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FE42C9E5-9245-8D4C-840D-C90D32355F9E}" xr6:coauthVersionLast="47" xr6:coauthVersionMax="47" xr10:uidLastSave="{00000000-0000-0000-0000-000000000000}"/>
  <bookViews>
    <workbookView xWindow="-54220" yWindow="500" windowWidth="54220" windowHeight="26020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5" i="10" l="1"/>
  <c r="C385" i="10"/>
  <c r="B386" i="9"/>
  <c r="C386" i="9"/>
  <c r="D386" i="9"/>
  <c r="B385" i="9"/>
  <c r="C385" i="9"/>
  <c r="D385" i="9"/>
  <c r="C384" i="10"/>
  <c r="B384" i="10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84" i="9"/>
  <c r="B383" i="9"/>
  <c r="C384" i="9" s="1"/>
  <c r="B382" i="9"/>
  <c r="B381" i="9"/>
  <c r="C382" i="9" s="1"/>
  <c r="C380" i="9"/>
  <c r="B380" i="9"/>
  <c r="C381" i="9" s="1"/>
  <c r="B379" i="9"/>
  <c r="B378" i="9"/>
  <c r="C379" i="9" s="1"/>
  <c r="C377" i="9"/>
  <c r="B377" i="9"/>
  <c r="B376" i="9"/>
  <c r="C375" i="9"/>
  <c r="B375" i="9"/>
  <c r="C376" i="9" s="1"/>
  <c r="B374" i="9"/>
  <c r="B373" i="9"/>
  <c r="C374" i="9" s="1"/>
  <c r="D372" i="9"/>
  <c r="C372" i="9"/>
  <c r="B372" i="9"/>
  <c r="D384" i="9" s="1"/>
  <c r="B371" i="9"/>
  <c r="B370" i="9"/>
  <c r="C369" i="9"/>
  <c r="B369" i="9"/>
  <c r="D381" i="9" s="1"/>
  <c r="B368" i="9"/>
  <c r="D367" i="9"/>
  <c r="B367" i="9"/>
  <c r="B366" i="9"/>
  <c r="D378" i="9" s="1"/>
  <c r="B365" i="9"/>
  <c r="B364" i="9"/>
  <c r="B363" i="9"/>
  <c r="B362" i="9"/>
  <c r="C361" i="9"/>
  <c r="B361" i="9"/>
  <c r="D373" i="9" s="1"/>
  <c r="B360" i="9"/>
  <c r="D359" i="9"/>
  <c r="C359" i="9"/>
  <c r="B359" i="9"/>
  <c r="B358" i="9"/>
  <c r="B357" i="9"/>
  <c r="B356" i="9"/>
  <c r="B355" i="9"/>
  <c r="B354" i="9"/>
  <c r="C353" i="9"/>
  <c r="B353" i="9"/>
  <c r="B352" i="9"/>
  <c r="D351" i="9"/>
  <c r="C351" i="9"/>
  <c r="B351" i="9"/>
  <c r="B350" i="9"/>
  <c r="D362" i="9" s="1"/>
  <c r="B349" i="9"/>
  <c r="B348" i="9"/>
  <c r="B347" i="9"/>
  <c r="B346" i="9"/>
  <c r="C347" i="9" s="1"/>
  <c r="C345" i="9"/>
  <c r="B345" i="9"/>
  <c r="B344" i="9"/>
  <c r="D343" i="9"/>
  <c r="C343" i="9"/>
  <c r="B343" i="9"/>
  <c r="B342" i="9"/>
  <c r="D354" i="9" s="1"/>
  <c r="B341" i="9"/>
  <c r="B340" i="9"/>
  <c r="B339" i="9"/>
  <c r="B338" i="9"/>
  <c r="C339" i="9" s="1"/>
  <c r="C337" i="9"/>
  <c r="B337" i="9"/>
  <c r="B336" i="9"/>
  <c r="D335" i="9"/>
  <c r="C335" i="9"/>
  <c r="B335" i="9"/>
  <c r="B334" i="9"/>
  <c r="D346" i="9" s="1"/>
  <c r="B333" i="9"/>
  <c r="B332" i="9"/>
  <c r="B331" i="9"/>
  <c r="B330" i="9"/>
  <c r="C331" i="9" s="1"/>
  <c r="C329" i="9"/>
  <c r="B329" i="9"/>
  <c r="B328" i="9"/>
  <c r="D327" i="9"/>
  <c r="C327" i="9"/>
  <c r="B327" i="9"/>
  <c r="B326" i="9"/>
  <c r="D338" i="9" s="1"/>
  <c r="B325" i="9"/>
  <c r="B324" i="9"/>
  <c r="B323" i="9"/>
  <c r="B322" i="9"/>
  <c r="C323" i="9" s="1"/>
  <c r="C321" i="9"/>
  <c r="B321" i="9"/>
  <c r="B320" i="9"/>
  <c r="D319" i="9"/>
  <c r="C319" i="9"/>
  <c r="B319" i="9"/>
  <c r="B318" i="9"/>
  <c r="B317" i="9"/>
  <c r="B316" i="9"/>
  <c r="B315" i="9"/>
  <c r="B314" i="9"/>
  <c r="C315" i="9" s="1"/>
  <c r="C313" i="9"/>
  <c r="B313" i="9"/>
  <c r="B312" i="9"/>
  <c r="D311" i="9"/>
  <c r="C311" i="9"/>
  <c r="B311" i="9"/>
  <c r="B310" i="9"/>
  <c r="B309" i="9"/>
  <c r="B308" i="9"/>
  <c r="B307" i="9"/>
  <c r="B306" i="9"/>
  <c r="C307" i="9" s="1"/>
  <c r="C305" i="9"/>
  <c r="B305" i="9"/>
  <c r="B304" i="9"/>
  <c r="D303" i="9"/>
  <c r="C303" i="9"/>
  <c r="B303" i="9"/>
  <c r="B302" i="9"/>
  <c r="B301" i="9"/>
  <c r="B300" i="9"/>
  <c r="B299" i="9"/>
  <c r="B298" i="9"/>
  <c r="C299" i="9" s="1"/>
  <c r="C297" i="9"/>
  <c r="B297" i="9"/>
  <c r="B296" i="9"/>
  <c r="D295" i="9"/>
  <c r="C295" i="9"/>
  <c r="B295" i="9"/>
  <c r="B294" i="9"/>
  <c r="B293" i="9"/>
  <c r="C292" i="9"/>
  <c r="B292" i="9"/>
  <c r="B291" i="9"/>
  <c r="B290" i="9"/>
  <c r="C291" i="9" s="1"/>
  <c r="C289" i="9"/>
  <c r="B289" i="9"/>
  <c r="B288" i="9"/>
  <c r="D287" i="9"/>
  <c r="C287" i="9"/>
  <c r="B287" i="9"/>
  <c r="B286" i="9"/>
  <c r="B285" i="9"/>
  <c r="B284" i="9"/>
  <c r="B283" i="9"/>
  <c r="B282" i="9"/>
  <c r="C283" i="9" s="1"/>
  <c r="C281" i="9"/>
  <c r="B281" i="9"/>
  <c r="B280" i="9"/>
  <c r="D279" i="9"/>
  <c r="C279" i="9"/>
  <c r="B279" i="9"/>
  <c r="B278" i="9"/>
  <c r="B277" i="9"/>
  <c r="C276" i="9"/>
  <c r="B276" i="9"/>
  <c r="B275" i="9"/>
  <c r="B274" i="9"/>
  <c r="C275" i="9" s="1"/>
  <c r="C273" i="9"/>
  <c r="B273" i="9"/>
  <c r="B272" i="9"/>
  <c r="D271" i="9"/>
  <c r="C271" i="9"/>
  <c r="B271" i="9"/>
  <c r="B270" i="9"/>
  <c r="B269" i="9"/>
  <c r="B268" i="9"/>
  <c r="B267" i="9"/>
  <c r="B266" i="9"/>
  <c r="C267" i="9" s="1"/>
  <c r="C265" i="9"/>
  <c r="B265" i="9"/>
  <c r="B264" i="9"/>
  <c r="D263" i="9"/>
  <c r="C263" i="9"/>
  <c r="B263" i="9"/>
  <c r="B262" i="9"/>
  <c r="B261" i="9"/>
  <c r="C260" i="9"/>
  <c r="B260" i="9"/>
  <c r="B259" i="9"/>
  <c r="B258" i="9"/>
  <c r="C259" i="9" s="1"/>
  <c r="C257" i="9"/>
  <c r="B257" i="9"/>
  <c r="B256" i="9"/>
  <c r="D255" i="9"/>
  <c r="C255" i="9"/>
  <c r="B255" i="9"/>
  <c r="B254" i="9"/>
  <c r="B253" i="9"/>
  <c r="B252" i="9"/>
  <c r="B251" i="9"/>
  <c r="B250" i="9"/>
  <c r="C251" i="9" s="1"/>
  <c r="C249" i="9"/>
  <c r="B249" i="9"/>
  <c r="B248" i="9"/>
  <c r="D247" i="9"/>
  <c r="C247" i="9"/>
  <c r="B247" i="9"/>
  <c r="B246" i="9"/>
  <c r="B245" i="9"/>
  <c r="D244" i="9"/>
  <c r="C244" i="9"/>
  <c r="B244" i="9"/>
  <c r="B243" i="9"/>
  <c r="B242" i="9"/>
  <c r="C243" i="9" s="1"/>
  <c r="C241" i="9"/>
  <c r="B241" i="9"/>
  <c r="B240" i="9"/>
  <c r="D239" i="9"/>
  <c r="C239" i="9"/>
  <c r="B239" i="9"/>
  <c r="B238" i="9"/>
  <c r="B237" i="9"/>
  <c r="D236" i="9"/>
  <c r="C236" i="9"/>
  <c r="B236" i="9"/>
  <c r="B235" i="9"/>
  <c r="B234" i="9"/>
  <c r="C235" i="9" s="1"/>
  <c r="C233" i="9"/>
  <c r="B233" i="9"/>
  <c r="B232" i="9"/>
  <c r="D231" i="9"/>
  <c r="C231" i="9"/>
  <c r="B231" i="9"/>
  <c r="B230" i="9"/>
  <c r="B229" i="9"/>
  <c r="B228" i="9"/>
  <c r="B227" i="9"/>
  <c r="B226" i="9"/>
  <c r="C227" i="9" s="1"/>
  <c r="C225" i="9"/>
  <c r="B225" i="9"/>
  <c r="B224" i="9"/>
  <c r="D223" i="9"/>
  <c r="C223" i="9"/>
  <c r="B223" i="9"/>
  <c r="B222" i="9"/>
  <c r="B221" i="9"/>
  <c r="D220" i="9"/>
  <c r="C220" i="9"/>
  <c r="B220" i="9"/>
  <c r="B219" i="9"/>
  <c r="B218" i="9"/>
  <c r="C219" i="9" s="1"/>
  <c r="C217" i="9"/>
  <c r="B217" i="9"/>
  <c r="B216" i="9"/>
  <c r="D215" i="9"/>
  <c r="C215" i="9"/>
  <c r="B215" i="9"/>
  <c r="B214" i="9"/>
  <c r="B213" i="9"/>
  <c r="D212" i="9"/>
  <c r="C212" i="9"/>
  <c r="B212" i="9"/>
  <c r="B211" i="9"/>
  <c r="B210" i="9"/>
  <c r="C209" i="9"/>
  <c r="B209" i="9"/>
  <c r="B208" i="9"/>
  <c r="D207" i="9"/>
  <c r="C207" i="9"/>
  <c r="B207" i="9"/>
  <c r="B206" i="9"/>
  <c r="B205" i="9"/>
  <c r="B204" i="9"/>
  <c r="B203" i="9"/>
  <c r="B202" i="9"/>
  <c r="C201" i="9"/>
  <c r="B201" i="9"/>
  <c r="B200" i="9"/>
  <c r="D199" i="9"/>
  <c r="C199" i="9"/>
  <c r="B199" i="9"/>
  <c r="D198" i="9"/>
  <c r="B198" i="9"/>
  <c r="B197" i="9"/>
  <c r="D196" i="9"/>
  <c r="B196" i="9"/>
  <c r="B195" i="9"/>
  <c r="B194" i="9"/>
  <c r="C193" i="9"/>
  <c r="B193" i="9"/>
  <c r="B192" i="9"/>
  <c r="D191" i="9"/>
  <c r="C191" i="9"/>
  <c r="B191" i="9"/>
  <c r="D190" i="9"/>
  <c r="B190" i="9"/>
  <c r="B189" i="9"/>
  <c r="D188" i="9"/>
  <c r="C188" i="9"/>
  <c r="B188" i="9"/>
  <c r="B187" i="9"/>
  <c r="B186" i="9"/>
  <c r="C187" i="9" s="1"/>
  <c r="C185" i="9"/>
  <c r="B185" i="9"/>
  <c r="B184" i="9"/>
  <c r="D183" i="9"/>
  <c r="C183" i="9"/>
  <c r="B183" i="9"/>
  <c r="B182" i="9"/>
  <c r="B181" i="9"/>
  <c r="B180" i="9"/>
  <c r="B179" i="9"/>
  <c r="B178" i="9"/>
  <c r="C179" i="9" s="1"/>
  <c r="C177" i="9"/>
  <c r="B177" i="9"/>
  <c r="B176" i="9"/>
  <c r="D175" i="9"/>
  <c r="C175" i="9"/>
  <c r="B175" i="9"/>
  <c r="B174" i="9"/>
  <c r="B173" i="9"/>
  <c r="D172" i="9"/>
  <c r="C172" i="9"/>
  <c r="B172" i="9"/>
  <c r="B171" i="9"/>
  <c r="C170" i="9"/>
  <c r="B170" i="9"/>
  <c r="C171" i="9" s="1"/>
  <c r="C169" i="9"/>
  <c r="B169" i="9"/>
  <c r="B168" i="9"/>
  <c r="B167" i="9"/>
  <c r="B166" i="9"/>
  <c r="B165" i="9"/>
  <c r="C164" i="9"/>
  <c r="B164" i="9"/>
  <c r="B163" i="9"/>
  <c r="C162" i="9"/>
  <c r="B162" i="9"/>
  <c r="C163" i="9" s="1"/>
  <c r="C161" i="9"/>
  <c r="B161" i="9"/>
  <c r="B160" i="9"/>
  <c r="D159" i="9"/>
  <c r="C159" i="9"/>
  <c r="B159" i="9"/>
  <c r="D158" i="9"/>
  <c r="B158" i="9"/>
  <c r="B157" i="9"/>
  <c r="B156" i="9"/>
  <c r="B155" i="9"/>
  <c r="B154" i="9"/>
  <c r="C153" i="9"/>
  <c r="B153" i="9"/>
  <c r="B152" i="9"/>
  <c r="C151" i="9"/>
  <c r="B151" i="9"/>
  <c r="B150" i="9"/>
  <c r="B149" i="9"/>
  <c r="B148" i="9"/>
  <c r="B147" i="9"/>
  <c r="C146" i="9"/>
  <c r="B146" i="9"/>
  <c r="C147" i="9" s="1"/>
  <c r="C145" i="9"/>
  <c r="B145" i="9"/>
  <c r="B144" i="9"/>
  <c r="B143" i="9"/>
  <c r="D142" i="9"/>
  <c r="B142" i="9"/>
  <c r="B141" i="9"/>
  <c r="D140" i="9"/>
  <c r="B140" i="9"/>
  <c r="B139" i="9"/>
  <c r="B138" i="9"/>
  <c r="C137" i="9"/>
  <c r="B137" i="9"/>
  <c r="B136" i="9"/>
  <c r="B135" i="9"/>
  <c r="D134" i="9"/>
  <c r="B134" i="9"/>
  <c r="B133" i="9"/>
  <c r="D132" i="9"/>
  <c r="C132" i="9"/>
  <c r="B132" i="9"/>
  <c r="B131" i="9"/>
  <c r="B130" i="9"/>
  <c r="C129" i="9"/>
  <c r="B129" i="9"/>
  <c r="B128" i="9"/>
  <c r="D127" i="9"/>
  <c r="B127" i="9"/>
  <c r="D126" i="9"/>
  <c r="B126" i="9"/>
  <c r="B125" i="9"/>
  <c r="D124" i="9"/>
  <c r="C124" i="9"/>
  <c r="B124" i="9"/>
  <c r="B123" i="9"/>
  <c r="B122" i="9"/>
  <c r="C123" i="9" s="1"/>
  <c r="C121" i="9"/>
  <c r="B121" i="9"/>
  <c r="B120" i="9"/>
  <c r="D119" i="9"/>
  <c r="C119" i="9"/>
  <c r="B119" i="9"/>
  <c r="B118" i="9"/>
  <c r="B117" i="9"/>
  <c r="B116" i="9"/>
  <c r="B115" i="9"/>
  <c r="B114" i="9"/>
  <c r="C115" i="9" s="1"/>
  <c r="C113" i="9"/>
  <c r="B113" i="9"/>
  <c r="B112" i="9"/>
  <c r="D111" i="9"/>
  <c r="C111" i="9"/>
  <c r="B111" i="9"/>
  <c r="B110" i="9"/>
  <c r="B109" i="9"/>
  <c r="D108" i="9"/>
  <c r="C108" i="9"/>
  <c r="B108" i="9"/>
  <c r="B107" i="9"/>
  <c r="C106" i="9"/>
  <c r="B106" i="9"/>
  <c r="C107" i="9" s="1"/>
  <c r="C105" i="9"/>
  <c r="B105" i="9"/>
  <c r="B104" i="9"/>
  <c r="B103" i="9"/>
  <c r="D102" i="9"/>
  <c r="B102" i="9"/>
  <c r="B101" i="9"/>
  <c r="B100" i="9"/>
  <c r="B99" i="9"/>
  <c r="C98" i="9"/>
  <c r="B98" i="9"/>
  <c r="C99" i="9" s="1"/>
  <c r="C97" i="9"/>
  <c r="B97" i="9"/>
  <c r="B96" i="9"/>
  <c r="B95" i="9"/>
  <c r="B94" i="9"/>
  <c r="D106" i="9" s="1"/>
  <c r="B93" i="9"/>
  <c r="D92" i="9"/>
  <c r="C92" i="9"/>
  <c r="B92" i="9"/>
  <c r="D104" i="9" s="1"/>
  <c r="B91" i="9"/>
  <c r="B90" i="9"/>
  <c r="D89" i="9"/>
  <c r="B89" i="9"/>
  <c r="C88" i="9"/>
  <c r="B88" i="9"/>
  <c r="B87" i="9"/>
  <c r="D99" i="9" s="1"/>
  <c r="B86" i="9"/>
  <c r="B85" i="9"/>
  <c r="D84" i="9"/>
  <c r="C84" i="9"/>
  <c r="B84" i="9"/>
  <c r="D96" i="9" s="1"/>
  <c r="B83" i="9"/>
  <c r="B82" i="9"/>
  <c r="D81" i="9"/>
  <c r="C81" i="9"/>
  <c r="B81" i="9"/>
  <c r="B80" i="9"/>
  <c r="D79" i="9"/>
  <c r="C79" i="9"/>
  <c r="B79" i="9"/>
  <c r="B78" i="9"/>
  <c r="D90" i="9" s="1"/>
  <c r="D77" i="9"/>
  <c r="B77" i="9"/>
  <c r="C76" i="9"/>
  <c r="B76" i="9"/>
  <c r="C75" i="9"/>
  <c r="B75" i="9"/>
  <c r="D87" i="9" s="1"/>
  <c r="C74" i="9"/>
  <c r="B74" i="9"/>
  <c r="D73" i="9"/>
  <c r="C73" i="9"/>
  <c r="B73" i="9"/>
  <c r="C72" i="9"/>
  <c r="B72" i="9"/>
  <c r="B71" i="9"/>
  <c r="D83" i="9" s="1"/>
  <c r="D70" i="9"/>
  <c r="B70" i="9"/>
  <c r="D69" i="9"/>
  <c r="C69" i="9"/>
  <c r="B69" i="9"/>
  <c r="B68" i="9"/>
  <c r="D80" i="9" s="1"/>
  <c r="B67" i="9"/>
  <c r="C68" i="9" s="1"/>
  <c r="C66" i="9"/>
  <c r="B66" i="9"/>
  <c r="C67" i="9" s="1"/>
  <c r="B65" i="9"/>
  <c r="B64" i="9"/>
  <c r="C65" i="9" s="1"/>
  <c r="D63" i="9"/>
  <c r="B63" i="9"/>
  <c r="B62" i="9"/>
  <c r="D74" i="9" s="1"/>
  <c r="B61" i="9"/>
  <c r="B60" i="9"/>
  <c r="C61" i="9" s="1"/>
  <c r="B59" i="9"/>
  <c r="D71" i="9" s="1"/>
  <c r="B58" i="9"/>
  <c r="D57" i="9"/>
  <c r="B57" i="9"/>
  <c r="B56" i="9"/>
  <c r="D68" i="9" s="1"/>
  <c r="D55" i="9"/>
  <c r="B55" i="9"/>
  <c r="B54" i="9"/>
  <c r="C55" i="9" s="1"/>
  <c r="B53" i="9"/>
  <c r="D52" i="9"/>
  <c r="C52" i="9"/>
  <c r="B52" i="9"/>
  <c r="B51" i="9"/>
  <c r="C50" i="9"/>
  <c r="B50" i="9"/>
  <c r="D49" i="9"/>
  <c r="C49" i="9"/>
  <c r="B49" i="9"/>
  <c r="B48" i="9"/>
  <c r="C47" i="9"/>
  <c r="B47" i="9"/>
  <c r="D46" i="9"/>
  <c r="B46" i="9"/>
  <c r="D58" i="9" s="1"/>
  <c r="B45" i="9"/>
  <c r="D44" i="9"/>
  <c r="B44" i="9"/>
  <c r="D43" i="9"/>
  <c r="C43" i="9"/>
  <c r="B43" i="9"/>
  <c r="B42" i="9"/>
  <c r="D54" i="9" s="1"/>
  <c r="C41" i="9"/>
  <c r="B41" i="9"/>
  <c r="D40" i="9"/>
  <c r="C40" i="9"/>
  <c r="B40" i="9"/>
  <c r="B39" i="9"/>
  <c r="D51" i="9" s="1"/>
  <c r="B38" i="9"/>
  <c r="D37" i="9"/>
  <c r="B37" i="9"/>
  <c r="B36" i="9"/>
  <c r="D48" i="9" s="1"/>
  <c r="B35" i="9"/>
  <c r="D34" i="9"/>
  <c r="B34" i="9"/>
  <c r="B33" i="9"/>
  <c r="D32" i="9"/>
  <c r="C32" i="9"/>
  <c r="B32" i="9"/>
  <c r="B31" i="9"/>
  <c r="B30" i="9"/>
  <c r="C29" i="9"/>
  <c r="B29" i="9"/>
  <c r="D28" i="9"/>
  <c r="B28" i="9"/>
  <c r="B27" i="9"/>
  <c r="B26" i="9"/>
  <c r="D38" i="9" s="1"/>
  <c r="B25" i="9"/>
  <c r="C24" i="9"/>
  <c r="B24" i="9"/>
  <c r="B23" i="9"/>
  <c r="D35" i="9" s="1"/>
  <c r="D22" i="9"/>
  <c r="B22" i="9"/>
  <c r="C22" i="9" s="1"/>
  <c r="C21" i="9"/>
  <c r="B21" i="9"/>
  <c r="D20" i="9"/>
  <c r="B20" i="9"/>
  <c r="C20" i="9" s="1"/>
  <c r="B19" i="9"/>
  <c r="D31" i="9" s="1"/>
  <c r="D18" i="9"/>
  <c r="B18" i="9"/>
  <c r="C17" i="9"/>
  <c r="B17" i="9"/>
  <c r="C18" i="9" s="1"/>
  <c r="B16" i="9"/>
  <c r="B15" i="9"/>
  <c r="B14" i="9"/>
  <c r="C15" i="9" s="1"/>
  <c r="B13" i="9"/>
  <c r="C14" i="9" s="1"/>
  <c r="B12" i="9"/>
  <c r="B11" i="9"/>
  <c r="B10" i="9"/>
  <c r="B9" i="9"/>
  <c r="B8" i="9"/>
  <c r="B7" i="9"/>
  <c r="C6" i="9"/>
  <c r="B6" i="9"/>
  <c r="C7" i="9" s="1"/>
  <c r="B5" i="9"/>
  <c r="O1" i="9"/>
  <c r="G1" i="9" s="1"/>
  <c r="P393" i="8"/>
  <c r="N393" i="8"/>
  <c r="G393" i="8"/>
  <c r="F393" i="8"/>
  <c r="E393" i="8"/>
  <c r="D393" i="8"/>
  <c r="C393" i="8"/>
  <c r="B393" i="8"/>
  <c r="P392" i="8"/>
  <c r="N392" i="8"/>
  <c r="G392" i="8"/>
  <c r="F392" i="8"/>
  <c r="E392" i="8"/>
  <c r="D392" i="8"/>
  <c r="C392" i="8"/>
  <c r="B392" i="8"/>
  <c r="P391" i="8"/>
  <c r="N391" i="8"/>
  <c r="G391" i="8"/>
  <c r="F391" i="8"/>
  <c r="E391" i="8"/>
  <c r="D391" i="8"/>
  <c r="C391" i="8"/>
  <c r="B391" i="8"/>
  <c r="P390" i="8"/>
  <c r="N390" i="8"/>
  <c r="G390" i="8"/>
  <c r="F390" i="8"/>
  <c r="E390" i="8"/>
  <c r="D390" i="8"/>
  <c r="C390" i="8"/>
  <c r="B390" i="8"/>
  <c r="P389" i="8"/>
  <c r="N389" i="8"/>
  <c r="G389" i="8"/>
  <c r="F389" i="8"/>
  <c r="E389" i="8"/>
  <c r="D389" i="8"/>
  <c r="C389" i="8"/>
  <c r="B389" i="8"/>
  <c r="P388" i="8"/>
  <c r="N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C385" i="8"/>
  <c r="B385" i="8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N189" i="8"/>
  <c r="G189" i="8"/>
  <c r="F189" i="8"/>
  <c r="E189" i="8"/>
  <c r="D189" i="8"/>
  <c r="C189" i="8"/>
  <c r="B189" i="8"/>
  <c r="P188" i="8"/>
  <c r="N188" i="8"/>
  <c r="G188" i="8"/>
  <c r="F188" i="8"/>
  <c r="E188" i="8"/>
  <c r="D188" i="8"/>
  <c r="C188" i="8"/>
  <c r="B188" i="8"/>
  <c r="P187" i="8"/>
  <c r="N187" i="8"/>
  <c r="G187" i="8"/>
  <c r="F187" i="8"/>
  <c r="E187" i="8"/>
  <c r="D187" i="8"/>
  <c r="C187" i="8"/>
  <c r="B187" i="8"/>
  <c r="P186" i="8"/>
  <c r="N186" i="8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P184" i="8"/>
  <c r="N184" i="8"/>
  <c r="G184" i="8"/>
  <c r="F184" i="8"/>
  <c r="E184" i="8"/>
  <c r="D184" i="8"/>
  <c r="C184" i="8"/>
  <c r="B184" i="8"/>
  <c r="P183" i="8"/>
  <c r="N183" i="8"/>
  <c r="G183" i="8"/>
  <c r="F183" i="8"/>
  <c r="E183" i="8"/>
  <c r="D183" i="8"/>
  <c r="C183" i="8"/>
  <c r="B183" i="8"/>
  <c r="P182" i="8"/>
  <c r="N182" i="8"/>
  <c r="G182" i="8"/>
  <c r="F182" i="8"/>
  <c r="E182" i="8"/>
  <c r="D182" i="8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D180" i="8"/>
  <c r="C180" i="8"/>
  <c r="B180" i="8"/>
  <c r="P179" i="8"/>
  <c r="N179" i="8"/>
  <c r="G179" i="8"/>
  <c r="F179" i="8"/>
  <c r="E179" i="8"/>
  <c r="D179" i="8"/>
  <c r="C179" i="8"/>
  <c r="B179" i="8"/>
  <c r="P178" i="8"/>
  <c r="N178" i="8"/>
  <c r="G178" i="8"/>
  <c r="F178" i="8"/>
  <c r="E178" i="8"/>
  <c r="D178" i="8"/>
  <c r="C178" i="8"/>
  <c r="B178" i="8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D176" i="8"/>
  <c r="C176" i="8"/>
  <c r="B176" i="8"/>
  <c r="P175" i="8"/>
  <c r="N175" i="8"/>
  <c r="G175" i="8"/>
  <c r="F175" i="8"/>
  <c r="E175" i="8"/>
  <c r="D175" i="8"/>
  <c r="C175" i="8"/>
  <c r="B175" i="8"/>
  <c r="P174" i="8"/>
  <c r="N174" i="8"/>
  <c r="G174" i="8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H173" i="8" s="1"/>
  <c r="P172" i="8"/>
  <c r="N172" i="8"/>
  <c r="G172" i="8"/>
  <c r="F172" i="8"/>
  <c r="E172" i="8"/>
  <c r="D172" i="8"/>
  <c r="C172" i="8"/>
  <c r="B172" i="8"/>
  <c r="P171" i="8"/>
  <c r="N171" i="8"/>
  <c r="G171" i="8"/>
  <c r="F171" i="8"/>
  <c r="E171" i="8"/>
  <c r="D171" i="8"/>
  <c r="C171" i="8"/>
  <c r="B171" i="8"/>
  <c r="P170" i="8"/>
  <c r="N170" i="8"/>
  <c r="G170" i="8"/>
  <c r="F170" i="8"/>
  <c r="E170" i="8"/>
  <c r="D170" i="8"/>
  <c r="C170" i="8"/>
  <c r="B170" i="8"/>
  <c r="H170" i="8" s="1"/>
  <c r="P169" i="8"/>
  <c r="N169" i="8"/>
  <c r="G169" i="8"/>
  <c r="F169" i="8"/>
  <c r="E169" i="8"/>
  <c r="D169" i="8"/>
  <c r="J169" i="8" s="1"/>
  <c r="C169" i="8"/>
  <c r="B169" i="8"/>
  <c r="P168" i="8"/>
  <c r="N168" i="8"/>
  <c r="G168" i="8"/>
  <c r="F168" i="8"/>
  <c r="E168" i="8"/>
  <c r="D168" i="8"/>
  <c r="C168" i="8"/>
  <c r="B168" i="8"/>
  <c r="P167" i="8"/>
  <c r="N167" i="8"/>
  <c r="G167" i="8"/>
  <c r="F167" i="8"/>
  <c r="E167" i="8"/>
  <c r="D167" i="8"/>
  <c r="C167" i="8"/>
  <c r="B167" i="8"/>
  <c r="P166" i="8"/>
  <c r="N166" i="8"/>
  <c r="G166" i="8"/>
  <c r="F166" i="8"/>
  <c r="E166" i="8"/>
  <c r="D166" i="8"/>
  <c r="C166" i="8"/>
  <c r="B166" i="8"/>
  <c r="P165" i="8"/>
  <c r="N165" i="8"/>
  <c r="G165" i="8"/>
  <c r="F165" i="8"/>
  <c r="E165" i="8"/>
  <c r="D165" i="8"/>
  <c r="C165" i="8"/>
  <c r="B165" i="8"/>
  <c r="H165" i="8" s="1"/>
  <c r="P164" i="8"/>
  <c r="N164" i="8"/>
  <c r="O164" i="8" s="1"/>
  <c r="G164" i="8"/>
  <c r="F164" i="8"/>
  <c r="E164" i="8"/>
  <c r="K164" i="8" s="1"/>
  <c r="D164" i="8"/>
  <c r="C164" i="8"/>
  <c r="B164" i="8"/>
  <c r="P163" i="8"/>
  <c r="N163" i="8"/>
  <c r="G163" i="8"/>
  <c r="F163" i="8"/>
  <c r="E163" i="8"/>
  <c r="D163" i="8"/>
  <c r="J163" i="8" s="1"/>
  <c r="C163" i="8"/>
  <c r="B163" i="8"/>
  <c r="P162" i="8"/>
  <c r="N162" i="8"/>
  <c r="G162" i="8"/>
  <c r="F162" i="8"/>
  <c r="E162" i="8"/>
  <c r="K162" i="8" s="1"/>
  <c r="D162" i="8"/>
  <c r="J162" i="8" s="1"/>
  <c r="C162" i="8"/>
  <c r="B162" i="8"/>
  <c r="P161" i="8"/>
  <c r="N161" i="8"/>
  <c r="G161" i="8"/>
  <c r="F161" i="8"/>
  <c r="E161" i="8"/>
  <c r="D161" i="8"/>
  <c r="C161" i="8"/>
  <c r="B161" i="8"/>
  <c r="P160" i="8"/>
  <c r="N160" i="8"/>
  <c r="G160" i="8"/>
  <c r="F160" i="8"/>
  <c r="E160" i="8"/>
  <c r="D160" i="8"/>
  <c r="C160" i="8"/>
  <c r="B160" i="8"/>
  <c r="P159" i="8"/>
  <c r="N159" i="8"/>
  <c r="J159" i="8"/>
  <c r="G159" i="8"/>
  <c r="F159" i="8"/>
  <c r="E159" i="8"/>
  <c r="D159" i="8"/>
  <c r="C159" i="8"/>
  <c r="B159" i="8"/>
  <c r="P158" i="8"/>
  <c r="N158" i="8"/>
  <c r="G158" i="8"/>
  <c r="F158" i="8"/>
  <c r="E158" i="8"/>
  <c r="D158" i="8"/>
  <c r="C158" i="8"/>
  <c r="B158" i="8"/>
  <c r="P157" i="8"/>
  <c r="N157" i="8"/>
  <c r="G157" i="8"/>
  <c r="F157" i="8"/>
  <c r="E157" i="8"/>
  <c r="D157" i="8"/>
  <c r="C157" i="8"/>
  <c r="B157" i="8"/>
  <c r="P156" i="8"/>
  <c r="N156" i="8"/>
  <c r="O156" i="8" s="1"/>
  <c r="G156" i="8"/>
  <c r="F156" i="8"/>
  <c r="L156" i="8" s="1"/>
  <c r="E156" i="8"/>
  <c r="K156" i="8" s="1"/>
  <c r="D156" i="8"/>
  <c r="C156" i="8"/>
  <c r="B156" i="8"/>
  <c r="P155" i="8"/>
  <c r="N155" i="8"/>
  <c r="J155" i="8"/>
  <c r="G155" i="8"/>
  <c r="M155" i="8" s="1"/>
  <c r="F155" i="8"/>
  <c r="E155" i="8"/>
  <c r="D155" i="8"/>
  <c r="C155" i="8"/>
  <c r="B155" i="8"/>
  <c r="P154" i="8"/>
  <c r="N154" i="8"/>
  <c r="O154" i="8" s="1"/>
  <c r="L154" i="8"/>
  <c r="G154" i="8"/>
  <c r="F154" i="8"/>
  <c r="E154" i="8"/>
  <c r="D154" i="8"/>
  <c r="C154" i="8"/>
  <c r="B154" i="8"/>
  <c r="P153" i="8"/>
  <c r="N153" i="8"/>
  <c r="J153" i="8"/>
  <c r="G153" i="8"/>
  <c r="F153" i="8"/>
  <c r="E153" i="8"/>
  <c r="D153" i="8"/>
  <c r="C153" i="8"/>
  <c r="B153" i="8"/>
  <c r="P152" i="8"/>
  <c r="N152" i="8"/>
  <c r="O152" i="8" s="1"/>
  <c r="G152" i="8"/>
  <c r="F152" i="8"/>
  <c r="E152" i="8"/>
  <c r="D152" i="8"/>
  <c r="C152" i="8"/>
  <c r="B152" i="8"/>
  <c r="H152" i="8" s="1"/>
  <c r="P151" i="8"/>
  <c r="N151" i="8"/>
  <c r="G151" i="8"/>
  <c r="F151" i="8"/>
  <c r="E151" i="8"/>
  <c r="D151" i="8"/>
  <c r="J151" i="8" s="1"/>
  <c r="C151" i="8"/>
  <c r="B151" i="8"/>
  <c r="P150" i="8"/>
  <c r="N150" i="8"/>
  <c r="G150" i="8"/>
  <c r="F150" i="8"/>
  <c r="E150" i="8"/>
  <c r="D150" i="8"/>
  <c r="C150" i="8"/>
  <c r="B150" i="8"/>
  <c r="H150" i="8" s="1"/>
  <c r="P149" i="8"/>
  <c r="N149" i="8"/>
  <c r="G149" i="8"/>
  <c r="F149" i="8"/>
  <c r="E149" i="8"/>
  <c r="D149" i="8"/>
  <c r="J149" i="8" s="1"/>
  <c r="C149" i="8"/>
  <c r="B149" i="8"/>
  <c r="P148" i="8"/>
  <c r="N148" i="8"/>
  <c r="G148" i="8"/>
  <c r="F148" i="8"/>
  <c r="E148" i="8"/>
  <c r="D148" i="8"/>
  <c r="C148" i="8"/>
  <c r="B148" i="8"/>
  <c r="P147" i="8"/>
  <c r="N147" i="8"/>
  <c r="G147" i="8"/>
  <c r="F147" i="8"/>
  <c r="E147" i="8"/>
  <c r="D147" i="8"/>
  <c r="J147" i="8" s="1"/>
  <c r="C147" i="8"/>
  <c r="B147" i="8"/>
  <c r="P146" i="8"/>
  <c r="N146" i="8"/>
  <c r="O146" i="8" s="1"/>
  <c r="G146" i="8"/>
  <c r="F146" i="8"/>
  <c r="E146" i="8"/>
  <c r="D146" i="8"/>
  <c r="C146" i="8"/>
  <c r="B146" i="8"/>
  <c r="P145" i="8"/>
  <c r="N145" i="8"/>
  <c r="G145" i="8"/>
  <c r="F145" i="8"/>
  <c r="E145" i="8"/>
  <c r="D145" i="8"/>
  <c r="J145" i="8" s="1"/>
  <c r="C145" i="8"/>
  <c r="B145" i="8"/>
  <c r="P144" i="8"/>
  <c r="N144" i="8"/>
  <c r="G144" i="8"/>
  <c r="F144" i="8"/>
  <c r="E144" i="8"/>
  <c r="D144" i="8"/>
  <c r="C144" i="8"/>
  <c r="B144" i="8"/>
  <c r="P143" i="8"/>
  <c r="N143" i="8"/>
  <c r="G143" i="8"/>
  <c r="F143" i="8"/>
  <c r="E143" i="8"/>
  <c r="D143" i="8"/>
  <c r="J143" i="8" s="1"/>
  <c r="C143" i="8"/>
  <c r="B143" i="8"/>
  <c r="P142" i="8"/>
  <c r="N142" i="8"/>
  <c r="G142" i="8"/>
  <c r="F142" i="8"/>
  <c r="E142" i="8"/>
  <c r="D142" i="8"/>
  <c r="C142" i="8"/>
  <c r="B142" i="8"/>
  <c r="P141" i="8"/>
  <c r="N141" i="8"/>
  <c r="G141" i="8"/>
  <c r="F141" i="8"/>
  <c r="E141" i="8"/>
  <c r="D141" i="8"/>
  <c r="J141" i="8" s="1"/>
  <c r="C141" i="8"/>
  <c r="B141" i="8"/>
  <c r="P140" i="8"/>
  <c r="N140" i="8"/>
  <c r="G140" i="8"/>
  <c r="F140" i="8"/>
  <c r="E140" i="8"/>
  <c r="D140" i="8"/>
  <c r="C140" i="8"/>
  <c r="B140" i="8"/>
  <c r="P139" i="8"/>
  <c r="N139" i="8"/>
  <c r="G139" i="8"/>
  <c r="F139" i="8"/>
  <c r="E139" i="8"/>
  <c r="K139" i="8" s="1"/>
  <c r="D139" i="8"/>
  <c r="J139" i="8" s="1"/>
  <c r="C139" i="8"/>
  <c r="B139" i="8"/>
  <c r="P138" i="8"/>
  <c r="N138" i="8"/>
  <c r="J138" i="8"/>
  <c r="G138" i="8"/>
  <c r="M138" i="8" s="1"/>
  <c r="F138" i="8"/>
  <c r="E138" i="8"/>
  <c r="D138" i="8"/>
  <c r="C138" i="8"/>
  <c r="B138" i="8"/>
  <c r="P137" i="8"/>
  <c r="N137" i="8"/>
  <c r="O137" i="8" s="1"/>
  <c r="G137" i="8"/>
  <c r="F137" i="8"/>
  <c r="E137" i="8"/>
  <c r="D137" i="8"/>
  <c r="C137" i="8"/>
  <c r="B137" i="8"/>
  <c r="P136" i="8"/>
  <c r="O136" i="8"/>
  <c r="N136" i="8"/>
  <c r="G136" i="8"/>
  <c r="F136" i="8"/>
  <c r="E136" i="8"/>
  <c r="D136" i="8"/>
  <c r="J136" i="8" s="1"/>
  <c r="C136" i="8"/>
  <c r="B136" i="8"/>
  <c r="P135" i="8"/>
  <c r="N135" i="8"/>
  <c r="G135" i="8"/>
  <c r="F135" i="8"/>
  <c r="E135" i="8"/>
  <c r="D135" i="8"/>
  <c r="J135" i="8" s="1"/>
  <c r="C135" i="8"/>
  <c r="B135" i="8"/>
  <c r="P134" i="8"/>
  <c r="N134" i="8"/>
  <c r="O134" i="8" s="1"/>
  <c r="J134" i="8"/>
  <c r="G134" i="8"/>
  <c r="F134" i="8"/>
  <c r="E134" i="8"/>
  <c r="D134" i="8"/>
  <c r="C134" i="8"/>
  <c r="B134" i="8"/>
  <c r="P133" i="8"/>
  <c r="N133" i="8"/>
  <c r="O133" i="8" s="1"/>
  <c r="G133" i="8"/>
  <c r="F133" i="8"/>
  <c r="E133" i="8"/>
  <c r="D133" i="8"/>
  <c r="C133" i="8"/>
  <c r="B133" i="8"/>
  <c r="P132" i="8"/>
  <c r="N132" i="8"/>
  <c r="O132" i="8" s="1"/>
  <c r="K132" i="8"/>
  <c r="G132" i="8"/>
  <c r="F132" i="8"/>
  <c r="E132" i="8"/>
  <c r="D132" i="8"/>
  <c r="C132" i="8"/>
  <c r="I132" i="8" s="1"/>
  <c r="B132" i="8"/>
  <c r="P131" i="8"/>
  <c r="N131" i="8"/>
  <c r="O131" i="8" s="1"/>
  <c r="G131" i="8"/>
  <c r="F131" i="8"/>
  <c r="E131" i="8"/>
  <c r="D131" i="8"/>
  <c r="C131" i="8"/>
  <c r="I131" i="8" s="1"/>
  <c r="B131" i="8"/>
  <c r="P130" i="8"/>
  <c r="N130" i="8"/>
  <c r="G130" i="8"/>
  <c r="F130" i="8"/>
  <c r="E130" i="8"/>
  <c r="D130" i="8"/>
  <c r="C130" i="8"/>
  <c r="B130" i="8"/>
  <c r="P129" i="8"/>
  <c r="N129" i="8"/>
  <c r="G129" i="8"/>
  <c r="F129" i="8"/>
  <c r="E129" i="8"/>
  <c r="D129" i="8"/>
  <c r="J129" i="8" s="1"/>
  <c r="C129" i="8"/>
  <c r="B129" i="8"/>
  <c r="P128" i="8"/>
  <c r="N128" i="8"/>
  <c r="G128" i="8"/>
  <c r="F128" i="8"/>
  <c r="E128" i="8"/>
  <c r="K128" i="8" s="1"/>
  <c r="D128" i="8"/>
  <c r="C128" i="8"/>
  <c r="B128" i="8"/>
  <c r="H128" i="8" s="1"/>
  <c r="P127" i="8"/>
  <c r="O127" i="8"/>
  <c r="N127" i="8"/>
  <c r="G127" i="8"/>
  <c r="F127" i="8"/>
  <c r="E127" i="8"/>
  <c r="K127" i="8" s="1"/>
  <c r="D127" i="8"/>
  <c r="J127" i="8" s="1"/>
  <c r="C127" i="8"/>
  <c r="B127" i="8"/>
  <c r="P126" i="8"/>
  <c r="N126" i="8"/>
  <c r="G126" i="8"/>
  <c r="F126" i="8"/>
  <c r="L126" i="8" s="1"/>
  <c r="E126" i="8"/>
  <c r="K126" i="8" s="1"/>
  <c r="D126" i="8"/>
  <c r="C126" i="8"/>
  <c r="B126" i="8"/>
  <c r="P125" i="8"/>
  <c r="N125" i="8"/>
  <c r="G125" i="8"/>
  <c r="F125" i="8"/>
  <c r="E125" i="8"/>
  <c r="K125" i="8" s="1"/>
  <c r="D125" i="8"/>
  <c r="C125" i="8"/>
  <c r="B125" i="8"/>
  <c r="P124" i="8"/>
  <c r="N124" i="8"/>
  <c r="O124" i="8" s="1"/>
  <c r="G124" i="8"/>
  <c r="M124" i="8" s="1"/>
  <c r="F124" i="8"/>
  <c r="E124" i="8"/>
  <c r="D124" i="8"/>
  <c r="J124" i="8" s="1"/>
  <c r="C124" i="8"/>
  <c r="B124" i="8"/>
  <c r="P123" i="8"/>
  <c r="N123" i="8"/>
  <c r="O123" i="8" s="1"/>
  <c r="K123" i="8"/>
  <c r="G123" i="8"/>
  <c r="F123" i="8"/>
  <c r="E123" i="8"/>
  <c r="D123" i="8"/>
  <c r="C123" i="8"/>
  <c r="B123" i="8"/>
  <c r="H123" i="8" s="1"/>
  <c r="P122" i="8"/>
  <c r="N122" i="8"/>
  <c r="O122" i="8" s="1"/>
  <c r="G122" i="8"/>
  <c r="F122" i="8"/>
  <c r="E122" i="8"/>
  <c r="D122" i="8"/>
  <c r="C122" i="8"/>
  <c r="B122" i="8"/>
  <c r="H122" i="8" s="1"/>
  <c r="P121" i="8"/>
  <c r="N121" i="8"/>
  <c r="G121" i="8"/>
  <c r="F121" i="8"/>
  <c r="E121" i="8"/>
  <c r="D121" i="8"/>
  <c r="C121" i="8"/>
  <c r="B121" i="8"/>
  <c r="P120" i="8"/>
  <c r="N120" i="8"/>
  <c r="O120" i="8" s="1"/>
  <c r="G120" i="8"/>
  <c r="F120" i="8"/>
  <c r="E120" i="8"/>
  <c r="K120" i="8" s="1"/>
  <c r="D120" i="8"/>
  <c r="C120" i="8"/>
  <c r="B120" i="8"/>
  <c r="H120" i="8" s="1"/>
  <c r="P119" i="8"/>
  <c r="N119" i="8"/>
  <c r="G119" i="8"/>
  <c r="M119" i="8" s="1"/>
  <c r="F119" i="8"/>
  <c r="E119" i="8"/>
  <c r="K119" i="8" s="1"/>
  <c r="D119" i="8"/>
  <c r="J119" i="8" s="1"/>
  <c r="C119" i="8"/>
  <c r="B119" i="8"/>
  <c r="H119" i="8" s="1"/>
  <c r="P118" i="8"/>
  <c r="N118" i="8"/>
  <c r="O118" i="8" s="1"/>
  <c r="K118" i="8"/>
  <c r="G118" i="8"/>
  <c r="F118" i="8"/>
  <c r="E118" i="8"/>
  <c r="D118" i="8"/>
  <c r="C118" i="8"/>
  <c r="B118" i="8"/>
  <c r="P117" i="8"/>
  <c r="O117" i="8"/>
  <c r="N117" i="8"/>
  <c r="G117" i="8"/>
  <c r="F117" i="8"/>
  <c r="E117" i="8"/>
  <c r="D117" i="8"/>
  <c r="C117" i="8"/>
  <c r="B117" i="8"/>
  <c r="P116" i="8"/>
  <c r="N116" i="8"/>
  <c r="O116" i="8" s="1"/>
  <c r="G116" i="8"/>
  <c r="F116" i="8"/>
  <c r="E116" i="8"/>
  <c r="D116" i="8"/>
  <c r="J116" i="8" s="1"/>
  <c r="C116" i="8"/>
  <c r="I116" i="8" s="1"/>
  <c r="B116" i="8"/>
  <c r="H116" i="8" s="1"/>
  <c r="P115" i="8"/>
  <c r="O115" i="8"/>
  <c r="N115" i="8"/>
  <c r="G115" i="8"/>
  <c r="M115" i="8" s="1"/>
  <c r="F115" i="8"/>
  <c r="L115" i="8" s="1"/>
  <c r="E115" i="8"/>
  <c r="K115" i="8" s="1"/>
  <c r="D115" i="8"/>
  <c r="J115" i="8" s="1"/>
  <c r="C115" i="8"/>
  <c r="B115" i="8"/>
  <c r="P114" i="8"/>
  <c r="N114" i="8"/>
  <c r="O114" i="8" s="1"/>
  <c r="G114" i="8"/>
  <c r="F114" i="8"/>
  <c r="L114" i="8" s="1"/>
  <c r="E114" i="8"/>
  <c r="K114" i="8" s="1"/>
  <c r="D114" i="8"/>
  <c r="C114" i="8"/>
  <c r="B114" i="8"/>
  <c r="P113" i="8"/>
  <c r="N113" i="8"/>
  <c r="O113" i="8" s="1"/>
  <c r="K113" i="8"/>
  <c r="G113" i="8"/>
  <c r="F113" i="8"/>
  <c r="E113" i="8"/>
  <c r="D113" i="8"/>
  <c r="J113" i="8" s="1"/>
  <c r="C113" i="8"/>
  <c r="B113" i="8"/>
  <c r="P112" i="8"/>
  <c r="Q112" i="8" s="1"/>
  <c r="N112" i="8"/>
  <c r="O112" i="8" s="1"/>
  <c r="G112" i="8"/>
  <c r="F112" i="8"/>
  <c r="L112" i="8" s="1"/>
  <c r="E112" i="8"/>
  <c r="D112" i="8"/>
  <c r="C112" i="8"/>
  <c r="B112" i="8"/>
  <c r="P111" i="8"/>
  <c r="N111" i="8"/>
  <c r="O111" i="8" s="1"/>
  <c r="I111" i="8"/>
  <c r="G111" i="8"/>
  <c r="F111" i="8"/>
  <c r="E111" i="8"/>
  <c r="K111" i="8" s="1"/>
  <c r="D111" i="8"/>
  <c r="J111" i="8" s="1"/>
  <c r="C111" i="8"/>
  <c r="B111" i="8"/>
  <c r="H111" i="8" s="1"/>
  <c r="P110" i="8"/>
  <c r="Q63" i="8" s="1"/>
  <c r="N110" i="8"/>
  <c r="O139" i="8" s="1"/>
  <c r="G110" i="8"/>
  <c r="F110" i="8"/>
  <c r="L152" i="8" s="1"/>
  <c r="E110" i="8"/>
  <c r="D110" i="8"/>
  <c r="C110" i="8"/>
  <c r="I52" i="8" s="1"/>
  <c r="B110" i="8"/>
  <c r="P109" i="8"/>
  <c r="N109" i="8"/>
  <c r="O109" i="8" s="1"/>
  <c r="G109" i="8"/>
  <c r="M109" i="8" s="1"/>
  <c r="F109" i="8"/>
  <c r="L109" i="8" s="1"/>
  <c r="E109" i="8"/>
  <c r="K109" i="8" s="1"/>
  <c r="D109" i="8"/>
  <c r="J109" i="8" s="1"/>
  <c r="C109" i="8"/>
  <c r="I109" i="8" s="1"/>
  <c r="B109" i="8"/>
  <c r="P108" i="8"/>
  <c r="N108" i="8"/>
  <c r="O108" i="8" s="1"/>
  <c r="G108" i="8"/>
  <c r="F108" i="8"/>
  <c r="E108" i="8"/>
  <c r="K108" i="8" s="1"/>
  <c r="D108" i="8"/>
  <c r="C108" i="8"/>
  <c r="B108" i="8"/>
  <c r="H108" i="8" s="1"/>
  <c r="P107" i="8"/>
  <c r="O107" i="8"/>
  <c r="N107" i="8"/>
  <c r="I107" i="8"/>
  <c r="G107" i="8"/>
  <c r="F107" i="8"/>
  <c r="L107" i="8" s="1"/>
  <c r="E107" i="8"/>
  <c r="K107" i="8" s="1"/>
  <c r="D107" i="8"/>
  <c r="J107" i="8" s="1"/>
  <c r="C107" i="8"/>
  <c r="B107" i="8"/>
  <c r="H107" i="8" s="1"/>
  <c r="P106" i="8"/>
  <c r="O106" i="8"/>
  <c r="N106" i="8"/>
  <c r="K106" i="8"/>
  <c r="G106" i="8"/>
  <c r="F106" i="8"/>
  <c r="E106" i="8"/>
  <c r="D106" i="8"/>
  <c r="J106" i="8" s="1"/>
  <c r="C106" i="8"/>
  <c r="I106" i="8" s="1"/>
  <c r="B106" i="8"/>
  <c r="H106" i="8" s="1"/>
  <c r="P105" i="8"/>
  <c r="Q105" i="8" s="1"/>
  <c r="N105" i="8"/>
  <c r="O105" i="8" s="1"/>
  <c r="K105" i="8"/>
  <c r="G105" i="8"/>
  <c r="M105" i="8" s="1"/>
  <c r="F105" i="8"/>
  <c r="E105" i="8"/>
  <c r="D105" i="8"/>
  <c r="C105" i="8"/>
  <c r="B105" i="8"/>
  <c r="P104" i="8"/>
  <c r="N104" i="8"/>
  <c r="O104" i="8" s="1"/>
  <c r="G104" i="8"/>
  <c r="M104" i="8" s="1"/>
  <c r="F104" i="8"/>
  <c r="E104" i="8"/>
  <c r="D104" i="8"/>
  <c r="J104" i="8" s="1"/>
  <c r="C104" i="8"/>
  <c r="I104" i="8" s="1"/>
  <c r="B104" i="8"/>
  <c r="H104" i="8" s="1"/>
  <c r="P103" i="8"/>
  <c r="N103" i="8"/>
  <c r="O103" i="8" s="1"/>
  <c r="G103" i="8"/>
  <c r="F103" i="8"/>
  <c r="E103" i="8"/>
  <c r="K103" i="8" s="1"/>
  <c r="D103" i="8"/>
  <c r="J103" i="8" s="1"/>
  <c r="C103" i="8"/>
  <c r="I103" i="8" s="1"/>
  <c r="B103" i="8"/>
  <c r="H103" i="8" s="1"/>
  <c r="P102" i="8"/>
  <c r="N102" i="8"/>
  <c r="O102" i="8" s="1"/>
  <c r="H102" i="8"/>
  <c r="G102" i="8"/>
  <c r="M102" i="8" s="1"/>
  <c r="F102" i="8"/>
  <c r="L102" i="8" s="1"/>
  <c r="E102" i="8"/>
  <c r="K102" i="8" s="1"/>
  <c r="D102" i="8"/>
  <c r="J102" i="8" s="1"/>
  <c r="C102" i="8"/>
  <c r="B102" i="8"/>
  <c r="P101" i="8"/>
  <c r="N101" i="8"/>
  <c r="O101" i="8" s="1"/>
  <c r="G101" i="8"/>
  <c r="M101" i="8" s="1"/>
  <c r="F101" i="8"/>
  <c r="E101" i="8"/>
  <c r="K101" i="8" s="1"/>
  <c r="D101" i="8"/>
  <c r="J101" i="8" s="1"/>
  <c r="C101" i="8"/>
  <c r="B101" i="8"/>
  <c r="H101" i="8" s="1"/>
  <c r="P100" i="8"/>
  <c r="O100" i="8"/>
  <c r="N100" i="8"/>
  <c r="G100" i="8"/>
  <c r="F100" i="8"/>
  <c r="E100" i="8"/>
  <c r="D100" i="8"/>
  <c r="J100" i="8" s="1"/>
  <c r="C100" i="8"/>
  <c r="B100" i="8"/>
  <c r="P99" i="8"/>
  <c r="N99" i="8"/>
  <c r="O99" i="8" s="1"/>
  <c r="G99" i="8"/>
  <c r="M99" i="8" s="1"/>
  <c r="F99" i="8"/>
  <c r="E99" i="8"/>
  <c r="K99" i="8" s="1"/>
  <c r="D99" i="8"/>
  <c r="J99" i="8" s="1"/>
  <c r="C99" i="8"/>
  <c r="B99" i="8"/>
  <c r="H99" i="8" s="1"/>
  <c r="P98" i="8"/>
  <c r="N98" i="8"/>
  <c r="O98" i="8" s="1"/>
  <c r="G98" i="8"/>
  <c r="F98" i="8"/>
  <c r="L98" i="8" s="1"/>
  <c r="E98" i="8"/>
  <c r="K98" i="8" s="1"/>
  <c r="D98" i="8"/>
  <c r="J98" i="8" s="1"/>
  <c r="C98" i="8"/>
  <c r="B98" i="8"/>
  <c r="H98" i="8" s="1"/>
  <c r="P97" i="8"/>
  <c r="N97" i="8"/>
  <c r="O97" i="8" s="1"/>
  <c r="K97" i="8"/>
  <c r="I97" i="8"/>
  <c r="G97" i="8"/>
  <c r="F97" i="8"/>
  <c r="E97" i="8"/>
  <c r="D97" i="8"/>
  <c r="C97" i="8"/>
  <c r="B97" i="8"/>
  <c r="H97" i="8" s="1"/>
  <c r="Q96" i="8"/>
  <c r="P96" i="8"/>
  <c r="N96" i="8"/>
  <c r="O96" i="8" s="1"/>
  <c r="G96" i="8"/>
  <c r="F96" i="8"/>
  <c r="E96" i="8"/>
  <c r="K96" i="8" s="1"/>
  <c r="D96" i="8"/>
  <c r="J96" i="8" s="1"/>
  <c r="C96" i="8"/>
  <c r="I96" i="8" s="1"/>
  <c r="B96" i="8"/>
  <c r="P95" i="8"/>
  <c r="N95" i="8"/>
  <c r="O95" i="8" s="1"/>
  <c r="G95" i="8"/>
  <c r="F95" i="8"/>
  <c r="E95" i="8"/>
  <c r="K95" i="8" s="1"/>
  <c r="D95" i="8"/>
  <c r="J95" i="8" s="1"/>
  <c r="C95" i="8"/>
  <c r="I95" i="8" s="1"/>
  <c r="B95" i="8"/>
  <c r="P94" i="8"/>
  <c r="N94" i="8"/>
  <c r="J94" i="8"/>
  <c r="I94" i="8"/>
  <c r="G94" i="8"/>
  <c r="M94" i="8" s="1"/>
  <c r="F94" i="8"/>
  <c r="E94" i="8"/>
  <c r="K94" i="8" s="1"/>
  <c r="D94" i="8"/>
  <c r="C94" i="8"/>
  <c r="B94" i="8"/>
  <c r="H94" i="8" s="1"/>
  <c r="P93" i="8"/>
  <c r="Q93" i="8" s="1"/>
  <c r="N93" i="8"/>
  <c r="O93" i="8" s="1"/>
  <c r="H93" i="8"/>
  <c r="G93" i="8"/>
  <c r="F93" i="8"/>
  <c r="E93" i="8"/>
  <c r="K93" i="8" s="1"/>
  <c r="D93" i="8"/>
  <c r="J93" i="8" s="1"/>
  <c r="C93" i="8"/>
  <c r="B93" i="8"/>
  <c r="P92" i="8"/>
  <c r="O92" i="8"/>
  <c r="N92" i="8"/>
  <c r="G92" i="8"/>
  <c r="F92" i="8"/>
  <c r="E92" i="8"/>
  <c r="K92" i="8" s="1"/>
  <c r="D92" i="8"/>
  <c r="J92" i="8" s="1"/>
  <c r="C92" i="8"/>
  <c r="I92" i="8" s="1"/>
  <c r="B92" i="8"/>
  <c r="H92" i="8" s="1"/>
  <c r="P91" i="8"/>
  <c r="Q91" i="8" s="1"/>
  <c r="N91" i="8"/>
  <c r="O91" i="8" s="1"/>
  <c r="G91" i="8"/>
  <c r="F91" i="8"/>
  <c r="E91" i="8"/>
  <c r="K91" i="8" s="1"/>
  <c r="D91" i="8"/>
  <c r="J91" i="8" s="1"/>
  <c r="C91" i="8"/>
  <c r="B91" i="8"/>
  <c r="P90" i="8"/>
  <c r="Q90" i="8" s="1"/>
  <c r="N90" i="8"/>
  <c r="O90" i="8" s="1"/>
  <c r="K90" i="8"/>
  <c r="G90" i="8"/>
  <c r="M90" i="8" s="1"/>
  <c r="F90" i="8"/>
  <c r="E90" i="8"/>
  <c r="D90" i="8"/>
  <c r="J90" i="8" s="1"/>
  <c r="C90" i="8"/>
  <c r="B90" i="8"/>
  <c r="P89" i="8"/>
  <c r="N89" i="8"/>
  <c r="O89" i="8" s="1"/>
  <c r="I89" i="8"/>
  <c r="G89" i="8"/>
  <c r="F89" i="8"/>
  <c r="E89" i="8"/>
  <c r="K89" i="8" s="1"/>
  <c r="D89" i="8"/>
  <c r="J89" i="8" s="1"/>
  <c r="C89" i="8"/>
  <c r="B89" i="8"/>
  <c r="H89" i="8" s="1"/>
  <c r="P88" i="8"/>
  <c r="N88" i="8"/>
  <c r="O88" i="8" s="1"/>
  <c r="G88" i="8"/>
  <c r="M88" i="8" s="1"/>
  <c r="F88" i="8"/>
  <c r="L88" i="8" s="1"/>
  <c r="E88" i="8"/>
  <c r="K88" i="8" s="1"/>
  <c r="D88" i="8"/>
  <c r="J88" i="8" s="1"/>
  <c r="C88" i="8"/>
  <c r="B88" i="8"/>
  <c r="P87" i="8"/>
  <c r="N87" i="8"/>
  <c r="O87" i="8" s="1"/>
  <c r="K87" i="8"/>
  <c r="G87" i="8"/>
  <c r="F87" i="8"/>
  <c r="E87" i="8"/>
  <c r="D87" i="8"/>
  <c r="J87" i="8" s="1"/>
  <c r="C87" i="8"/>
  <c r="B87" i="8"/>
  <c r="P86" i="8"/>
  <c r="N86" i="8"/>
  <c r="O86" i="8" s="1"/>
  <c r="K86" i="8"/>
  <c r="G86" i="8"/>
  <c r="F86" i="8"/>
  <c r="E86" i="8"/>
  <c r="D86" i="8"/>
  <c r="J86" i="8" s="1"/>
  <c r="C86" i="8"/>
  <c r="I86" i="8" s="1"/>
  <c r="B86" i="8"/>
  <c r="H86" i="8" s="1"/>
  <c r="P85" i="8"/>
  <c r="O85" i="8"/>
  <c r="N85" i="8"/>
  <c r="G85" i="8"/>
  <c r="F85" i="8"/>
  <c r="E85" i="8"/>
  <c r="K85" i="8" s="1"/>
  <c r="D85" i="8"/>
  <c r="J85" i="8" s="1"/>
  <c r="C85" i="8"/>
  <c r="I85" i="8" s="1"/>
  <c r="B85" i="8"/>
  <c r="P84" i="8"/>
  <c r="N84" i="8"/>
  <c r="O84" i="8" s="1"/>
  <c r="J84" i="8"/>
  <c r="G84" i="8"/>
  <c r="M84" i="8" s="1"/>
  <c r="F84" i="8"/>
  <c r="E84" i="8"/>
  <c r="K84" i="8" s="1"/>
  <c r="D84" i="8"/>
  <c r="C84" i="8"/>
  <c r="B84" i="8"/>
  <c r="P83" i="8"/>
  <c r="N83" i="8"/>
  <c r="O83" i="8" s="1"/>
  <c r="G83" i="8"/>
  <c r="F83" i="8"/>
  <c r="L83" i="8" s="1"/>
  <c r="E83" i="8"/>
  <c r="D83" i="8"/>
  <c r="C83" i="8"/>
  <c r="B83" i="8"/>
  <c r="H83" i="8" s="1"/>
  <c r="P82" i="8"/>
  <c r="N82" i="8"/>
  <c r="O82" i="8" s="1"/>
  <c r="J82" i="8"/>
  <c r="G82" i="8"/>
  <c r="M82" i="8" s="1"/>
  <c r="F82" i="8"/>
  <c r="E82" i="8"/>
  <c r="K82" i="8" s="1"/>
  <c r="D82" i="8"/>
  <c r="C82" i="8"/>
  <c r="B82" i="8"/>
  <c r="H82" i="8" s="1"/>
  <c r="P81" i="8"/>
  <c r="O81" i="8"/>
  <c r="N81" i="8"/>
  <c r="G81" i="8"/>
  <c r="F81" i="8"/>
  <c r="L81" i="8" s="1"/>
  <c r="E81" i="8"/>
  <c r="D81" i="8"/>
  <c r="C81" i="8"/>
  <c r="I81" i="8" s="1"/>
  <c r="B81" i="8"/>
  <c r="H81" i="8" s="1"/>
  <c r="P80" i="8"/>
  <c r="O80" i="8"/>
  <c r="N80" i="8"/>
  <c r="G80" i="8"/>
  <c r="F80" i="8"/>
  <c r="E80" i="8"/>
  <c r="K80" i="8" s="1"/>
  <c r="D80" i="8"/>
  <c r="J80" i="8" s="1"/>
  <c r="C80" i="8"/>
  <c r="B80" i="8"/>
  <c r="H80" i="8" s="1"/>
  <c r="P79" i="8"/>
  <c r="N79" i="8"/>
  <c r="O79" i="8" s="1"/>
  <c r="I79" i="8"/>
  <c r="G79" i="8"/>
  <c r="F79" i="8"/>
  <c r="L79" i="8" s="1"/>
  <c r="E79" i="8"/>
  <c r="K79" i="8" s="1"/>
  <c r="D79" i="8"/>
  <c r="J79" i="8" s="1"/>
  <c r="C79" i="8"/>
  <c r="B79" i="8"/>
  <c r="H79" i="8" s="1"/>
  <c r="P78" i="8"/>
  <c r="N78" i="8"/>
  <c r="O78" i="8" s="1"/>
  <c r="K78" i="8"/>
  <c r="G78" i="8"/>
  <c r="M78" i="8" s="1"/>
  <c r="F78" i="8"/>
  <c r="E78" i="8"/>
  <c r="D78" i="8"/>
  <c r="J78" i="8" s="1"/>
  <c r="C78" i="8"/>
  <c r="B78" i="8"/>
  <c r="P77" i="8"/>
  <c r="N77" i="8"/>
  <c r="O77" i="8" s="1"/>
  <c r="J77" i="8"/>
  <c r="G77" i="8"/>
  <c r="M77" i="8" s="1"/>
  <c r="F77" i="8"/>
  <c r="E77" i="8"/>
  <c r="D77" i="8"/>
  <c r="C77" i="8"/>
  <c r="B77" i="8"/>
  <c r="H77" i="8" s="1"/>
  <c r="P76" i="8"/>
  <c r="N76" i="8"/>
  <c r="O76" i="8" s="1"/>
  <c r="G76" i="8"/>
  <c r="M76" i="8" s="1"/>
  <c r="F76" i="8"/>
  <c r="L76" i="8" s="1"/>
  <c r="E76" i="8"/>
  <c r="K76" i="8" s="1"/>
  <c r="D76" i="8"/>
  <c r="J76" i="8" s="1"/>
  <c r="C76" i="8"/>
  <c r="B76" i="8"/>
  <c r="H76" i="8" s="1"/>
  <c r="P75" i="8"/>
  <c r="N75" i="8"/>
  <c r="O75" i="8" s="1"/>
  <c r="G75" i="8"/>
  <c r="F75" i="8"/>
  <c r="L75" i="8" s="1"/>
  <c r="E75" i="8"/>
  <c r="D75" i="8"/>
  <c r="J75" i="8" s="1"/>
  <c r="C75" i="8"/>
  <c r="B75" i="8"/>
  <c r="H75" i="8" s="1"/>
  <c r="P74" i="8"/>
  <c r="N74" i="8"/>
  <c r="O74" i="8" s="1"/>
  <c r="K74" i="8"/>
  <c r="J74" i="8"/>
  <c r="G74" i="8"/>
  <c r="F74" i="8"/>
  <c r="E74" i="8"/>
  <c r="D74" i="8"/>
  <c r="C74" i="8"/>
  <c r="I74" i="8" s="1"/>
  <c r="B74" i="8"/>
  <c r="H74" i="8" s="1"/>
  <c r="P73" i="8"/>
  <c r="Q73" i="8" s="1"/>
  <c r="N73" i="8"/>
  <c r="O73" i="8" s="1"/>
  <c r="G73" i="8"/>
  <c r="M73" i="8" s="1"/>
  <c r="F73" i="8"/>
  <c r="L73" i="8" s="1"/>
  <c r="E73" i="8"/>
  <c r="K73" i="8" s="1"/>
  <c r="D73" i="8"/>
  <c r="J73" i="8" s="1"/>
  <c r="C73" i="8"/>
  <c r="B73" i="8"/>
  <c r="H73" i="8" s="1"/>
  <c r="P72" i="8"/>
  <c r="N72" i="8"/>
  <c r="O72" i="8" s="1"/>
  <c r="K72" i="8"/>
  <c r="J72" i="8"/>
  <c r="G72" i="8"/>
  <c r="M72" i="8" s="1"/>
  <c r="F72" i="8"/>
  <c r="E72" i="8"/>
  <c r="D72" i="8"/>
  <c r="C72" i="8"/>
  <c r="B72" i="8"/>
  <c r="H72" i="8" s="1"/>
  <c r="P71" i="8"/>
  <c r="N71" i="8"/>
  <c r="O71" i="8" s="1"/>
  <c r="K71" i="8"/>
  <c r="I71" i="8"/>
  <c r="G71" i="8"/>
  <c r="F71" i="8"/>
  <c r="E71" i="8"/>
  <c r="D71" i="8"/>
  <c r="J71" i="8" s="1"/>
  <c r="C71" i="8"/>
  <c r="B71" i="8"/>
  <c r="H71" i="8" s="1"/>
  <c r="P70" i="8"/>
  <c r="N70" i="8"/>
  <c r="O70" i="8" s="1"/>
  <c r="G70" i="8"/>
  <c r="F70" i="8"/>
  <c r="L70" i="8" s="1"/>
  <c r="E70" i="8"/>
  <c r="K70" i="8" s="1"/>
  <c r="D70" i="8"/>
  <c r="J70" i="8" s="1"/>
  <c r="C70" i="8"/>
  <c r="I70" i="8" s="1"/>
  <c r="B70" i="8"/>
  <c r="P69" i="8"/>
  <c r="Q69" i="8" s="1"/>
  <c r="O69" i="8"/>
  <c r="N69" i="8"/>
  <c r="G69" i="8"/>
  <c r="M69" i="8" s="1"/>
  <c r="F69" i="8"/>
  <c r="E69" i="8"/>
  <c r="K69" i="8" s="1"/>
  <c r="D69" i="8"/>
  <c r="J69" i="8" s="1"/>
  <c r="C69" i="8"/>
  <c r="I69" i="8" s="1"/>
  <c r="B69" i="8"/>
  <c r="H69" i="8" s="1"/>
  <c r="P68" i="8"/>
  <c r="N68" i="8"/>
  <c r="O68" i="8" s="1"/>
  <c r="J68" i="8"/>
  <c r="G68" i="8"/>
  <c r="F68" i="8"/>
  <c r="L68" i="8" s="1"/>
  <c r="E68" i="8"/>
  <c r="D68" i="8"/>
  <c r="C68" i="8"/>
  <c r="B68" i="8"/>
  <c r="H68" i="8" s="1"/>
  <c r="P67" i="8"/>
  <c r="O67" i="8"/>
  <c r="N67" i="8"/>
  <c r="K67" i="8"/>
  <c r="G67" i="8"/>
  <c r="F67" i="8"/>
  <c r="E67" i="8"/>
  <c r="D67" i="8"/>
  <c r="J67" i="8" s="1"/>
  <c r="C67" i="8"/>
  <c r="B67" i="8"/>
  <c r="P66" i="8"/>
  <c r="O66" i="8"/>
  <c r="N66" i="8"/>
  <c r="G66" i="8"/>
  <c r="F66" i="8"/>
  <c r="E66" i="8"/>
  <c r="K66" i="8" s="1"/>
  <c r="D66" i="8"/>
  <c r="J66" i="8" s="1"/>
  <c r="C66" i="8"/>
  <c r="B66" i="8"/>
  <c r="H66" i="8" s="1"/>
  <c r="P65" i="8"/>
  <c r="N65" i="8"/>
  <c r="O65" i="8" s="1"/>
  <c r="G65" i="8"/>
  <c r="M65" i="8" s="1"/>
  <c r="F65" i="8"/>
  <c r="E65" i="8"/>
  <c r="K65" i="8" s="1"/>
  <c r="D65" i="8"/>
  <c r="J65" i="8" s="1"/>
  <c r="C65" i="8"/>
  <c r="B65" i="8"/>
  <c r="H65" i="8" s="1"/>
  <c r="P64" i="8"/>
  <c r="O64" i="8"/>
  <c r="N64" i="8"/>
  <c r="J64" i="8"/>
  <c r="I64" i="8"/>
  <c r="G64" i="8"/>
  <c r="F64" i="8"/>
  <c r="L64" i="8" s="1"/>
  <c r="E64" i="8"/>
  <c r="K64" i="8" s="1"/>
  <c r="D64" i="8"/>
  <c r="C64" i="8"/>
  <c r="B64" i="8"/>
  <c r="H64" i="8" s="1"/>
  <c r="P63" i="8"/>
  <c r="N63" i="8"/>
  <c r="O63" i="8" s="1"/>
  <c r="K63" i="8"/>
  <c r="G63" i="8"/>
  <c r="M63" i="8" s="1"/>
  <c r="F63" i="8"/>
  <c r="L63" i="8" s="1"/>
  <c r="E63" i="8"/>
  <c r="D63" i="8"/>
  <c r="J63" i="8" s="1"/>
  <c r="C63" i="8"/>
  <c r="I63" i="8" s="1"/>
  <c r="B63" i="8"/>
  <c r="P62" i="8"/>
  <c r="O62" i="8"/>
  <c r="N62" i="8"/>
  <c r="G62" i="8"/>
  <c r="M62" i="8" s="1"/>
  <c r="F62" i="8"/>
  <c r="E62" i="8"/>
  <c r="K62" i="8" s="1"/>
  <c r="D62" i="8"/>
  <c r="J62" i="8" s="1"/>
  <c r="C62" i="8"/>
  <c r="B62" i="8"/>
  <c r="H62" i="8" s="1"/>
  <c r="P61" i="8"/>
  <c r="N61" i="8"/>
  <c r="O61" i="8" s="1"/>
  <c r="J61" i="8"/>
  <c r="G61" i="8"/>
  <c r="F61" i="8"/>
  <c r="E61" i="8"/>
  <c r="K61" i="8" s="1"/>
  <c r="D61" i="8"/>
  <c r="C61" i="8"/>
  <c r="B61" i="8"/>
  <c r="H61" i="8" s="1"/>
  <c r="P60" i="8"/>
  <c r="Q60" i="8" s="1"/>
  <c r="O60" i="8"/>
  <c r="N60" i="8"/>
  <c r="J60" i="8"/>
  <c r="G60" i="8"/>
  <c r="M60" i="8" s="1"/>
  <c r="F60" i="8"/>
  <c r="L60" i="8" s="1"/>
  <c r="E60" i="8"/>
  <c r="K60" i="8" s="1"/>
  <c r="D60" i="8"/>
  <c r="C60" i="8"/>
  <c r="B60" i="8"/>
  <c r="H60" i="8" s="1"/>
  <c r="P59" i="8"/>
  <c r="O59" i="8"/>
  <c r="N59" i="8"/>
  <c r="G59" i="8"/>
  <c r="M59" i="8" s="1"/>
  <c r="F59" i="8"/>
  <c r="E59" i="8"/>
  <c r="D59" i="8"/>
  <c r="J59" i="8" s="1"/>
  <c r="C59" i="8"/>
  <c r="B59" i="8"/>
  <c r="P58" i="8"/>
  <c r="N58" i="8"/>
  <c r="O58" i="8" s="1"/>
  <c r="G58" i="8"/>
  <c r="M58" i="8" s="1"/>
  <c r="F58" i="8"/>
  <c r="E58" i="8"/>
  <c r="K58" i="8" s="1"/>
  <c r="D58" i="8"/>
  <c r="J58" i="8" s="1"/>
  <c r="C58" i="8"/>
  <c r="B58" i="8"/>
  <c r="H58" i="8" s="1"/>
  <c r="P57" i="8"/>
  <c r="N57" i="8"/>
  <c r="O57" i="8" s="1"/>
  <c r="K57" i="8"/>
  <c r="J57" i="8"/>
  <c r="G57" i="8"/>
  <c r="M57" i="8" s="1"/>
  <c r="F57" i="8"/>
  <c r="E57" i="8"/>
  <c r="D57" i="8"/>
  <c r="C57" i="8"/>
  <c r="B57" i="8"/>
  <c r="H57" i="8" s="1"/>
  <c r="P56" i="8"/>
  <c r="Q56" i="8" s="1"/>
  <c r="O56" i="8"/>
  <c r="N56" i="8"/>
  <c r="G56" i="8"/>
  <c r="M56" i="8" s="1"/>
  <c r="F56" i="8"/>
  <c r="L56" i="8" s="1"/>
  <c r="E56" i="8"/>
  <c r="K56" i="8" s="1"/>
  <c r="D56" i="8"/>
  <c r="J56" i="8" s="1"/>
  <c r="C56" i="8"/>
  <c r="I56" i="8" s="1"/>
  <c r="B56" i="8"/>
  <c r="H56" i="8" s="1"/>
  <c r="P55" i="8"/>
  <c r="N55" i="8"/>
  <c r="O55" i="8" s="1"/>
  <c r="G55" i="8"/>
  <c r="M55" i="8" s="1"/>
  <c r="F55" i="8"/>
  <c r="L55" i="8" s="1"/>
  <c r="E55" i="8"/>
  <c r="K55" i="8" s="1"/>
  <c r="D55" i="8"/>
  <c r="J55" i="8" s="1"/>
  <c r="C55" i="8"/>
  <c r="I55" i="8" s="1"/>
  <c r="B55" i="8"/>
  <c r="P54" i="8"/>
  <c r="N54" i="8"/>
  <c r="O54" i="8" s="1"/>
  <c r="J54" i="8"/>
  <c r="I54" i="8"/>
  <c r="G54" i="8"/>
  <c r="M54" i="8" s="1"/>
  <c r="F54" i="8"/>
  <c r="E54" i="8"/>
  <c r="K54" i="8" s="1"/>
  <c r="D54" i="8"/>
  <c r="C54" i="8"/>
  <c r="B54" i="8"/>
  <c r="H54" i="8" s="1"/>
  <c r="P53" i="8"/>
  <c r="Q53" i="8" s="1"/>
  <c r="N53" i="8"/>
  <c r="O53" i="8" s="1"/>
  <c r="K53" i="8"/>
  <c r="G53" i="8"/>
  <c r="F53" i="8"/>
  <c r="E53" i="8"/>
  <c r="D53" i="8"/>
  <c r="J53" i="8" s="1"/>
  <c r="C53" i="8"/>
  <c r="I53" i="8" s="1"/>
  <c r="B53" i="8"/>
  <c r="H53" i="8" s="1"/>
  <c r="P52" i="8"/>
  <c r="O52" i="8"/>
  <c r="N52" i="8"/>
  <c r="J52" i="8"/>
  <c r="H52" i="8"/>
  <c r="G52" i="8"/>
  <c r="M52" i="8" s="1"/>
  <c r="F52" i="8"/>
  <c r="L52" i="8" s="1"/>
  <c r="E52" i="8"/>
  <c r="K52" i="8" s="1"/>
  <c r="D52" i="8"/>
  <c r="C52" i="8"/>
  <c r="B52" i="8"/>
  <c r="P51" i="8"/>
  <c r="Q51" i="8" s="1"/>
  <c r="N51" i="8"/>
  <c r="O51" i="8" s="1"/>
  <c r="H51" i="8"/>
  <c r="G51" i="8"/>
  <c r="M51" i="8" s="1"/>
  <c r="F51" i="8"/>
  <c r="E51" i="8"/>
  <c r="K51" i="8" s="1"/>
  <c r="D51" i="8"/>
  <c r="J51" i="8" s="1"/>
  <c r="C51" i="8"/>
  <c r="I51" i="8" s="1"/>
  <c r="B51" i="8"/>
  <c r="P50" i="8"/>
  <c r="Q50" i="8" s="1"/>
  <c r="N50" i="8"/>
  <c r="O50" i="8" s="1"/>
  <c r="K50" i="8"/>
  <c r="G50" i="8"/>
  <c r="F50" i="8"/>
  <c r="E50" i="8"/>
  <c r="D50" i="8"/>
  <c r="J50" i="8" s="1"/>
  <c r="C50" i="8"/>
  <c r="I50" i="8" s="1"/>
  <c r="B50" i="8"/>
  <c r="H50" i="8" s="1"/>
  <c r="P49" i="8"/>
  <c r="N49" i="8"/>
  <c r="O49" i="8" s="1"/>
  <c r="K49" i="8"/>
  <c r="J49" i="8"/>
  <c r="I49" i="8"/>
  <c r="H49" i="8"/>
  <c r="G49" i="8"/>
  <c r="M49" i="8" s="1"/>
  <c r="F49" i="8"/>
  <c r="E49" i="8"/>
  <c r="D49" i="8"/>
  <c r="C49" i="8"/>
  <c r="B49" i="8"/>
  <c r="P48" i="8"/>
  <c r="N48" i="8"/>
  <c r="O48" i="8" s="1"/>
  <c r="J48" i="8"/>
  <c r="G48" i="8"/>
  <c r="M48" i="8" s="1"/>
  <c r="F48" i="8"/>
  <c r="L48" i="8" s="1"/>
  <c r="E48" i="8"/>
  <c r="K48" i="8" s="1"/>
  <c r="D48" i="8"/>
  <c r="C48" i="8"/>
  <c r="I48" i="8" s="1"/>
  <c r="B48" i="8"/>
  <c r="H48" i="8" s="1"/>
  <c r="P47" i="8"/>
  <c r="N47" i="8"/>
  <c r="O47" i="8" s="1"/>
  <c r="G47" i="8"/>
  <c r="M47" i="8" s="1"/>
  <c r="F47" i="8"/>
  <c r="L47" i="8" s="1"/>
  <c r="E47" i="8"/>
  <c r="K47" i="8" s="1"/>
  <c r="D47" i="8"/>
  <c r="J47" i="8" s="1"/>
  <c r="C47" i="8"/>
  <c r="B47" i="8"/>
  <c r="H47" i="8" s="1"/>
  <c r="P46" i="8"/>
  <c r="N46" i="8"/>
  <c r="O46" i="8" s="1"/>
  <c r="G46" i="8"/>
  <c r="M46" i="8" s="1"/>
  <c r="F46" i="8"/>
  <c r="E46" i="8"/>
  <c r="K46" i="8" s="1"/>
  <c r="D46" i="8"/>
  <c r="J46" i="8" s="1"/>
  <c r="C46" i="8"/>
  <c r="B46" i="8"/>
  <c r="H46" i="8" s="1"/>
  <c r="P45" i="8"/>
  <c r="N45" i="8"/>
  <c r="O45" i="8" s="1"/>
  <c r="K45" i="8"/>
  <c r="J45" i="8"/>
  <c r="G45" i="8"/>
  <c r="M45" i="8" s="1"/>
  <c r="F45" i="8"/>
  <c r="E45" i="8"/>
  <c r="D45" i="8"/>
  <c r="C45" i="8"/>
  <c r="B45" i="8"/>
  <c r="H45" i="8" s="1"/>
  <c r="P44" i="8"/>
  <c r="O44" i="8"/>
  <c r="N44" i="8"/>
  <c r="H44" i="8"/>
  <c r="G44" i="8"/>
  <c r="M44" i="8" s="1"/>
  <c r="F44" i="8"/>
  <c r="L44" i="8" s="1"/>
  <c r="E44" i="8"/>
  <c r="K44" i="8" s="1"/>
  <c r="D44" i="8"/>
  <c r="J44" i="8" s="1"/>
  <c r="C44" i="8"/>
  <c r="I44" i="8" s="1"/>
  <c r="B44" i="8"/>
  <c r="P43" i="8"/>
  <c r="N43" i="8"/>
  <c r="O43" i="8" s="1"/>
  <c r="K43" i="8"/>
  <c r="H43" i="8"/>
  <c r="G43" i="8"/>
  <c r="M43" i="8" s="1"/>
  <c r="F43" i="8"/>
  <c r="L43" i="8" s="1"/>
  <c r="E43" i="8"/>
  <c r="D43" i="8"/>
  <c r="J43" i="8" s="1"/>
  <c r="C43" i="8"/>
  <c r="B43" i="8"/>
  <c r="P42" i="8"/>
  <c r="N42" i="8"/>
  <c r="O42" i="8" s="1"/>
  <c r="I42" i="8"/>
  <c r="G42" i="8"/>
  <c r="F42" i="8"/>
  <c r="E42" i="8"/>
  <c r="K42" i="8" s="1"/>
  <c r="D42" i="8"/>
  <c r="J42" i="8" s="1"/>
  <c r="C42" i="8"/>
  <c r="B42" i="8"/>
  <c r="H42" i="8" s="1"/>
  <c r="P41" i="8"/>
  <c r="Q41" i="8" s="1"/>
  <c r="N41" i="8"/>
  <c r="O41" i="8" s="1"/>
  <c r="I41" i="8"/>
  <c r="G41" i="8"/>
  <c r="M41" i="8" s="1"/>
  <c r="F41" i="8"/>
  <c r="E41" i="8"/>
  <c r="K41" i="8" s="1"/>
  <c r="D41" i="8"/>
  <c r="J41" i="8" s="1"/>
  <c r="C41" i="8"/>
  <c r="B41" i="8"/>
  <c r="H41" i="8" s="1"/>
  <c r="P40" i="8"/>
  <c r="Q40" i="8" s="1"/>
  <c r="N40" i="8"/>
  <c r="O40" i="8" s="1"/>
  <c r="J40" i="8"/>
  <c r="I40" i="8"/>
  <c r="G40" i="8"/>
  <c r="M40" i="8" s="1"/>
  <c r="F40" i="8"/>
  <c r="L40" i="8" s="1"/>
  <c r="E40" i="8"/>
  <c r="K40" i="8" s="1"/>
  <c r="D40" i="8"/>
  <c r="C40" i="8"/>
  <c r="B40" i="8"/>
  <c r="H40" i="8" s="1"/>
  <c r="P39" i="8"/>
  <c r="O39" i="8"/>
  <c r="N39" i="8"/>
  <c r="G39" i="8"/>
  <c r="M39" i="8" s="1"/>
  <c r="F39" i="8"/>
  <c r="L39" i="8" s="1"/>
  <c r="E39" i="8"/>
  <c r="K39" i="8" s="1"/>
  <c r="D39" i="8"/>
  <c r="J39" i="8" s="1"/>
  <c r="C39" i="8"/>
  <c r="B39" i="8"/>
  <c r="H39" i="8" s="1"/>
  <c r="P38" i="8"/>
  <c r="N38" i="8"/>
  <c r="O38" i="8" s="1"/>
  <c r="I38" i="8"/>
  <c r="G38" i="8"/>
  <c r="M38" i="8" s="1"/>
  <c r="F38" i="8"/>
  <c r="E38" i="8"/>
  <c r="K38" i="8" s="1"/>
  <c r="D38" i="8"/>
  <c r="J38" i="8" s="1"/>
  <c r="C38" i="8"/>
  <c r="B38" i="8"/>
  <c r="H38" i="8" s="1"/>
  <c r="P37" i="8"/>
  <c r="Q37" i="8" s="1"/>
  <c r="N37" i="8"/>
  <c r="O37" i="8" s="1"/>
  <c r="J37" i="8"/>
  <c r="G37" i="8"/>
  <c r="M37" i="8" s="1"/>
  <c r="F37" i="8"/>
  <c r="E37" i="8"/>
  <c r="K37" i="8" s="1"/>
  <c r="D37" i="8"/>
  <c r="C37" i="8"/>
  <c r="B37" i="8"/>
  <c r="H37" i="8" s="1"/>
  <c r="P36" i="8"/>
  <c r="O36" i="8"/>
  <c r="N36" i="8"/>
  <c r="H36" i="8"/>
  <c r="G36" i="8"/>
  <c r="M36" i="8" s="1"/>
  <c r="F36" i="8"/>
  <c r="L36" i="8" s="1"/>
  <c r="E36" i="8"/>
  <c r="K36" i="8" s="1"/>
  <c r="D36" i="8"/>
  <c r="J36" i="8" s="1"/>
  <c r="C36" i="8"/>
  <c r="I36" i="8" s="1"/>
  <c r="B36" i="8"/>
  <c r="P35" i="8"/>
  <c r="Q35" i="8" s="1"/>
  <c r="N35" i="8"/>
  <c r="O35" i="8" s="1"/>
  <c r="H35" i="8"/>
  <c r="G35" i="8"/>
  <c r="M35" i="8" s="1"/>
  <c r="F35" i="8"/>
  <c r="L35" i="8" s="1"/>
  <c r="E35" i="8"/>
  <c r="K35" i="8" s="1"/>
  <c r="D35" i="8"/>
  <c r="J35" i="8" s="1"/>
  <c r="C35" i="8"/>
  <c r="I35" i="8" s="1"/>
  <c r="B35" i="8"/>
  <c r="P34" i="8"/>
  <c r="N34" i="8"/>
  <c r="O34" i="8" s="1"/>
  <c r="K34" i="8"/>
  <c r="G34" i="8"/>
  <c r="M34" i="8" s="1"/>
  <c r="F34" i="8"/>
  <c r="E34" i="8"/>
  <c r="D34" i="8"/>
  <c r="J34" i="8" s="1"/>
  <c r="C34" i="8"/>
  <c r="B34" i="8"/>
  <c r="H34" i="8" s="1"/>
  <c r="P33" i="8"/>
  <c r="Q33" i="8" s="1"/>
  <c r="N33" i="8"/>
  <c r="O33" i="8" s="1"/>
  <c r="H33" i="8"/>
  <c r="G33" i="8"/>
  <c r="M33" i="8" s="1"/>
  <c r="F33" i="8"/>
  <c r="E33" i="8"/>
  <c r="K33" i="8" s="1"/>
  <c r="D33" i="8"/>
  <c r="J33" i="8" s="1"/>
  <c r="C33" i="8"/>
  <c r="I33" i="8" s="1"/>
  <c r="B33" i="8"/>
  <c r="P32" i="8"/>
  <c r="O32" i="8"/>
  <c r="N32" i="8"/>
  <c r="J32" i="8"/>
  <c r="I32" i="8"/>
  <c r="G32" i="8"/>
  <c r="M32" i="8" s="1"/>
  <c r="F32" i="8"/>
  <c r="L32" i="8" s="1"/>
  <c r="E32" i="8"/>
  <c r="K32" i="8" s="1"/>
  <c r="D32" i="8"/>
  <c r="C32" i="8"/>
  <c r="B32" i="8"/>
  <c r="H32" i="8" s="1"/>
  <c r="P31" i="8"/>
  <c r="Q31" i="8" s="1"/>
  <c r="N31" i="8"/>
  <c r="O31" i="8" s="1"/>
  <c r="K31" i="8"/>
  <c r="G31" i="8"/>
  <c r="M31" i="8" s="1"/>
  <c r="F31" i="8"/>
  <c r="L31" i="8" s="1"/>
  <c r="E31" i="8"/>
  <c r="D31" i="8"/>
  <c r="J31" i="8" s="1"/>
  <c r="C31" i="8"/>
  <c r="I31" i="8" s="1"/>
  <c r="B31" i="8"/>
  <c r="H31" i="8" s="1"/>
  <c r="P30" i="8"/>
  <c r="Q30" i="8" s="1"/>
  <c r="N30" i="8"/>
  <c r="O30" i="8" s="1"/>
  <c r="G30" i="8"/>
  <c r="M30" i="8" s="1"/>
  <c r="F30" i="8"/>
  <c r="L30" i="8" s="1"/>
  <c r="E30" i="8"/>
  <c r="K30" i="8" s="1"/>
  <c r="D30" i="8"/>
  <c r="J30" i="8" s="1"/>
  <c r="C30" i="8"/>
  <c r="I30" i="8" s="1"/>
  <c r="B30" i="8"/>
  <c r="H30" i="8" s="1"/>
  <c r="Q29" i="8"/>
  <c r="P29" i="8"/>
  <c r="N29" i="8"/>
  <c r="O29" i="8" s="1"/>
  <c r="G29" i="8"/>
  <c r="M29" i="8" s="1"/>
  <c r="F29" i="8"/>
  <c r="E29" i="8"/>
  <c r="K29" i="8" s="1"/>
  <c r="D29" i="8"/>
  <c r="J29" i="8" s="1"/>
  <c r="C29" i="8"/>
  <c r="I29" i="8" s="1"/>
  <c r="B29" i="8"/>
  <c r="H29" i="8" s="1"/>
  <c r="P28" i="8"/>
  <c r="N28" i="8"/>
  <c r="O28" i="8" s="1"/>
  <c r="J28" i="8"/>
  <c r="I28" i="8"/>
  <c r="H28" i="8"/>
  <c r="G28" i="8"/>
  <c r="M28" i="8" s="1"/>
  <c r="F28" i="8"/>
  <c r="L28" i="8" s="1"/>
  <c r="E28" i="8"/>
  <c r="K28" i="8" s="1"/>
  <c r="D28" i="8"/>
  <c r="C28" i="8"/>
  <c r="B28" i="8"/>
  <c r="P27" i="8"/>
  <c r="Q27" i="8" s="1"/>
  <c r="O27" i="8"/>
  <c r="N27" i="8"/>
  <c r="H27" i="8"/>
  <c r="G27" i="8"/>
  <c r="M27" i="8" s="1"/>
  <c r="F27" i="8"/>
  <c r="L27" i="8" s="1"/>
  <c r="E27" i="8"/>
  <c r="K27" i="8" s="1"/>
  <c r="D27" i="8"/>
  <c r="J27" i="8" s="1"/>
  <c r="C27" i="8"/>
  <c r="I27" i="8" s="1"/>
  <c r="B27" i="8"/>
  <c r="P26" i="8"/>
  <c r="O26" i="8"/>
  <c r="N26" i="8"/>
  <c r="I26" i="8"/>
  <c r="G26" i="8"/>
  <c r="M26" i="8" s="1"/>
  <c r="F26" i="8"/>
  <c r="L26" i="8" s="1"/>
  <c r="E26" i="8"/>
  <c r="K26" i="8" s="1"/>
  <c r="D26" i="8"/>
  <c r="J26" i="8" s="1"/>
  <c r="C26" i="8"/>
  <c r="B26" i="8"/>
  <c r="H26" i="8" s="1"/>
  <c r="P25" i="8"/>
  <c r="Q25" i="8" s="1"/>
  <c r="N25" i="8"/>
  <c r="O25" i="8" s="1"/>
  <c r="K25" i="8"/>
  <c r="I25" i="8"/>
  <c r="G25" i="8"/>
  <c r="M25" i="8" s="1"/>
  <c r="F25" i="8"/>
  <c r="E25" i="8"/>
  <c r="D25" i="8"/>
  <c r="J25" i="8" s="1"/>
  <c r="C25" i="8"/>
  <c r="B25" i="8"/>
  <c r="H25" i="8" s="1"/>
  <c r="P24" i="8"/>
  <c r="Q24" i="8" s="1"/>
  <c r="O24" i="8"/>
  <c r="N24" i="8"/>
  <c r="G24" i="8"/>
  <c r="M24" i="8" s="1"/>
  <c r="F24" i="8"/>
  <c r="L24" i="8" s="1"/>
  <c r="E24" i="8"/>
  <c r="K24" i="8" s="1"/>
  <c r="D24" i="8"/>
  <c r="J24" i="8" s="1"/>
  <c r="C24" i="8"/>
  <c r="I24" i="8" s="1"/>
  <c r="B24" i="8"/>
  <c r="H24" i="8" s="1"/>
  <c r="P23" i="8"/>
  <c r="N23" i="8"/>
  <c r="O23" i="8" s="1"/>
  <c r="H23" i="8"/>
  <c r="G23" i="8"/>
  <c r="M23" i="8" s="1"/>
  <c r="F23" i="8"/>
  <c r="L23" i="8" s="1"/>
  <c r="E23" i="8"/>
  <c r="K23" i="8" s="1"/>
  <c r="D23" i="8"/>
  <c r="J23" i="8" s="1"/>
  <c r="C23" i="8"/>
  <c r="B23" i="8"/>
  <c r="P22" i="8"/>
  <c r="N22" i="8"/>
  <c r="O22" i="8" s="1"/>
  <c r="K22" i="8"/>
  <c r="G22" i="8"/>
  <c r="M22" i="8" s="1"/>
  <c r="F22" i="8"/>
  <c r="L22" i="8" s="1"/>
  <c r="E22" i="8"/>
  <c r="D22" i="8"/>
  <c r="J22" i="8" s="1"/>
  <c r="C22" i="8"/>
  <c r="I22" i="8" s="1"/>
  <c r="B22" i="8"/>
  <c r="H22" i="8" s="1"/>
  <c r="P21" i="8"/>
  <c r="N21" i="8"/>
  <c r="O21" i="8" s="1"/>
  <c r="G21" i="8"/>
  <c r="M21" i="8" s="1"/>
  <c r="F21" i="8"/>
  <c r="E21" i="8"/>
  <c r="K21" i="8" s="1"/>
  <c r="D21" i="8"/>
  <c r="J21" i="8" s="1"/>
  <c r="C21" i="8"/>
  <c r="I21" i="8" s="1"/>
  <c r="B21" i="8"/>
  <c r="H21" i="8" s="1"/>
  <c r="P20" i="8"/>
  <c r="N20" i="8"/>
  <c r="O20" i="8" s="1"/>
  <c r="J20" i="8"/>
  <c r="I20" i="8"/>
  <c r="H20" i="8"/>
  <c r="G20" i="8"/>
  <c r="M20" i="8" s="1"/>
  <c r="F20" i="8"/>
  <c r="L20" i="8" s="1"/>
  <c r="E20" i="8"/>
  <c r="K20" i="8" s="1"/>
  <c r="D20" i="8"/>
  <c r="C20" i="8"/>
  <c r="B20" i="8"/>
  <c r="P19" i="8"/>
  <c r="Q19" i="8" s="1"/>
  <c r="O19" i="8"/>
  <c r="N19" i="8"/>
  <c r="H19" i="8"/>
  <c r="G19" i="8"/>
  <c r="M19" i="8" s="1"/>
  <c r="F19" i="8"/>
  <c r="L19" i="8" s="1"/>
  <c r="E19" i="8"/>
  <c r="K19" i="8" s="1"/>
  <c r="D19" i="8"/>
  <c r="J19" i="8" s="1"/>
  <c r="C19" i="8"/>
  <c r="I19" i="8" s="1"/>
  <c r="B19" i="8"/>
  <c r="P18" i="8"/>
  <c r="N18" i="8"/>
  <c r="O18" i="8" s="1"/>
  <c r="J18" i="8"/>
  <c r="G18" i="8"/>
  <c r="M18" i="8" s="1"/>
  <c r="F18" i="8"/>
  <c r="L18" i="8" s="1"/>
  <c r="E18" i="8"/>
  <c r="K18" i="8" s="1"/>
  <c r="D18" i="8"/>
  <c r="C18" i="8"/>
  <c r="I18" i="8" s="1"/>
  <c r="B18" i="8"/>
  <c r="H18" i="8" s="1"/>
  <c r="P17" i="8"/>
  <c r="Q17" i="8" s="1"/>
  <c r="N17" i="8"/>
  <c r="O17" i="8" s="1"/>
  <c r="K17" i="8"/>
  <c r="I17" i="8"/>
  <c r="G17" i="8"/>
  <c r="M17" i="8" s="1"/>
  <c r="F17" i="8"/>
  <c r="E17" i="8"/>
  <c r="D17" i="8"/>
  <c r="J17" i="8" s="1"/>
  <c r="C17" i="8"/>
  <c r="B17" i="8"/>
  <c r="H17" i="8" s="1"/>
  <c r="P16" i="8"/>
  <c r="Q16" i="8" s="1"/>
  <c r="O16" i="8"/>
  <c r="N16" i="8"/>
  <c r="G16" i="8"/>
  <c r="M16" i="8" s="1"/>
  <c r="F16" i="8"/>
  <c r="L16" i="8" s="1"/>
  <c r="E16" i="8"/>
  <c r="K16" i="8" s="1"/>
  <c r="D16" i="8"/>
  <c r="J16" i="8" s="1"/>
  <c r="C16" i="8"/>
  <c r="I16" i="8" s="1"/>
  <c r="B16" i="8"/>
  <c r="H16" i="8" s="1"/>
  <c r="P15" i="8"/>
  <c r="N15" i="8"/>
  <c r="O15" i="8" s="1"/>
  <c r="K15" i="8"/>
  <c r="H15" i="8"/>
  <c r="G15" i="8"/>
  <c r="M15" i="8" s="1"/>
  <c r="F15" i="8"/>
  <c r="L15" i="8" s="1"/>
  <c r="E15" i="8"/>
  <c r="D15" i="8"/>
  <c r="J15" i="8" s="1"/>
  <c r="C15" i="8"/>
  <c r="B15" i="8"/>
  <c r="P14" i="8"/>
  <c r="N14" i="8"/>
  <c r="O14" i="8" s="1"/>
  <c r="G14" i="8"/>
  <c r="M14" i="8" s="1"/>
  <c r="F14" i="8"/>
  <c r="L14" i="8" s="1"/>
  <c r="E14" i="8"/>
  <c r="K14" i="8" s="1"/>
  <c r="D14" i="8"/>
  <c r="J14" i="8" s="1"/>
  <c r="C14" i="8"/>
  <c r="B14" i="8"/>
  <c r="H14" i="8" s="1"/>
  <c r="P13" i="8"/>
  <c r="Q13" i="8" s="1"/>
  <c r="N13" i="8"/>
  <c r="O13" i="8" s="1"/>
  <c r="G13" i="8"/>
  <c r="M13" i="8" s="1"/>
  <c r="F13" i="8"/>
  <c r="E13" i="8"/>
  <c r="K13" i="8" s="1"/>
  <c r="D13" i="8"/>
  <c r="J13" i="8" s="1"/>
  <c r="C13" i="8"/>
  <c r="I13" i="8" s="1"/>
  <c r="B13" i="8"/>
  <c r="H13" i="8" s="1"/>
  <c r="P12" i="8"/>
  <c r="N12" i="8"/>
  <c r="O12" i="8" s="1"/>
  <c r="H12" i="8"/>
  <c r="G12" i="8"/>
  <c r="M12" i="8" s="1"/>
  <c r="F12" i="8"/>
  <c r="L12" i="8" s="1"/>
  <c r="E12" i="8"/>
  <c r="K12" i="8" s="1"/>
  <c r="D12" i="8"/>
  <c r="J12" i="8" s="1"/>
  <c r="C12" i="8"/>
  <c r="I12" i="8" s="1"/>
  <c r="B12" i="8"/>
  <c r="P11" i="8"/>
  <c r="N11" i="8"/>
  <c r="O11" i="8" s="1"/>
  <c r="K11" i="8"/>
  <c r="G11" i="8"/>
  <c r="M11" i="8" s="1"/>
  <c r="F11" i="8"/>
  <c r="L11" i="8" s="1"/>
  <c r="E11" i="8"/>
  <c r="D11" i="8"/>
  <c r="J11" i="8" s="1"/>
  <c r="C11" i="8"/>
  <c r="I11" i="8" s="1"/>
  <c r="B11" i="8"/>
  <c r="H11" i="8" s="1"/>
  <c r="P10" i="8"/>
  <c r="Q10" i="8" s="1"/>
  <c r="O10" i="8"/>
  <c r="N10" i="8"/>
  <c r="G10" i="8"/>
  <c r="M10" i="8" s="1"/>
  <c r="F10" i="8"/>
  <c r="L10" i="8" s="1"/>
  <c r="E10" i="8"/>
  <c r="K10" i="8" s="1"/>
  <c r="D10" i="8"/>
  <c r="J10" i="8" s="1"/>
  <c r="C10" i="8"/>
  <c r="I10" i="8" s="1"/>
  <c r="B10" i="8"/>
  <c r="H10" i="8" s="1"/>
  <c r="P9" i="8"/>
  <c r="Q9" i="8" s="1"/>
  <c r="N9" i="8"/>
  <c r="O9" i="8" s="1"/>
  <c r="K9" i="8"/>
  <c r="I9" i="8"/>
  <c r="G9" i="8"/>
  <c r="M9" i="8" s="1"/>
  <c r="F9" i="8"/>
  <c r="E9" i="8"/>
  <c r="D9" i="8"/>
  <c r="J9" i="8" s="1"/>
  <c r="C9" i="8"/>
  <c r="B9" i="8"/>
  <c r="H9" i="8" s="1"/>
  <c r="P8" i="8"/>
  <c r="Q8" i="8" s="1"/>
  <c r="N8" i="8"/>
  <c r="O8" i="8" s="1"/>
  <c r="G8" i="8"/>
  <c r="M8" i="8" s="1"/>
  <c r="F8" i="8"/>
  <c r="L8" i="8" s="1"/>
  <c r="E8" i="8"/>
  <c r="K8" i="8" s="1"/>
  <c r="D8" i="8"/>
  <c r="J8" i="8" s="1"/>
  <c r="C8" i="8"/>
  <c r="I8" i="8" s="1"/>
  <c r="B8" i="8"/>
  <c r="H8" i="8" s="1"/>
  <c r="P7" i="8"/>
  <c r="N7" i="8"/>
  <c r="O7" i="8" s="1"/>
  <c r="G7" i="8"/>
  <c r="M7" i="8" s="1"/>
  <c r="F7" i="8"/>
  <c r="L7" i="8" s="1"/>
  <c r="E7" i="8"/>
  <c r="K7" i="8" s="1"/>
  <c r="D7" i="8"/>
  <c r="J7" i="8" s="1"/>
  <c r="C7" i="8"/>
  <c r="I7" i="8" s="1"/>
  <c r="B7" i="8"/>
  <c r="H7" i="8" s="1"/>
  <c r="P6" i="8"/>
  <c r="N6" i="8"/>
  <c r="O6" i="8" s="1"/>
  <c r="K6" i="8"/>
  <c r="J6" i="8"/>
  <c r="I6" i="8"/>
  <c r="G6" i="8"/>
  <c r="M6" i="8" s="1"/>
  <c r="F6" i="8"/>
  <c r="L6" i="8" s="1"/>
  <c r="E6" i="8"/>
  <c r="D6" i="8"/>
  <c r="C6" i="8"/>
  <c r="B6" i="8"/>
  <c r="H6" i="8" s="1"/>
  <c r="P5" i="8"/>
  <c r="Q5" i="8" s="1"/>
  <c r="N5" i="8"/>
  <c r="O5" i="8" s="1"/>
  <c r="K5" i="8"/>
  <c r="G5" i="8"/>
  <c r="M5" i="8" s="1"/>
  <c r="F5" i="8"/>
  <c r="L5" i="8" s="1"/>
  <c r="E5" i="8"/>
  <c r="D5" i="8"/>
  <c r="J5" i="8" s="1"/>
  <c r="C5" i="8"/>
  <c r="I5" i="8" s="1"/>
  <c r="B5" i="8"/>
  <c r="H5" i="8" s="1"/>
  <c r="P4" i="8"/>
  <c r="Q4" i="8" s="1"/>
  <c r="N4" i="8"/>
  <c r="O4" i="8" s="1"/>
  <c r="H4" i="8"/>
  <c r="G4" i="8"/>
  <c r="M4" i="8" s="1"/>
  <c r="F4" i="8"/>
  <c r="L4" i="8" s="1"/>
  <c r="E4" i="8"/>
  <c r="K4" i="8" s="1"/>
  <c r="D4" i="8"/>
  <c r="J4" i="8" s="1"/>
  <c r="C4" i="8"/>
  <c r="I4" i="8" s="1"/>
  <c r="B4" i="8"/>
  <c r="P3" i="8"/>
  <c r="O3" i="8"/>
  <c r="N3" i="8"/>
  <c r="J3" i="8"/>
  <c r="H3" i="8"/>
  <c r="G3" i="8"/>
  <c r="M3" i="8" s="1"/>
  <c r="F3" i="8"/>
  <c r="L3" i="8" s="1"/>
  <c r="E3" i="8"/>
  <c r="K3" i="8" s="1"/>
  <c r="D3" i="8"/>
  <c r="C3" i="8"/>
  <c r="I3" i="8" s="1"/>
  <c r="B3" i="8"/>
  <c r="P2" i="8"/>
  <c r="N2" i="8"/>
  <c r="O2" i="8" s="1"/>
  <c r="J2" i="8"/>
  <c r="G2" i="8"/>
  <c r="M2" i="8" s="1"/>
  <c r="F2" i="8"/>
  <c r="L2" i="8" s="1"/>
  <c r="E2" i="8"/>
  <c r="K2" i="8" s="1"/>
  <c r="D2" i="8"/>
  <c r="C2" i="8"/>
  <c r="I2" i="8" s="1"/>
  <c r="B2" i="8"/>
  <c r="H2" i="8" s="1"/>
  <c r="V416" i="7"/>
  <c r="U416" i="7"/>
  <c r="T416" i="7"/>
  <c r="S416" i="7"/>
  <c r="R416" i="7"/>
  <c r="Q416" i="7"/>
  <c r="P416" i="7"/>
  <c r="O416" i="7"/>
  <c r="K416" i="7"/>
  <c r="J416" i="7"/>
  <c r="I416" i="7"/>
  <c r="H416" i="7"/>
  <c r="G416" i="7"/>
  <c r="F416" i="7"/>
  <c r="E416" i="7"/>
  <c r="D416" i="7"/>
  <c r="C416" i="7"/>
  <c r="V415" i="7"/>
  <c r="U415" i="7"/>
  <c r="T415" i="7"/>
  <c r="S415" i="7"/>
  <c r="R415" i="7"/>
  <c r="Q415" i="7"/>
  <c r="P415" i="7"/>
  <c r="O415" i="7"/>
  <c r="K415" i="7"/>
  <c r="J415" i="7"/>
  <c r="I415" i="7"/>
  <c r="H415" i="7"/>
  <c r="G415" i="7"/>
  <c r="F415" i="7"/>
  <c r="E415" i="7"/>
  <c r="D415" i="7"/>
  <c r="C415" i="7"/>
  <c r="V414" i="7"/>
  <c r="U414" i="7"/>
  <c r="T414" i="7"/>
  <c r="S414" i="7"/>
  <c r="R414" i="7"/>
  <c r="Q414" i="7"/>
  <c r="P414" i="7"/>
  <c r="O414" i="7"/>
  <c r="K414" i="7"/>
  <c r="J414" i="7"/>
  <c r="I414" i="7"/>
  <c r="H414" i="7"/>
  <c r="G414" i="7"/>
  <c r="F414" i="7"/>
  <c r="E414" i="7"/>
  <c r="D414" i="7"/>
  <c r="C414" i="7"/>
  <c r="V413" i="7"/>
  <c r="U413" i="7"/>
  <c r="T413" i="7"/>
  <c r="S413" i="7"/>
  <c r="R413" i="7"/>
  <c r="Q413" i="7"/>
  <c r="P413" i="7"/>
  <c r="O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V25" i="7"/>
  <c r="U25" i="7"/>
  <c r="U6" i="7" s="1"/>
  <c r="U7" i="7" s="1"/>
  <c r="T25" i="7"/>
  <c r="T6" i="7" s="1"/>
  <c r="T7" i="7" s="1"/>
  <c r="S25" i="7"/>
  <c r="S6" i="7" s="1"/>
  <c r="S7" i="7" s="1"/>
  <c r="R25" i="7"/>
  <c r="Q25" i="7"/>
  <c r="P25" i="7"/>
  <c r="O25" i="7"/>
  <c r="N25" i="7"/>
  <c r="M25" i="7"/>
  <c r="L25" i="7"/>
  <c r="L4" i="7" s="1"/>
  <c r="K25" i="7"/>
  <c r="K6" i="7" s="1"/>
  <c r="K7" i="7" s="1"/>
  <c r="J25" i="7"/>
  <c r="I25" i="7"/>
  <c r="H25" i="7"/>
  <c r="G25" i="7"/>
  <c r="F25" i="7"/>
  <c r="E25" i="7"/>
  <c r="E5" i="7" s="1"/>
  <c r="D25" i="7"/>
  <c r="D5" i="7" s="1"/>
  <c r="C25" i="7"/>
  <c r="C5" i="7" s="1"/>
  <c r="V24" i="7"/>
  <c r="U24" i="7"/>
  <c r="T24" i="7"/>
  <c r="S24" i="7"/>
  <c r="S5" i="7" s="1"/>
  <c r="R24" i="7"/>
  <c r="R5" i="7" s="1"/>
  <c r="Q24" i="7"/>
  <c r="Q5" i="7" s="1"/>
  <c r="P24" i="7"/>
  <c r="P6" i="7" s="1"/>
  <c r="P7" i="7" s="1"/>
  <c r="O24" i="7"/>
  <c r="O6" i="7" s="1"/>
  <c r="O7" i="7" s="1"/>
  <c r="N24" i="7"/>
  <c r="M24" i="7"/>
  <c r="L24" i="7"/>
  <c r="K24" i="7"/>
  <c r="K4" i="7" s="1"/>
  <c r="J24" i="7"/>
  <c r="J5" i="7" s="1"/>
  <c r="I24" i="7"/>
  <c r="I5" i="7" s="1"/>
  <c r="H24" i="7"/>
  <c r="H6" i="7" s="1"/>
  <c r="H7" i="7" s="1"/>
  <c r="G24" i="7"/>
  <c r="G4" i="7" s="1"/>
  <c r="F24" i="7"/>
  <c r="F6" i="7" s="1"/>
  <c r="F7" i="7" s="1"/>
  <c r="E24" i="7"/>
  <c r="D24" i="7"/>
  <c r="C24" i="7"/>
  <c r="C4" i="7" s="1"/>
  <c r="V9" i="7"/>
  <c r="U9" i="7"/>
  <c r="T9" i="7"/>
  <c r="S9" i="7"/>
  <c r="R9" i="7"/>
  <c r="N9" i="7"/>
  <c r="M9" i="7"/>
  <c r="L9" i="7"/>
  <c r="K9" i="7"/>
  <c r="J9" i="7"/>
  <c r="G9" i="7"/>
  <c r="F9" i="7"/>
  <c r="D9" i="7"/>
  <c r="C9" i="7"/>
  <c r="V6" i="7"/>
  <c r="V7" i="7" s="1"/>
  <c r="R6" i="7"/>
  <c r="R7" i="7" s="1"/>
  <c r="N6" i="7"/>
  <c r="N7" i="7" s="1"/>
  <c r="J6" i="7"/>
  <c r="J7" i="7" s="1"/>
  <c r="I6" i="7"/>
  <c r="I7" i="7" s="1"/>
  <c r="V5" i="7"/>
  <c r="U5" i="7"/>
  <c r="T5" i="7"/>
  <c r="N5" i="7"/>
  <c r="M5" i="7"/>
  <c r="K5" i="7"/>
  <c r="F5" i="7"/>
  <c r="Z4" i="7"/>
  <c r="R4" i="7"/>
  <c r="M4" i="7"/>
  <c r="E4" i="7"/>
  <c r="D4" i="7"/>
  <c r="Z3" i="7"/>
  <c r="D28" i="6"/>
  <c r="D25" i="6" s="1"/>
  <c r="F26" i="6"/>
  <c r="E26" i="6"/>
  <c r="D26" i="6"/>
  <c r="F25" i="6"/>
  <c r="E25" i="6"/>
  <c r="F24" i="6"/>
  <c r="E24" i="6"/>
  <c r="F23" i="6"/>
  <c r="E23" i="6"/>
  <c r="D23" i="6"/>
  <c r="F22" i="6"/>
  <c r="E22" i="6"/>
  <c r="F21" i="6"/>
  <c r="E21" i="6"/>
  <c r="F20" i="6"/>
  <c r="E20" i="6"/>
  <c r="D20" i="6"/>
  <c r="F19" i="6"/>
  <c r="E19" i="6"/>
  <c r="F18" i="6"/>
  <c r="E18" i="6"/>
  <c r="D18" i="6"/>
  <c r="F17" i="6"/>
  <c r="E17" i="6"/>
  <c r="F16" i="6"/>
  <c r="E16" i="6"/>
  <c r="F15" i="6"/>
  <c r="E15" i="6"/>
  <c r="D15" i="6"/>
  <c r="F14" i="6"/>
  <c r="E14" i="6"/>
  <c r="F13" i="6"/>
  <c r="E13" i="6"/>
  <c r="F12" i="6"/>
  <c r="E12" i="6"/>
  <c r="D12" i="6"/>
  <c r="F11" i="6"/>
  <c r="E11" i="6"/>
  <c r="F10" i="6"/>
  <c r="E10" i="6"/>
  <c r="F9" i="6"/>
  <c r="E9" i="6"/>
  <c r="D9" i="6"/>
  <c r="F8" i="6"/>
  <c r="E8" i="6"/>
  <c r="Q6" i="8" l="1"/>
  <c r="Q15" i="8"/>
  <c r="Q20" i="8"/>
  <c r="Q23" i="8"/>
  <c r="Q28" i="8"/>
  <c r="Q45" i="8"/>
  <c r="Q46" i="8"/>
  <c r="Q58" i="8"/>
  <c r="I67" i="8"/>
  <c r="Q67" i="8"/>
  <c r="I83" i="8"/>
  <c r="I88" i="8"/>
  <c r="Q89" i="8"/>
  <c r="I98" i="8"/>
  <c r="I99" i="8"/>
  <c r="I100" i="8"/>
  <c r="Q101" i="8"/>
  <c r="I102" i="8"/>
  <c r="Q3" i="8"/>
  <c r="Q18" i="8"/>
  <c r="Q26" i="8"/>
  <c r="Q32" i="8"/>
  <c r="I43" i="8"/>
  <c r="Q55" i="8"/>
  <c r="I58" i="8"/>
  <c r="I61" i="8"/>
  <c r="I62" i="8"/>
  <c r="I91" i="8"/>
  <c r="Q107" i="8"/>
  <c r="M117" i="8"/>
  <c r="Q7" i="8"/>
  <c r="Q12" i="8"/>
  <c r="Q21" i="8"/>
  <c r="Q38" i="8"/>
  <c r="Q43" i="8"/>
  <c r="I59" i="8"/>
  <c r="Q59" i="8"/>
  <c r="I60" i="8"/>
  <c r="Q61" i="8"/>
  <c r="Q64" i="8"/>
  <c r="I68" i="8"/>
  <c r="Q68" i="8"/>
  <c r="I73" i="8"/>
  <c r="I80" i="8"/>
  <c r="Q80" i="8"/>
  <c r="I90" i="8"/>
  <c r="Q102" i="8"/>
  <c r="Q103" i="8"/>
  <c r="I110" i="8"/>
  <c r="I115" i="8"/>
  <c r="Q115" i="8"/>
  <c r="K140" i="8"/>
  <c r="K141" i="8"/>
  <c r="K142" i="8"/>
  <c r="K147" i="8"/>
  <c r="Q47" i="8"/>
  <c r="Q49" i="8"/>
  <c r="Q52" i="8"/>
  <c r="Q74" i="8"/>
  <c r="Q94" i="8"/>
  <c r="Q104" i="8"/>
  <c r="Q116" i="8"/>
  <c r="Q14" i="8"/>
  <c r="Q39" i="8"/>
  <c r="Q44" i="8"/>
  <c r="Q65" i="8"/>
  <c r="Q76" i="8"/>
  <c r="Q86" i="8"/>
  <c r="Q111" i="8"/>
  <c r="Q119" i="8"/>
  <c r="Q2" i="8"/>
  <c r="Q34" i="8"/>
  <c r="Q77" i="8"/>
  <c r="Q82" i="8"/>
  <c r="Q97" i="8"/>
  <c r="Q99" i="8"/>
  <c r="Q106" i="8"/>
  <c r="Q110" i="8"/>
  <c r="Q84" i="8"/>
  <c r="Q81" i="8"/>
  <c r="Q57" i="8"/>
  <c r="Q117" i="8"/>
  <c r="Q22" i="8"/>
  <c r="Q11" i="8"/>
  <c r="Q48" i="8"/>
  <c r="Q71" i="8"/>
  <c r="I14" i="8"/>
  <c r="I15" i="8"/>
  <c r="I23" i="8"/>
  <c r="I34" i="8"/>
  <c r="I37" i="8"/>
  <c r="Q42" i="8"/>
  <c r="I45" i="8"/>
  <c r="I66" i="8"/>
  <c r="I77" i="8"/>
  <c r="Q78" i="8"/>
  <c r="I82" i="8"/>
  <c r="Q83" i="8"/>
  <c r="M85" i="8"/>
  <c r="Q88" i="8"/>
  <c r="I93" i="8"/>
  <c r="Q100" i="8"/>
  <c r="K194" i="8"/>
  <c r="K110" i="8"/>
  <c r="K116" i="8"/>
  <c r="K100" i="8"/>
  <c r="I112" i="8"/>
  <c r="M126" i="8"/>
  <c r="L59" i="8"/>
  <c r="M61" i="8"/>
  <c r="I65" i="8"/>
  <c r="M67" i="8"/>
  <c r="K68" i="8"/>
  <c r="Q72" i="8"/>
  <c r="I75" i="8"/>
  <c r="Q75" i="8"/>
  <c r="M80" i="8"/>
  <c r="K81" i="8"/>
  <c r="K83" i="8"/>
  <c r="M86" i="8"/>
  <c r="I87" i="8"/>
  <c r="L90" i="8"/>
  <c r="M93" i="8"/>
  <c r="M96" i="8"/>
  <c r="Q98" i="8"/>
  <c r="J105" i="8"/>
  <c r="J108" i="8"/>
  <c r="K112" i="8"/>
  <c r="I113" i="8"/>
  <c r="Q114" i="8"/>
  <c r="J117" i="8"/>
  <c r="Q118" i="8"/>
  <c r="O119" i="8"/>
  <c r="K121" i="8"/>
  <c r="K122" i="8"/>
  <c r="O126" i="8"/>
  <c r="K130" i="8"/>
  <c r="K131" i="8"/>
  <c r="I135" i="8"/>
  <c r="I136" i="8"/>
  <c r="O144" i="8"/>
  <c r="I114" i="8"/>
  <c r="K117" i="8"/>
  <c r="M129" i="8"/>
  <c r="K134" i="8"/>
  <c r="I137" i="8"/>
  <c r="O176" i="8"/>
  <c r="O184" i="8"/>
  <c r="O188" i="8"/>
  <c r="Q66" i="8"/>
  <c r="M68" i="8"/>
  <c r="Q70" i="8"/>
  <c r="M74" i="8"/>
  <c r="K75" i="8"/>
  <c r="I76" i="8"/>
  <c r="L78" i="8"/>
  <c r="Q79" i="8"/>
  <c r="M81" i="8"/>
  <c r="L84" i="8"/>
  <c r="Q85" i="8"/>
  <c r="Q92" i="8"/>
  <c r="Q95" i="8"/>
  <c r="M97" i="8"/>
  <c r="J190" i="8"/>
  <c r="M112" i="8"/>
  <c r="J114" i="8"/>
  <c r="K124" i="8"/>
  <c r="J125" i="8"/>
  <c r="H127" i="8"/>
  <c r="O128" i="8"/>
  <c r="K135" i="8"/>
  <c r="K136" i="8"/>
  <c r="M153" i="8"/>
  <c r="K155" i="8"/>
  <c r="J158" i="8"/>
  <c r="Q36" i="8"/>
  <c r="I39" i="8"/>
  <c r="M42" i="8"/>
  <c r="I46" i="8"/>
  <c r="I47" i="8"/>
  <c r="M50" i="8"/>
  <c r="L51" i="8"/>
  <c r="M53" i="8"/>
  <c r="Q54" i="8"/>
  <c r="I57" i="8"/>
  <c r="K59" i="8"/>
  <c r="Q62" i="8"/>
  <c r="M64" i="8"/>
  <c r="M66" i="8"/>
  <c r="L67" i="8"/>
  <c r="M70" i="8"/>
  <c r="L71" i="8"/>
  <c r="I72" i="8"/>
  <c r="K77" i="8"/>
  <c r="I78" i="8"/>
  <c r="J81" i="8"/>
  <c r="J83" i="8"/>
  <c r="I84" i="8"/>
  <c r="L86" i="8"/>
  <c r="H87" i="8"/>
  <c r="Q87" i="8"/>
  <c r="M89" i="8"/>
  <c r="H91" i="8"/>
  <c r="M92" i="8"/>
  <c r="L93" i="8"/>
  <c r="O94" i="8"/>
  <c r="J97" i="8"/>
  <c r="I101" i="8"/>
  <c r="K104" i="8"/>
  <c r="I105" i="8"/>
  <c r="M107" i="8"/>
  <c r="I108" i="8"/>
  <c r="Q108" i="8"/>
  <c r="Q109" i="8"/>
  <c r="J112" i="8"/>
  <c r="H113" i="8"/>
  <c r="H118" i="8"/>
  <c r="J121" i="8"/>
  <c r="J122" i="8"/>
  <c r="H124" i="8"/>
  <c r="O125" i="8"/>
  <c r="K129" i="8"/>
  <c r="J130" i="8"/>
  <c r="J131" i="8"/>
  <c r="H136" i="8"/>
  <c r="O138" i="8"/>
  <c r="K148" i="8"/>
  <c r="K149" i="8"/>
  <c r="K150" i="8"/>
  <c r="O160" i="8"/>
  <c r="L121" i="8"/>
  <c r="L129" i="8"/>
  <c r="L140" i="8"/>
  <c r="L187" i="8"/>
  <c r="L150" i="8"/>
  <c r="L142" i="8"/>
  <c r="L131" i="8"/>
  <c r="L159" i="8"/>
  <c r="L144" i="8"/>
  <c r="L117" i="8"/>
  <c r="L130" i="8"/>
  <c r="L146" i="8"/>
  <c r="L104" i="8"/>
  <c r="H189" i="8"/>
  <c r="L124" i="8"/>
  <c r="L34" i="8"/>
  <c r="L38" i="8"/>
  <c r="L42" i="8"/>
  <c r="L46" i="8"/>
  <c r="L50" i="8"/>
  <c r="L54" i="8"/>
  <c r="H55" i="8"/>
  <c r="L58" i="8"/>
  <c r="H59" i="8"/>
  <c r="L62" i="8"/>
  <c r="H63" i="8"/>
  <c r="L66" i="8"/>
  <c r="H67" i="8"/>
  <c r="H70" i="8"/>
  <c r="L72" i="8"/>
  <c r="H78" i="8"/>
  <c r="L80" i="8"/>
  <c r="H84" i="8"/>
  <c r="L85" i="8"/>
  <c r="H90" i="8"/>
  <c r="L92" i="8"/>
  <c r="L94" i="8"/>
  <c r="L96" i="8"/>
  <c r="H100" i="8"/>
  <c r="H105" i="8"/>
  <c r="H112" i="8"/>
  <c r="H114" i="8"/>
  <c r="H115" i="8"/>
  <c r="M121" i="8"/>
  <c r="H125" i="8"/>
  <c r="H126" i="8"/>
  <c r="L127" i="8"/>
  <c r="M133" i="8"/>
  <c r="L134" i="8"/>
  <c r="M145" i="8"/>
  <c r="L160" i="8"/>
  <c r="L69" i="8"/>
  <c r="L77" i="8"/>
  <c r="H95" i="8"/>
  <c r="H109" i="8"/>
  <c r="H110" i="8"/>
  <c r="H117" i="8"/>
  <c r="H121" i="8"/>
  <c r="H131" i="8"/>
  <c r="H132" i="8"/>
  <c r="M134" i="8"/>
  <c r="M161" i="8"/>
  <c r="L9" i="8"/>
  <c r="L13" i="8"/>
  <c r="L17" i="8"/>
  <c r="L21" i="8"/>
  <c r="L25" i="8"/>
  <c r="L29" i="8"/>
  <c r="L33" i="8"/>
  <c r="L37" i="8"/>
  <c r="L41" i="8"/>
  <c r="L45" i="8"/>
  <c r="L49" i="8"/>
  <c r="L53" i="8"/>
  <c r="L57" i="8"/>
  <c r="L61" i="8"/>
  <c r="L65" i="8"/>
  <c r="L74" i="8"/>
  <c r="L82" i="8"/>
  <c r="H85" i="8"/>
  <c r="H88" i="8"/>
  <c r="L89" i="8"/>
  <c r="H96" i="8"/>
  <c r="L99" i="8"/>
  <c r="L101" i="8"/>
  <c r="L106" i="8"/>
  <c r="M113" i="8"/>
  <c r="L119" i="8"/>
  <c r="M123" i="8"/>
  <c r="H142" i="8"/>
  <c r="H144" i="8"/>
  <c r="M147" i="8"/>
  <c r="L148" i="8"/>
  <c r="H157" i="8"/>
  <c r="M118" i="8"/>
  <c r="M120" i="8"/>
  <c r="L123" i="8"/>
  <c r="M128" i="8"/>
  <c r="H130" i="8"/>
  <c r="K133" i="8"/>
  <c r="M137" i="8"/>
  <c r="L138" i="8"/>
  <c r="O142" i="8"/>
  <c r="K146" i="8"/>
  <c r="O150" i="8"/>
  <c r="K154" i="8"/>
  <c r="O157" i="8"/>
  <c r="K160" i="8"/>
  <c r="H164" i="8"/>
  <c r="O168" i="8"/>
  <c r="M177" i="8"/>
  <c r="M181" i="8"/>
  <c r="M185" i="8"/>
  <c r="M189" i="8"/>
  <c r="L87" i="8"/>
  <c r="L91" i="8"/>
  <c r="L95" i="8"/>
  <c r="M98" i="8"/>
  <c r="L103" i="8"/>
  <c r="M106" i="8"/>
  <c r="I128" i="8"/>
  <c r="L111" i="8"/>
  <c r="M114" i="8"/>
  <c r="J118" i="8"/>
  <c r="J120" i="8"/>
  <c r="L122" i="8"/>
  <c r="M127" i="8"/>
  <c r="J128" i="8"/>
  <c r="J132" i="8"/>
  <c r="I138" i="8"/>
  <c r="M141" i="8"/>
  <c r="K143" i="8"/>
  <c r="H146" i="8"/>
  <c r="M149" i="8"/>
  <c r="K151" i="8"/>
  <c r="H154" i="8"/>
  <c r="H162" i="8"/>
  <c r="K168" i="8"/>
  <c r="K172" i="8"/>
  <c r="M71" i="8"/>
  <c r="M75" i="8"/>
  <c r="M79" i="8"/>
  <c r="M83" i="8"/>
  <c r="M87" i="8"/>
  <c r="M91" i="8"/>
  <c r="M95" i="8"/>
  <c r="L100" i="8"/>
  <c r="M103" i="8"/>
  <c r="L108" i="8"/>
  <c r="O110" i="8"/>
  <c r="M111" i="8"/>
  <c r="L116" i="8"/>
  <c r="M122" i="8"/>
  <c r="J123" i="8"/>
  <c r="L125" i="8"/>
  <c r="O129" i="8"/>
  <c r="M131" i="8"/>
  <c r="I133" i="8"/>
  <c r="K137" i="8"/>
  <c r="O140" i="8"/>
  <c r="K144" i="8"/>
  <c r="O148" i="8"/>
  <c r="K152" i="8"/>
  <c r="M157" i="8"/>
  <c r="L158" i="8"/>
  <c r="K159" i="8"/>
  <c r="M165" i="8"/>
  <c r="L166" i="8"/>
  <c r="L168" i="8"/>
  <c r="K176" i="8"/>
  <c r="K180" i="8"/>
  <c r="K184" i="8"/>
  <c r="K188" i="8"/>
  <c r="L97" i="8"/>
  <c r="M100" i="8"/>
  <c r="L105" i="8"/>
  <c r="M108" i="8"/>
  <c r="Q194" i="8"/>
  <c r="L113" i="8"/>
  <c r="Q113" i="8"/>
  <c r="M116" i="8"/>
  <c r="L118" i="8"/>
  <c r="L120" i="8"/>
  <c r="O121" i="8"/>
  <c r="M125" i="8"/>
  <c r="J126" i="8"/>
  <c r="L128" i="8"/>
  <c r="I129" i="8"/>
  <c r="L132" i="8"/>
  <c r="J133" i="8"/>
  <c r="I134" i="8"/>
  <c r="K138" i="8"/>
  <c r="I139" i="8"/>
  <c r="H140" i="8"/>
  <c r="M143" i="8"/>
  <c r="K145" i="8"/>
  <c r="H148" i="8"/>
  <c r="M151" i="8"/>
  <c r="K153" i="8"/>
  <c r="H156" i="8"/>
  <c r="J161" i="8"/>
  <c r="M169" i="8"/>
  <c r="M173" i="8"/>
  <c r="L176" i="8"/>
  <c r="L184" i="8"/>
  <c r="U8" i="7"/>
  <c r="M8" i="7"/>
  <c r="E8" i="7"/>
  <c r="T8" i="7"/>
  <c r="L8" i="7"/>
  <c r="D8" i="7"/>
  <c r="I8" i="7"/>
  <c r="H8" i="7"/>
  <c r="R8" i="7"/>
  <c r="D10" i="6"/>
  <c r="D24" i="6"/>
  <c r="H4" i="7"/>
  <c r="Q4" i="7"/>
  <c r="C6" i="7"/>
  <c r="C7" i="7" s="1"/>
  <c r="L6" i="7"/>
  <c r="L7" i="7" s="1"/>
  <c r="J8" i="7"/>
  <c r="V8" i="7"/>
  <c r="O5" i="7"/>
  <c r="K8" i="7"/>
  <c r="G8" i="7"/>
  <c r="Q8" i="7"/>
  <c r="O4" i="7"/>
  <c r="L5" i="7"/>
  <c r="P4" i="7"/>
  <c r="M6" i="7"/>
  <c r="M7" i="7" s="1"/>
  <c r="D16" i="6"/>
  <c r="I4" i="7"/>
  <c r="D29" i="6"/>
  <c r="J4" i="7"/>
  <c r="S4" i="7"/>
  <c r="G5" i="7"/>
  <c r="P5" i="7"/>
  <c r="N8" i="7"/>
  <c r="D6" i="7"/>
  <c r="D7" i="7" s="1"/>
  <c r="D8" i="6"/>
  <c r="D19" i="6"/>
  <c r="D22" i="6"/>
  <c r="D11" i="6"/>
  <c r="D14" i="6"/>
  <c r="Q9" i="7"/>
  <c r="I9" i="7"/>
  <c r="P9" i="7"/>
  <c r="H9" i="7"/>
  <c r="T4" i="7"/>
  <c r="H5" i="7"/>
  <c r="G6" i="7"/>
  <c r="G7" i="7" s="1"/>
  <c r="C8" i="7"/>
  <c r="O8" i="7"/>
  <c r="E9" i="7"/>
  <c r="O9" i="7"/>
  <c r="S8" i="7"/>
  <c r="E6" i="7"/>
  <c r="E7" i="7" s="1"/>
  <c r="D21" i="6"/>
  <c r="D13" i="6"/>
  <c r="D17" i="6"/>
  <c r="U4" i="7"/>
  <c r="Q6" i="7"/>
  <c r="Q7" i="7" s="1"/>
  <c r="F8" i="7"/>
  <c r="P8" i="7"/>
  <c r="F4" i="7"/>
  <c r="N4" i="7"/>
  <c r="V4" i="7"/>
  <c r="M343" i="8"/>
  <c r="M326" i="8"/>
  <c r="M330" i="8"/>
  <c r="M322" i="8"/>
  <c r="M312" i="8"/>
  <c r="M328" i="8"/>
  <c r="M325" i="8"/>
  <c r="M307" i="8"/>
  <c r="M305" i="8"/>
  <c r="M316" i="8"/>
  <c r="M339" i="8"/>
  <c r="M335" i="8"/>
  <c r="M331" i="8"/>
  <c r="M327" i="8"/>
  <c r="M311" i="8"/>
  <c r="M309" i="8"/>
  <c r="M342" i="8"/>
  <c r="M338" i="8"/>
  <c r="M334" i="8"/>
  <c r="M304" i="8"/>
  <c r="M320" i="8"/>
  <c r="M315" i="8"/>
  <c r="M313" i="8"/>
  <c r="M299" i="8"/>
  <c r="M308" i="8"/>
  <c r="M297" i="8"/>
  <c r="M341" i="8"/>
  <c r="M333" i="8"/>
  <c r="M285" i="8"/>
  <c r="M303" i="8"/>
  <c r="M323" i="8"/>
  <c r="M301" i="8"/>
  <c r="M289" i="8"/>
  <c r="M287" i="8"/>
  <c r="M319" i="8"/>
  <c r="M292" i="8"/>
  <c r="M317" i="8"/>
  <c r="M295" i="8"/>
  <c r="M286" i="8"/>
  <c r="M337" i="8"/>
  <c r="M210" i="8"/>
  <c r="M204" i="8"/>
  <c r="M200" i="8"/>
  <c r="M213" i="8"/>
  <c r="M208" i="8"/>
  <c r="M195" i="8"/>
  <c r="M202" i="8"/>
  <c r="M196" i="8"/>
  <c r="M191" i="8"/>
  <c r="M212" i="8"/>
  <c r="M201" i="8"/>
  <c r="M188" i="8"/>
  <c r="M184" i="8"/>
  <c r="M211" i="8"/>
  <c r="M206" i="8"/>
  <c r="M198" i="8"/>
  <c r="M205" i="8"/>
  <c r="M197" i="8"/>
  <c r="I130" i="8"/>
  <c r="Q130" i="8"/>
  <c r="Q135" i="8"/>
  <c r="Q139" i="8"/>
  <c r="Q141" i="8"/>
  <c r="Q143" i="8"/>
  <c r="Q145" i="8"/>
  <c r="Q147" i="8"/>
  <c r="Q149" i="8"/>
  <c r="Q151" i="8"/>
  <c r="Q153" i="8"/>
  <c r="Q155" i="8"/>
  <c r="Q158" i="8"/>
  <c r="O161" i="8"/>
  <c r="K163" i="8"/>
  <c r="L164" i="8"/>
  <c r="Q166" i="8"/>
  <c r="J167" i="8"/>
  <c r="O169" i="8"/>
  <c r="J170" i="8"/>
  <c r="K171" i="8"/>
  <c r="L172" i="8"/>
  <c r="Q174" i="8"/>
  <c r="J175" i="8"/>
  <c r="O177" i="8"/>
  <c r="J178" i="8"/>
  <c r="K179" i="8"/>
  <c r="L180" i="8"/>
  <c r="L181" i="8"/>
  <c r="Q182" i="8"/>
  <c r="J183" i="8"/>
  <c r="O185" i="8"/>
  <c r="J186" i="8"/>
  <c r="L188" i="8"/>
  <c r="L189" i="8"/>
  <c r="Q190" i="8"/>
  <c r="K191" i="8"/>
  <c r="K193" i="8"/>
  <c r="K196" i="8"/>
  <c r="M199" i="8"/>
  <c r="M203" i="8"/>
  <c r="M207" i="8"/>
  <c r="M209" i="8"/>
  <c r="Q342" i="8"/>
  <c r="Q341" i="8"/>
  <c r="Q340" i="8"/>
  <c r="Q339" i="8"/>
  <c r="Q391" i="8"/>
  <c r="Q386" i="8"/>
  <c r="Q385" i="8"/>
  <c r="Q378" i="8"/>
  <c r="Q370" i="8"/>
  <c r="Q372" i="8"/>
  <c r="Q367" i="8"/>
  <c r="Q383" i="8"/>
  <c r="Q382" i="8"/>
  <c r="Q366" i="8"/>
  <c r="Q352" i="8"/>
  <c r="Q361" i="8"/>
  <c r="Q281" i="8"/>
  <c r="Q273" i="8"/>
  <c r="Q265" i="8"/>
  <c r="Q257" i="8"/>
  <c r="Q235" i="8"/>
  <c r="Q227" i="8"/>
  <c r="Q219" i="8"/>
  <c r="Q276" i="8"/>
  <c r="Q268" i="8"/>
  <c r="Q260" i="8"/>
  <c r="Q252" i="8"/>
  <c r="Q279" i="8"/>
  <c r="Q271" i="8"/>
  <c r="Q263" i="8"/>
  <c r="Q255" i="8"/>
  <c r="Q282" i="8"/>
  <c r="Q274" i="8"/>
  <c r="Q277" i="8"/>
  <c r="Q269" i="8"/>
  <c r="Q261" i="8"/>
  <c r="Q253" i="8"/>
  <c r="Q280" i="8"/>
  <c r="Q283" i="8"/>
  <c r="Q275" i="8"/>
  <c r="Q278" i="8"/>
  <c r="Q270" i="8"/>
  <c r="Q266" i="8"/>
  <c r="Q250" i="8"/>
  <c r="Q256" i="8"/>
  <c r="Q262" i="8"/>
  <c r="Q259" i="8"/>
  <c r="Q238" i="8"/>
  <c r="Q222" i="8"/>
  <c r="Q258" i="8"/>
  <c r="Q242" i="8"/>
  <c r="Q264" i="8"/>
  <c r="Q244" i="8"/>
  <c r="Q267" i="8"/>
  <c r="Q254" i="8"/>
  <c r="Q251" i="8"/>
  <c r="Q272" i="8"/>
  <c r="Q248" i="8"/>
  <c r="Q239" i="8"/>
  <c r="Q218" i="8"/>
  <c r="Q226" i="8"/>
  <c r="Q240" i="8"/>
  <c r="Q230" i="8"/>
  <c r="Q217" i="8"/>
  <c r="Q234" i="8"/>
  <c r="Q193" i="8"/>
  <c r="Q247" i="8"/>
  <c r="Q246" i="8"/>
  <c r="Q224" i="8"/>
  <c r="Q233" i="8"/>
  <c r="Q214" i="8"/>
  <c r="Q195" i="8"/>
  <c r="Q129" i="8"/>
  <c r="Q161" i="8"/>
  <c r="L167" i="8"/>
  <c r="Q169" i="8"/>
  <c r="K170" i="8"/>
  <c r="H172" i="8"/>
  <c r="L175" i="8"/>
  <c r="Q177" i="8"/>
  <c r="K178" i="8"/>
  <c r="H180" i="8"/>
  <c r="L183" i="8"/>
  <c r="Q185" i="8"/>
  <c r="K186" i="8"/>
  <c r="H188" i="8"/>
  <c r="O191" i="8"/>
  <c r="L192" i="8"/>
  <c r="O197" i="8"/>
  <c r="I117" i="8"/>
  <c r="I118" i="8"/>
  <c r="I119" i="8"/>
  <c r="I120" i="8"/>
  <c r="Q120" i="8"/>
  <c r="I121" i="8"/>
  <c r="Q121" i="8"/>
  <c r="I122" i="8"/>
  <c r="Q122" i="8"/>
  <c r="I123" i="8"/>
  <c r="Q123" i="8"/>
  <c r="I124" i="8"/>
  <c r="Q124" i="8"/>
  <c r="I125" i="8"/>
  <c r="Q125" i="8"/>
  <c r="I126" i="8"/>
  <c r="Q126" i="8"/>
  <c r="I127" i="8"/>
  <c r="Q127" i="8"/>
  <c r="Q128" i="8"/>
  <c r="M132" i="8"/>
  <c r="Q134" i="8"/>
  <c r="M136" i="8"/>
  <c r="Q138" i="8"/>
  <c r="I140" i="8"/>
  <c r="I142" i="8"/>
  <c r="I144" i="8"/>
  <c r="I146" i="8"/>
  <c r="I148" i="8"/>
  <c r="I150" i="8"/>
  <c r="I152" i="8"/>
  <c r="I154" i="8"/>
  <c r="I156" i="8"/>
  <c r="I159" i="8"/>
  <c r="M159" i="8"/>
  <c r="M160" i="8"/>
  <c r="I164" i="8"/>
  <c r="I167" i="8"/>
  <c r="M167" i="8"/>
  <c r="M168" i="8"/>
  <c r="I172" i="8"/>
  <c r="O172" i="8"/>
  <c r="L174" i="8"/>
  <c r="I175" i="8"/>
  <c r="M175" i="8"/>
  <c r="M176" i="8"/>
  <c r="J177" i="8"/>
  <c r="H178" i="8"/>
  <c r="I180" i="8"/>
  <c r="O180" i="8"/>
  <c r="H181" i="8"/>
  <c r="L182" i="8"/>
  <c r="I183" i="8"/>
  <c r="M183" i="8"/>
  <c r="J185" i="8"/>
  <c r="H186" i="8"/>
  <c r="I188" i="8"/>
  <c r="L190" i="8"/>
  <c r="I191" i="8"/>
  <c r="Q191" i="8"/>
  <c r="M192" i="8"/>
  <c r="M193" i="8"/>
  <c r="Q196" i="8"/>
  <c r="H393" i="8"/>
  <c r="H385" i="8"/>
  <c r="H377" i="8"/>
  <c r="H369" i="8"/>
  <c r="H343" i="8"/>
  <c r="H342" i="8"/>
  <c r="H341" i="8"/>
  <c r="H340" i="8"/>
  <c r="H339" i="8"/>
  <c r="H338" i="8"/>
  <c r="H337" i="8"/>
  <c r="H336" i="8"/>
  <c r="H335" i="8"/>
  <c r="H334" i="8"/>
  <c r="H333" i="8"/>
  <c r="H332" i="8"/>
  <c r="H383" i="8"/>
  <c r="H364" i="8"/>
  <c r="H348" i="8"/>
  <c r="H325" i="8"/>
  <c r="H391" i="8"/>
  <c r="H328" i="8"/>
  <c r="H320" i="8"/>
  <c r="H352" i="8"/>
  <c r="H331" i="8"/>
  <c r="H323" i="8"/>
  <c r="H381" i="8"/>
  <c r="H376" i="8"/>
  <c r="H361" i="8"/>
  <c r="H354" i="8"/>
  <c r="H389" i="8"/>
  <c r="H373" i="8"/>
  <c r="H368" i="8"/>
  <c r="H356" i="8"/>
  <c r="H329" i="8"/>
  <c r="H321" i="8"/>
  <c r="H388" i="8"/>
  <c r="H372" i="8"/>
  <c r="H367" i="8"/>
  <c r="H362" i="8"/>
  <c r="H317" i="8"/>
  <c r="H301" i="8"/>
  <c r="H297" i="8"/>
  <c r="H360" i="8"/>
  <c r="H345" i="8"/>
  <c r="H375" i="8"/>
  <c r="H349" i="8"/>
  <c r="H344" i="8"/>
  <c r="H322" i="8"/>
  <c r="H319" i="8"/>
  <c r="H305" i="8"/>
  <c r="H303" i="8"/>
  <c r="H290" i="8"/>
  <c r="H370" i="8"/>
  <c r="H314" i="8"/>
  <c r="H309" i="8"/>
  <c r="H307" i="8"/>
  <c r="H353" i="8"/>
  <c r="H327" i="8"/>
  <c r="H324" i="8"/>
  <c r="H330" i="8"/>
  <c r="H313" i="8"/>
  <c r="H380" i="8"/>
  <c r="H346" i="8"/>
  <c r="H306" i="8"/>
  <c r="H298" i="8"/>
  <c r="H326" i="8"/>
  <c r="H293" i="8"/>
  <c r="H250" i="8"/>
  <c r="H246" i="8"/>
  <c r="H242" i="8"/>
  <c r="H237" i="8"/>
  <c r="H229" i="8"/>
  <c r="H221" i="8"/>
  <c r="H285" i="8"/>
  <c r="H287" i="8"/>
  <c r="H247" i="8"/>
  <c r="H243" i="8"/>
  <c r="H239" i="8"/>
  <c r="H231" i="8"/>
  <c r="H223" i="8"/>
  <c r="H215" i="8"/>
  <c r="H289" i="8"/>
  <c r="H240" i="8"/>
  <c r="H233" i="8"/>
  <c r="H217" i="8"/>
  <c r="H212" i="8"/>
  <c r="H210" i="8"/>
  <c r="H208" i="8"/>
  <c r="H206" i="8"/>
  <c r="H204" i="8"/>
  <c r="H202" i="8"/>
  <c r="H200" i="8"/>
  <c r="H198" i="8"/>
  <c r="H244" i="8"/>
  <c r="H248" i="8"/>
  <c r="H225" i="8"/>
  <c r="H211" i="8"/>
  <c r="H209" i="8"/>
  <c r="H207" i="8"/>
  <c r="H205" i="8"/>
  <c r="H203" i="8"/>
  <c r="H238" i="8"/>
  <c r="H196" i="8"/>
  <c r="H192" i="8"/>
  <c r="H214" i="8"/>
  <c r="H197" i="8"/>
  <c r="H213" i="8"/>
  <c r="H199" i="8"/>
  <c r="H222" i="8"/>
  <c r="H194" i="8"/>
  <c r="H230" i="8"/>
  <c r="H201" i="8"/>
  <c r="H195" i="8"/>
  <c r="J110" i="8"/>
  <c r="H129" i="8"/>
  <c r="L133" i="8"/>
  <c r="H135" i="8"/>
  <c r="L137" i="8"/>
  <c r="H139" i="8"/>
  <c r="H141" i="8"/>
  <c r="H143" i="8"/>
  <c r="H145" i="8"/>
  <c r="H147" i="8"/>
  <c r="H149" i="8"/>
  <c r="H151" i="8"/>
  <c r="H153" i="8"/>
  <c r="H155" i="8"/>
  <c r="M158" i="8"/>
  <c r="O159" i="8"/>
  <c r="K161" i="8"/>
  <c r="O162" i="8"/>
  <c r="H163" i="8"/>
  <c r="M166" i="8"/>
  <c r="O167" i="8"/>
  <c r="K169" i="8"/>
  <c r="O170" i="8"/>
  <c r="H171" i="8"/>
  <c r="M174" i="8"/>
  <c r="O175" i="8"/>
  <c r="K177" i="8"/>
  <c r="O178" i="8"/>
  <c r="H179" i="8"/>
  <c r="J180" i="8"/>
  <c r="M182" i="8"/>
  <c r="O183" i="8"/>
  <c r="K185" i="8"/>
  <c r="O186" i="8"/>
  <c r="H187" i="8"/>
  <c r="J188" i="8"/>
  <c r="M190" i="8"/>
  <c r="J191" i="8"/>
  <c r="H193" i="8"/>
  <c r="L194" i="8"/>
  <c r="J195" i="8"/>
  <c r="I390" i="8"/>
  <c r="I382" i="8"/>
  <c r="I374" i="8"/>
  <c r="I366" i="8"/>
  <c r="I393" i="8"/>
  <c r="I385" i="8"/>
  <c r="I377" i="8"/>
  <c r="I369" i="8"/>
  <c r="I388" i="8"/>
  <c r="I380" i="8"/>
  <c r="I372" i="8"/>
  <c r="I364" i="8"/>
  <c r="I360" i="8"/>
  <c r="I356" i="8"/>
  <c r="I352" i="8"/>
  <c r="I348" i="8"/>
  <c r="I344" i="8"/>
  <c r="I389" i="8"/>
  <c r="I381" i="8"/>
  <c r="I392" i="8"/>
  <c r="I387" i="8"/>
  <c r="I391" i="8"/>
  <c r="I357" i="8"/>
  <c r="I386" i="8"/>
  <c r="I379" i="8"/>
  <c r="I376" i="8"/>
  <c r="I371" i="8"/>
  <c r="I361" i="8"/>
  <c r="I345" i="8"/>
  <c r="I373" i="8"/>
  <c r="I368" i="8"/>
  <c r="I378" i="8"/>
  <c r="I365" i="8"/>
  <c r="I358" i="8"/>
  <c r="I349" i="8"/>
  <c r="I384" i="8"/>
  <c r="I375" i="8"/>
  <c r="I370" i="8"/>
  <c r="I383" i="8"/>
  <c r="I367" i="8"/>
  <c r="I353" i="8"/>
  <c r="I346" i="8"/>
  <c r="I362" i="8"/>
  <c r="I238" i="8"/>
  <c r="I230" i="8"/>
  <c r="I222" i="8"/>
  <c r="I214" i="8"/>
  <c r="I213" i="8"/>
  <c r="I212" i="8"/>
  <c r="I211" i="8"/>
  <c r="I210" i="8"/>
  <c r="I209" i="8"/>
  <c r="I208" i="8"/>
  <c r="I207" i="8"/>
  <c r="I206" i="8"/>
  <c r="I205" i="8"/>
  <c r="I204" i="8"/>
  <c r="I203" i="8"/>
  <c r="I202" i="8"/>
  <c r="I201" i="8"/>
  <c r="I200" i="8"/>
  <c r="I199" i="8"/>
  <c r="I198" i="8"/>
  <c r="I280" i="8"/>
  <c r="I272" i="8"/>
  <c r="I283" i="8"/>
  <c r="I275" i="8"/>
  <c r="I267" i="8"/>
  <c r="I259" i="8"/>
  <c r="I251" i="8"/>
  <c r="I232" i="8"/>
  <c r="I224" i="8"/>
  <c r="I216" i="8"/>
  <c r="I278" i="8"/>
  <c r="I284" i="8"/>
  <c r="I276" i="8"/>
  <c r="I226" i="8"/>
  <c r="I264" i="8"/>
  <c r="I270" i="8"/>
  <c r="I254" i="8"/>
  <c r="I260" i="8"/>
  <c r="I248" i="8"/>
  <c r="I241" i="8"/>
  <c r="I256" i="8"/>
  <c r="I243" i="8"/>
  <c r="I265" i="8"/>
  <c r="I262" i="8"/>
  <c r="I268" i="8"/>
  <c r="I252" i="8"/>
  <c r="I247" i="8"/>
  <c r="I240" i="8"/>
  <c r="I234" i="8"/>
  <c r="I215" i="8"/>
  <c r="I197" i="8"/>
  <c r="I227" i="8"/>
  <c r="I223" i="8"/>
  <c r="I193" i="8"/>
  <c r="I231" i="8"/>
  <c r="I218" i="8"/>
  <c r="I194" i="8"/>
  <c r="I239" i="8"/>
  <c r="I225" i="8"/>
  <c r="I196" i="8"/>
  <c r="M130" i="8"/>
  <c r="Q133" i="8"/>
  <c r="M135" i="8"/>
  <c r="Q137" i="8"/>
  <c r="M139" i="8"/>
  <c r="Q140" i="8"/>
  <c r="Q142" i="8"/>
  <c r="Q144" i="8"/>
  <c r="Q146" i="8"/>
  <c r="Q148" i="8"/>
  <c r="Q150" i="8"/>
  <c r="Q152" i="8"/>
  <c r="Q154" i="8"/>
  <c r="Q162" i="8"/>
  <c r="O165" i="8"/>
  <c r="J166" i="8"/>
  <c r="K167" i="8"/>
  <c r="Q170" i="8"/>
  <c r="J171" i="8"/>
  <c r="O173" i="8"/>
  <c r="J174" i="8"/>
  <c r="K175" i="8"/>
  <c r="L177" i="8"/>
  <c r="Q178" i="8"/>
  <c r="J179" i="8"/>
  <c r="O181" i="8"/>
  <c r="J182" i="8"/>
  <c r="L185" i="8"/>
  <c r="Q186" i="8"/>
  <c r="J187" i="8"/>
  <c r="O189" i="8"/>
  <c r="I192" i="8"/>
  <c r="Q192" i="8"/>
  <c r="M194" i="8"/>
  <c r="I245" i="8"/>
  <c r="J393" i="8"/>
  <c r="J385" i="8"/>
  <c r="J377" i="8"/>
  <c r="J369" i="8"/>
  <c r="J388" i="8"/>
  <c r="J380" i="8"/>
  <c r="J372" i="8"/>
  <c r="J364" i="8"/>
  <c r="J360" i="8"/>
  <c r="J356" i="8"/>
  <c r="J352" i="8"/>
  <c r="J348" i="8"/>
  <c r="J344" i="8"/>
  <c r="J391" i="8"/>
  <c r="J383" i="8"/>
  <c r="J375" i="8"/>
  <c r="J367" i="8"/>
  <c r="J392" i="8"/>
  <c r="J384" i="8"/>
  <c r="J390" i="8"/>
  <c r="J382" i="8"/>
  <c r="J386" i="8"/>
  <c r="J379" i="8"/>
  <c r="J376" i="8"/>
  <c r="J374" i="8"/>
  <c r="J371" i="8"/>
  <c r="J361" i="8"/>
  <c r="J359" i="8"/>
  <c r="J354" i="8"/>
  <c r="J345" i="8"/>
  <c r="J381" i="8"/>
  <c r="J373" i="8"/>
  <c r="J368" i="8"/>
  <c r="J366" i="8"/>
  <c r="J389" i="8"/>
  <c r="J378" i="8"/>
  <c r="J365" i="8"/>
  <c r="J363" i="8"/>
  <c r="J358" i="8"/>
  <c r="J370" i="8"/>
  <c r="J302" i="8"/>
  <c r="J298" i="8"/>
  <c r="J362" i="8"/>
  <c r="J353" i="8"/>
  <c r="J351" i="8"/>
  <c r="J387" i="8"/>
  <c r="J357" i="8"/>
  <c r="J355" i="8"/>
  <c r="J350" i="8"/>
  <c r="J349" i="8"/>
  <c r="J290" i="8"/>
  <c r="J307" i="8"/>
  <c r="J347" i="8"/>
  <c r="J346" i="8"/>
  <c r="J311" i="8"/>
  <c r="J288" i="8"/>
  <c r="J282" i="8"/>
  <c r="J274" i="8"/>
  <c r="J266" i="8"/>
  <c r="J258" i="8"/>
  <c r="J250" i="8"/>
  <c r="J246" i="8"/>
  <c r="J242" i="8"/>
  <c r="J294" i="8"/>
  <c r="J277" i="8"/>
  <c r="J269" i="8"/>
  <c r="J261" i="8"/>
  <c r="J253" i="8"/>
  <c r="J280" i="8"/>
  <c r="J272" i="8"/>
  <c r="J264" i="8"/>
  <c r="J256" i="8"/>
  <c r="J247" i="8"/>
  <c r="J243" i="8"/>
  <c r="J239" i="8"/>
  <c r="J231" i="8"/>
  <c r="J223" i="8"/>
  <c r="J215" i="8"/>
  <c r="J283" i="8"/>
  <c r="J275" i="8"/>
  <c r="J278" i="8"/>
  <c r="J270" i="8"/>
  <c r="J262" i="8"/>
  <c r="J254" i="8"/>
  <c r="J248" i="8"/>
  <c r="J244" i="8"/>
  <c r="J240" i="8"/>
  <c r="J233" i="8"/>
  <c r="J225" i="8"/>
  <c r="J217" i="8"/>
  <c r="J281" i="8"/>
  <c r="J315" i="8"/>
  <c r="J299" i="8"/>
  <c r="J284" i="8"/>
  <c r="J276" i="8"/>
  <c r="J291" i="8"/>
  <c r="J279" i="8"/>
  <c r="J271" i="8"/>
  <c r="J273" i="8"/>
  <c r="J224" i="8"/>
  <c r="J267" i="8"/>
  <c r="J257" i="8"/>
  <c r="J251" i="8"/>
  <c r="J260" i="8"/>
  <c r="J263" i="8"/>
  <c r="J265" i="8"/>
  <c r="J259" i="8"/>
  <c r="J245" i="8"/>
  <c r="J236" i="8"/>
  <c r="J220" i="8"/>
  <c r="J268" i="8"/>
  <c r="J252" i="8"/>
  <c r="J255" i="8"/>
  <c r="J249" i="8"/>
  <c r="J172" i="8"/>
  <c r="J168" i="8"/>
  <c r="J164" i="8"/>
  <c r="J160" i="8"/>
  <c r="J156" i="8"/>
  <c r="J227" i="8"/>
  <c r="J219" i="8"/>
  <c r="J232" i="8"/>
  <c r="J218" i="8"/>
  <c r="J241" i="8"/>
  <c r="J235" i="8"/>
  <c r="J226" i="8"/>
  <c r="J234" i="8"/>
  <c r="J216" i="8"/>
  <c r="L110" i="8"/>
  <c r="H134" i="8"/>
  <c r="L136" i="8"/>
  <c r="H138" i="8"/>
  <c r="L141" i="8"/>
  <c r="L143" i="8"/>
  <c r="L145" i="8"/>
  <c r="L147" i="8"/>
  <c r="L149" i="8"/>
  <c r="L151" i="8"/>
  <c r="L153" i="8"/>
  <c r="L155" i="8"/>
  <c r="Q157" i="8"/>
  <c r="K158" i="8"/>
  <c r="H160" i="8"/>
  <c r="L163" i="8"/>
  <c r="Q165" i="8"/>
  <c r="K166" i="8"/>
  <c r="H168" i="8"/>
  <c r="L171" i="8"/>
  <c r="Q173" i="8"/>
  <c r="K174" i="8"/>
  <c r="H176" i="8"/>
  <c r="L179" i="8"/>
  <c r="Q181" i="8"/>
  <c r="K182" i="8"/>
  <c r="H184" i="8"/>
  <c r="Q189" i="8"/>
  <c r="K190" i="8"/>
  <c r="O193" i="8"/>
  <c r="J197" i="8"/>
  <c r="K393" i="8"/>
  <c r="K392" i="8"/>
  <c r="K391" i="8"/>
  <c r="K390" i="8"/>
  <c r="K389" i="8"/>
  <c r="K388" i="8"/>
  <c r="K387" i="8"/>
  <c r="K386" i="8"/>
  <c r="K385" i="8"/>
  <c r="K384" i="8"/>
  <c r="K383" i="8"/>
  <c r="K382" i="8"/>
  <c r="K381" i="8"/>
  <c r="K380" i="8"/>
  <c r="K379" i="8"/>
  <c r="K378" i="8"/>
  <c r="K377" i="8"/>
  <c r="K376" i="8"/>
  <c r="K375" i="8"/>
  <c r="K374" i="8"/>
  <c r="K373" i="8"/>
  <c r="K372" i="8"/>
  <c r="K371" i="8"/>
  <c r="K370" i="8"/>
  <c r="K369" i="8"/>
  <c r="K368" i="8"/>
  <c r="K367" i="8"/>
  <c r="K366" i="8"/>
  <c r="K365" i="8"/>
  <c r="K364" i="8"/>
  <c r="K360" i="8"/>
  <c r="K356" i="8"/>
  <c r="K352" i="8"/>
  <c r="K348" i="8"/>
  <c r="K344" i="8"/>
  <c r="K361" i="8"/>
  <c r="K357" i="8"/>
  <c r="K353" i="8"/>
  <c r="K349" i="8"/>
  <c r="K345" i="8"/>
  <c r="K359" i="8"/>
  <c r="K354" i="8"/>
  <c r="K343" i="8"/>
  <c r="K341" i="8"/>
  <c r="K339" i="8"/>
  <c r="K337" i="8"/>
  <c r="K335" i="8"/>
  <c r="K333" i="8"/>
  <c r="K363" i="8"/>
  <c r="K358" i="8"/>
  <c r="K347" i="8"/>
  <c r="K362" i="8"/>
  <c r="K351" i="8"/>
  <c r="K346" i="8"/>
  <c r="K319" i="8"/>
  <c r="K310" i="8"/>
  <c r="K308" i="8"/>
  <c r="K303" i="8"/>
  <c r="K340" i="8"/>
  <c r="K336" i="8"/>
  <c r="K332" i="8"/>
  <c r="K322" i="8"/>
  <c r="K314" i="8"/>
  <c r="K312" i="8"/>
  <c r="K307" i="8"/>
  <c r="K355" i="8"/>
  <c r="K325" i="8"/>
  <c r="K327" i="8"/>
  <c r="K318" i="8"/>
  <c r="K316" i="8"/>
  <c r="K311" i="8"/>
  <c r="K302" i="8"/>
  <c r="K342" i="8"/>
  <c r="K338" i="8"/>
  <c r="K334" i="8"/>
  <c r="K330" i="8"/>
  <c r="K315" i="8"/>
  <c r="K306" i="8"/>
  <c r="K304" i="8"/>
  <c r="K350" i="8"/>
  <c r="K294" i="8"/>
  <c r="K277" i="8"/>
  <c r="K269" i="8"/>
  <c r="K261" i="8"/>
  <c r="K253" i="8"/>
  <c r="K238" i="8"/>
  <c r="K230" i="8"/>
  <c r="K222" i="8"/>
  <c r="K214" i="8"/>
  <c r="K280" i="8"/>
  <c r="K272" i="8"/>
  <c r="K264" i="8"/>
  <c r="K256" i="8"/>
  <c r="K247" i="8"/>
  <c r="K243" i="8"/>
  <c r="K239" i="8"/>
  <c r="K231" i="8"/>
  <c r="K223" i="8"/>
  <c r="K215" i="8"/>
  <c r="K285" i="8"/>
  <c r="K283" i="8"/>
  <c r="K275" i="8"/>
  <c r="K267" i="8"/>
  <c r="K259" i="8"/>
  <c r="K251" i="8"/>
  <c r="K232" i="8"/>
  <c r="K224" i="8"/>
  <c r="K216" i="8"/>
  <c r="K278" i="8"/>
  <c r="K270" i="8"/>
  <c r="K281" i="8"/>
  <c r="K273" i="8"/>
  <c r="K265" i="8"/>
  <c r="K257" i="8"/>
  <c r="K234" i="8"/>
  <c r="K226" i="8"/>
  <c r="K218" i="8"/>
  <c r="K300" i="8"/>
  <c r="K292" i="8"/>
  <c r="K284" i="8"/>
  <c r="K276" i="8"/>
  <c r="K295" i="8"/>
  <c r="K291" i="8"/>
  <c r="K279" i="8"/>
  <c r="K271" i="8"/>
  <c r="K298" i="8"/>
  <c r="K288" i="8"/>
  <c r="K286" i="8"/>
  <c r="K282" i="8"/>
  <c r="K274" i="8"/>
  <c r="K258" i="8"/>
  <c r="K244" i="8"/>
  <c r="K242" i="8"/>
  <c r="K228" i="8"/>
  <c r="K260" i="8"/>
  <c r="K254" i="8"/>
  <c r="K237" i="8"/>
  <c r="K221" i="8"/>
  <c r="K263" i="8"/>
  <c r="K248" i="8"/>
  <c r="K246" i="8"/>
  <c r="K241" i="8"/>
  <c r="K227" i="8"/>
  <c r="K266" i="8"/>
  <c r="K250" i="8"/>
  <c r="K245" i="8"/>
  <c r="K268" i="8"/>
  <c r="K262" i="8"/>
  <c r="K252" i="8"/>
  <c r="K229" i="8"/>
  <c r="K255" i="8"/>
  <c r="K249" i="8"/>
  <c r="K219" i="8"/>
  <c r="K233" i="8"/>
  <c r="K236" i="8"/>
  <c r="K235" i="8"/>
  <c r="K195" i="8"/>
  <c r="K187" i="8"/>
  <c r="K183" i="8"/>
  <c r="K240" i="8"/>
  <c r="K225" i="8"/>
  <c r="K217" i="8"/>
  <c r="K220" i="8"/>
  <c r="M110" i="8"/>
  <c r="O130" i="8"/>
  <c r="Q132" i="8"/>
  <c r="O135" i="8"/>
  <c r="Q136" i="8"/>
  <c r="J137" i="8"/>
  <c r="M140" i="8"/>
  <c r="I141" i="8"/>
  <c r="M142" i="8"/>
  <c r="I143" i="8"/>
  <c r="M144" i="8"/>
  <c r="I145" i="8"/>
  <c r="M146" i="8"/>
  <c r="I147" i="8"/>
  <c r="M148" i="8"/>
  <c r="I149" i="8"/>
  <c r="M150" i="8"/>
  <c r="I151" i="8"/>
  <c r="M152" i="8"/>
  <c r="I153" i="8"/>
  <c r="M154" i="8"/>
  <c r="I155" i="8"/>
  <c r="M156" i="8"/>
  <c r="J157" i="8"/>
  <c r="H158" i="8"/>
  <c r="I160" i="8"/>
  <c r="H161" i="8"/>
  <c r="L162" i="8"/>
  <c r="I163" i="8"/>
  <c r="M163" i="8"/>
  <c r="M164" i="8"/>
  <c r="J165" i="8"/>
  <c r="H166" i="8"/>
  <c r="I168" i="8"/>
  <c r="H169" i="8"/>
  <c r="L170" i="8"/>
  <c r="I171" i="8"/>
  <c r="M171" i="8"/>
  <c r="M172" i="8"/>
  <c r="J173" i="8"/>
  <c r="H174" i="8"/>
  <c r="I176" i="8"/>
  <c r="H177" i="8"/>
  <c r="L178" i="8"/>
  <c r="I179" i="8"/>
  <c r="M179" i="8"/>
  <c r="M180" i="8"/>
  <c r="J181" i="8"/>
  <c r="H182" i="8"/>
  <c r="I184" i="8"/>
  <c r="H185" i="8"/>
  <c r="L186" i="8"/>
  <c r="I187" i="8"/>
  <c r="M187" i="8"/>
  <c r="J189" i="8"/>
  <c r="H190" i="8"/>
  <c r="O194" i="8"/>
  <c r="L299" i="8"/>
  <c r="L322" i="8"/>
  <c r="L325" i="8"/>
  <c r="L291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316" i="8"/>
  <c r="L330" i="8"/>
  <c r="L304" i="8"/>
  <c r="L320" i="8"/>
  <c r="L295" i="8"/>
  <c r="L292" i="8"/>
  <c r="L285" i="8"/>
  <c r="L233" i="8"/>
  <c r="L225" i="8"/>
  <c r="L217" i="8"/>
  <c r="L296" i="8"/>
  <c r="L300" i="8"/>
  <c r="L289" i="8"/>
  <c r="L235" i="8"/>
  <c r="L227" i="8"/>
  <c r="L219" i="8"/>
  <c r="L308" i="8"/>
  <c r="L294" i="8"/>
  <c r="L237" i="8"/>
  <c r="L221" i="8"/>
  <c r="L234" i="8"/>
  <c r="L218" i="8"/>
  <c r="L213" i="8"/>
  <c r="L197" i="8"/>
  <c r="L173" i="8"/>
  <c r="L169" i="8"/>
  <c r="L165" i="8"/>
  <c r="L161" i="8"/>
  <c r="L157" i="8"/>
  <c r="L238" i="8"/>
  <c r="L203" i="8"/>
  <c r="L226" i="8"/>
  <c r="L222" i="8"/>
  <c r="L195" i="8"/>
  <c r="L196" i="8"/>
  <c r="L191" i="8"/>
  <c r="L220" i="8"/>
  <c r="L201" i="8"/>
  <c r="L229" i="8"/>
  <c r="L211" i="8"/>
  <c r="O393" i="8"/>
  <c r="O388" i="8"/>
  <c r="O368" i="8"/>
  <c r="O366" i="8"/>
  <c r="O342" i="8"/>
  <c r="O340" i="8"/>
  <c r="O338" i="8"/>
  <c r="O336" i="8"/>
  <c r="O334" i="8"/>
  <c r="O332" i="8"/>
  <c r="O327" i="8"/>
  <c r="O319" i="8"/>
  <c r="O315" i="8"/>
  <c r="O385" i="8"/>
  <c r="O384" i="8"/>
  <c r="O380" i="8"/>
  <c r="O387" i="8"/>
  <c r="O372" i="8"/>
  <c r="O392" i="8"/>
  <c r="O376" i="8"/>
  <c r="O374" i="8"/>
  <c r="O371" i="8"/>
  <c r="O369" i="8"/>
  <c r="O377" i="8"/>
  <c r="O316" i="8"/>
  <c r="O314" i="8"/>
  <c r="O300" i="8"/>
  <c r="O298" i="8"/>
  <c r="O359" i="8"/>
  <c r="O321" i="8"/>
  <c r="O318" i="8"/>
  <c r="O304" i="8"/>
  <c r="O302" i="8"/>
  <c r="O313" i="8"/>
  <c r="O308" i="8"/>
  <c r="O306" i="8"/>
  <c r="O364" i="8"/>
  <c r="O341" i="8"/>
  <c r="O337" i="8"/>
  <c r="O333" i="8"/>
  <c r="O326" i="8"/>
  <c r="O323" i="8"/>
  <c r="O317" i="8"/>
  <c r="O301" i="8"/>
  <c r="O329" i="8"/>
  <c r="O312" i="8"/>
  <c r="O310" i="8"/>
  <c r="O379" i="8"/>
  <c r="O305" i="8"/>
  <c r="O297" i="8"/>
  <c r="O290" i="8"/>
  <c r="O283" i="8"/>
  <c r="O275" i="8"/>
  <c r="O267" i="8"/>
  <c r="O259" i="8"/>
  <c r="O233" i="8"/>
  <c r="O225" i="8"/>
  <c r="O217" i="8"/>
  <c r="O325" i="8"/>
  <c r="O287" i="8"/>
  <c r="O278" i="8"/>
  <c r="O270" i="8"/>
  <c r="O262" i="8"/>
  <c r="O254" i="8"/>
  <c r="O281" i="8"/>
  <c r="O273" i="8"/>
  <c r="O265" i="8"/>
  <c r="O257" i="8"/>
  <c r="O284" i="8"/>
  <c r="O276" i="8"/>
  <c r="O279" i="8"/>
  <c r="O271" i="8"/>
  <c r="O263" i="8"/>
  <c r="O255" i="8"/>
  <c r="O288" i="8"/>
  <c r="O282" i="8"/>
  <c r="O277" i="8"/>
  <c r="O280" i="8"/>
  <c r="O272" i="8"/>
  <c r="O241" i="8"/>
  <c r="O239" i="8"/>
  <c r="O236" i="8"/>
  <c r="O220" i="8"/>
  <c r="O269" i="8"/>
  <c r="O266" i="8"/>
  <c r="O245" i="8"/>
  <c r="O232" i="8"/>
  <c r="O216" i="8"/>
  <c r="O268" i="8"/>
  <c r="O256" i="8"/>
  <c r="O252" i="8"/>
  <c r="O249" i="8"/>
  <c r="O247" i="8"/>
  <c r="O228" i="8"/>
  <c r="O274" i="8"/>
  <c r="O261" i="8"/>
  <c r="O258" i="8"/>
  <c r="O264" i="8"/>
  <c r="O260" i="8"/>
  <c r="O224" i="8"/>
  <c r="O243" i="8"/>
  <c r="O195" i="8"/>
  <c r="O242" i="8"/>
  <c r="O222" i="8"/>
  <c r="O198" i="8"/>
  <c r="O192" i="8"/>
  <c r="O238" i="8"/>
  <c r="O200" i="8"/>
  <c r="Q131" i="8"/>
  <c r="H133" i="8"/>
  <c r="L135" i="8"/>
  <c r="H137" i="8"/>
  <c r="L139" i="8"/>
  <c r="J140" i="8"/>
  <c r="O141" i="8"/>
  <c r="J142" i="8"/>
  <c r="O143" i="8"/>
  <c r="J144" i="8"/>
  <c r="O145" i="8"/>
  <c r="J146" i="8"/>
  <c r="O147" i="8"/>
  <c r="J148" i="8"/>
  <c r="O149" i="8"/>
  <c r="J150" i="8"/>
  <c r="O151" i="8"/>
  <c r="J152" i="8"/>
  <c r="O153" i="8"/>
  <c r="J154" i="8"/>
  <c r="O155" i="8"/>
  <c r="K157" i="8"/>
  <c r="O158" i="8"/>
  <c r="H159" i="8"/>
  <c r="M162" i="8"/>
  <c r="O163" i="8"/>
  <c r="K165" i="8"/>
  <c r="O166" i="8"/>
  <c r="H167" i="8"/>
  <c r="M170" i="8"/>
  <c r="O171" i="8"/>
  <c r="K173" i="8"/>
  <c r="O174" i="8"/>
  <c r="H175" i="8"/>
  <c r="J176" i="8"/>
  <c r="M178" i="8"/>
  <c r="O179" i="8"/>
  <c r="K181" i="8"/>
  <c r="O182" i="8"/>
  <c r="H183" i="8"/>
  <c r="J184" i="8"/>
  <c r="M186" i="8"/>
  <c r="O187" i="8"/>
  <c r="K189" i="8"/>
  <c r="O190" i="8"/>
  <c r="H191" i="8"/>
  <c r="J193" i="8"/>
  <c r="I195" i="8"/>
  <c r="L199" i="8"/>
  <c r="L205" i="8"/>
  <c r="L207" i="8"/>
  <c r="L209" i="8"/>
  <c r="L228" i="8"/>
  <c r="L236" i="8"/>
  <c r="K202" i="8"/>
  <c r="Q204" i="8"/>
  <c r="O210" i="8"/>
  <c r="L212" i="8"/>
  <c r="O215" i="8"/>
  <c r="H219" i="8"/>
  <c r="H224" i="8"/>
  <c r="I233" i="8"/>
  <c r="Q200" i="8"/>
  <c r="L202" i="8"/>
  <c r="O205" i="8"/>
  <c r="K208" i="8"/>
  <c r="Q210" i="8"/>
  <c r="J214" i="8"/>
  <c r="Q215" i="8"/>
  <c r="I219" i="8"/>
  <c r="H228" i="8"/>
  <c r="Q228" i="8"/>
  <c r="O229" i="8"/>
  <c r="H234" i="8"/>
  <c r="I237" i="8"/>
  <c r="I244" i="8"/>
  <c r="O250" i="8"/>
  <c r="O253" i="8"/>
  <c r="J192" i="8"/>
  <c r="L193" i="8"/>
  <c r="K197" i="8"/>
  <c r="Q197" i="8"/>
  <c r="J200" i="8"/>
  <c r="O206" i="8"/>
  <c r="L208" i="8"/>
  <c r="O211" i="8"/>
  <c r="H216" i="8"/>
  <c r="Q216" i="8"/>
  <c r="H220" i="8"/>
  <c r="O221" i="8"/>
  <c r="I228" i="8"/>
  <c r="O230" i="8"/>
  <c r="L232" i="8"/>
  <c r="J238" i="8"/>
  <c r="K192" i="8"/>
  <c r="J196" i="8"/>
  <c r="K200" i="8"/>
  <c r="O201" i="8"/>
  <c r="K204" i="8"/>
  <c r="Q206" i="8"/>
  <c r="O212" i="8"/>
  <c r="L214" i="8"/>
  <c r="Q221" i="8"/>
  <c r="Q225" i="8"/>
  <c r="J228" i="8"/>
  <c r="M232" i="8"/>
  <c r="H249" i="8"/>
  <c r="O196" i="8"/>
  <c r="Q198" i="8"/>
  <c r="L200" i="8"/>
  <c r="O202" i="8"/>
  <c r="L204" i="8"/>
  <c r="O207" i="8"/>
  <c r="K210" i="8"/>
  <c r="I217" i="8"/>
  <c r="M223" i="8"/>
  <c r="L224" i="8"/>
  <c r="H226" i="8"/>
  <c r="O231" i="8"/>
  <c r="H235" i="8"/>
  <c r="M243" i="8"/>
  <c r="I249" i="8"/>
  <c r="I257" i="8"/>
  <c r="Q156" i="8"/>
  <c r="I158" i="8"/>
  <c r="Q160" i="8"/>
  <c r="I162" i="8"/>
  <c r="Q164" i="8"/>
  <c r="I166" i="8"/>
  <c r="Q168" i="8"/>
  <c r="I170" i="8"/>
  <c r="Q172" i="8"/>
  <c r="I174" i="8"/>
  <c r="Q176" i="8"/>
  <c r="I178" i="8"/>
  <c r="Q180" i="8"/>
  <c r="I182" i="8"/>
  <c r="Q184" i="8"/>
  <c r="I186" i="8"/>
  <c r="Q188" i="8"/>
  <c r="I190" i="8"/>
  <c r="J198" i="8"/>
  <c r="Q202" i="8"/>
  <c r="O208" i="8"/>
  <c r="L210" i="8"/>
  <c r="O213" i="8"/>
  <c r="H218" i="8"/>
  <c r="I221" i="8"/>
  <c r="J230" i="8"/>
  <c r="Q231" i="8"/>
  <c r="I235" i="8"/>
  <c r="M244" i="8"/>
  <c r="K198" i="8"/>
  <c r="O199" i="8"/>
  <c r="O203" i="8"/>
  <c r="K206" i="8"/>
  <c r="Q208" i="8"/>
  <c r="O214" i="8"/>
  <c r="L216" i="8"/>
  <c r="J222" i="8"/>
  <c r="O223" i="8"/>
  <c r="H232" i="8"/>
  <c r="Q232" i="8"/>
  <c r="H236" i="8"/>
  <c r="O237" i="8"/>
  <c r="M246" i="8"/>
  <c r="I157" i="8"/>
  <c r="Q159" i="8"/>
  <c r="I161" i="8"/>
  <c r="Q163" i="8"/>
  <c r="I165" i="8"/>
  <c r="Q167" i="8"/>
  <c r="I169" i="8"/>
  <c r="Q171" i="8"/>
  <c r="I173" i="8"/>
  <c r="Q175" i="8"/>
  <c r="I177" i="8"/>
  <c r="Q179" i="8"/>
  <c r="I181" i="8"/>
  <c r="Q183" i="8"/>
  <c r="I185" i="8"/>
  <c r="Q187" i="8"/>
  <c r="I189" i="8"/>
  <c r="L198" i="8"/>
  <c r="O204" i="8"/>
  <c r="L206" i="8"/>
  <c r="O209" i="8"/>
  <c r="K212" i="8"/>
  <c r="M216" i="8"/>
  <c r="M225" i="8"/>
  <c r="M229" i="8"/>
  <c r="L230" i="8"/>
  <c r="Q237" i="8"/>
  <c r="Q243" i="8"/>
  <c r="O246" i="8"/>
  <c r="Q241" i="8"/>
  <c r="L243" i="8"/>
  <c r="O244" i="8"/>
  <c r="I246" i="8"/>
  <c r="L256" i="8"/>
  <c r="L259" i="8"/>
  <c r="M262" i="8"/>
  <c r="M265" i="8"/>
  <c r="H258" i="8"/>
  <c r="M259" i="8"/>
  <c r="L266" i="8"/>
  <c r="I271" i="8"/>
  <c r="O286" i="8"/>
  <c r="O292" i="8"/>
  <c r="J202" i="8"/>
  <c r="J204" i="8"/>
  <c r="J206" i="8"/>
  <c r="J208" i="8"/>
  <c r="J210" i="8"/>
  <c r="J212" i="8"/>
  <c r="Q212" i="8"/>
  <c r="O219" i="8"/>
  <c r="J221" i="8"/>
  <c r="L223" i="8"/>
  <c r="O226" i="8"/>
  <c r="O235" i="8"/>
  <c r="J237" i="8"/>
  <c r="L239" i="8"/>
  <c r="O240" i="8"/>
  <c r="I242" i="8"/>
  <c r="M248" i="8"/>
  <c r="M250" i="8"/>
  <c r="H252" i="8"/>
  <c r="H255" i="8"/>
  <c r="I258" i="8"/>
  <c r="H268" i="8"/>
  <c r="I273" i="8"/>
  <c r="M239" i="8"/>
  <c r="H245" i="8"/>
  <c r="M253" i="8"/>
  <c r="L254" i="8"/>
  <c r="I255" i="8"/>
  <c r="I261" i="8"/>
  <c r="H262" i="8"/>
  <c r="M269" i="8"/>
  <c r="I274" i="8"/>
  <c r="H288" i="8"/>
  <c r="H291" i="8"/>
  <c r="Q249" i="8"/>
  <c r="L251" i="8"/>
  <c r="M254" i="8"/>
  <c r="M257" i="8"/>
  <c r="L264" i="8"/>
  <c r="L267" i="8"/>
  <c r="M270" i="8"/>
  <c r="I277" i="8"/>
  <c r="I279" i="8"/>
  <c r="I281" i="8"/>
  <c r="I282" i="8"/>
  <c r="J213" i="8"/>
  <c r="Q213" i="8"/>
  <c r="M217" i="8"/>
  <c r="I220" i="8"/>
  <c r="M221" i="8"/>
  <c r="M224" i="8"/>
  <c r="H227" i="8"/>
  <c r="I229" i="8"/>
  <c r="Q229" i="8"/>
  <c r="M233" i="8"/>
  <c r="I236" i="8"/>
  <c r="M237" i="8"/>
  <c r="H241" i="8"/>
  <c r="M251" i="8"/>
  <c r="L258" i="8"/>
  <c r="H266" i="8"/>
  <c r="M267" i="8"/>
  <c r="J297" i="8"/>
  <c r="J199" i="8"/>
  <c r="J201" i="8"/>
  <c r="J203" i="8"/>
  <c r="J205" i="8"/>
  <c r="J207" i="8"/>
  <c r="J209" i="8"/>
  <c r="J211" i="8"/>
  <c r="K213" i="8"/>
  <c r="L215" i="8"/>
  <c r="O218" i="8"/>
  <c r="O227" i="8"/>
  <c r="J229" i="8"/>
  <c r="L231" i="8"/>
  <c r="O234" i="8"/>
  <c r="M240" i="8"/>
  <c r="M242" i="8"/>
  <c r="Q245" i="8"/>
  <c r="L247" i="8"/>
  <c r="O248" i="8"/>
  <c r="I250" i="8"/>
  <c r="H260" i="8"/>
  <c r="H263" i="8"/>
  <c r="I266" i="8"/>
  <c r="K296" i="8"/>
  <c r="J194" i="8"/>
  <c r="K199" i="8"/>
  <c r="Q199" i="8"/>
  <c r="K201" i="8"/>
  <c r="Q201" i="8"/>
  <c r="K203" i="8"/>
  <c r="Q203" i="8"/>
  <c r="K205" i="8"/>
  <c r="Q205" i="8"/>
  <c r="K207" i="8"/>
  <c r="Q207" i="8"/>
  <c r="K209" i="8"/>
  <c r="Q209" i="8"/>
  <c r="K211" i="8"/>
  <c r="Q211" i="8"/>
  <c r="M215" i="8"/>
  <c r="Q220" i="8"/>
  <c r="Q223" i="8"/>
  <c r="M231" i="8"/>
  <c r="Q236" i="8"/>
  <c r="M247" i="8"/>
  <c r="O251" i="8"/>
  <c r="I253" i="8"/>
  <c r="H254" i="8"/>
  <c r="M261" i="8"/>
  <c r="L262" i="8"/>
  <c r="I263" i="8"/>
  <c r="I269" i="8"/>
  <c r="H270" i="8"/>
  <c r="L290" i="8"/>
  <c r="M273" i="8"/>
  <c r="H274" i="8"/>
  <c r="M281" i="8"/>
  <c r="H282" i="8"/>
  <c r="J285" i="8"/>
  <c r="O285" i="8"/>
  <c r="K287" i="8"/>
  <c r="I290" i="8"/>
  <c r="Q290" i="8"/>
  <c r="H294" i="8"/>
  <c r="J301" i="8"/>
  <c r="Q328" i="8"/>
  <c r="O335" i="8"/>
  <c r="M340" i="8"/>
  <c r="H271" i="8"/>
  <c r="M278" i="8"/>
  <c r="H279" i="8"/>
  <c r="L287" i="8"/>
  <c r="J293" i="8"/>
  <c r="I294" i="8"/>
  <c r="O294" i="8"/>
  <c r="M300" i="8"/>
  <c r="K301" i="8"/>
  <c r="J303" i="8"/>
  <c r="I304" i="8"/>
  <c r="O309" i="8"/>
  <c r="L318" i="8"/>
  <c r="K321" i="8"/>
  <c r="O339" i="8"/>
  <c r="O343" i="8"/>
  <c r="O348" i="8"/>
  <c r="M275" i="8"/>
  <c r="H276" i="8"/>
  <c r="M283" i="8"/>
  <c r="H284" i="8"/>
  <c r="H286" i="8"/>
  <c r="K290" i="8"/>
  <c r="M296" i="8"/>
  <c r="K297" i="8"/>
  <c r="Q298" i="8"/>
  <c r="O299" i="8"/>
  <c r="Q314" i="8"/>
  <c r="I328" i="8"/>
  <c r="Q345" i="8"/>
  <c r="M214" i="8"/>
  <c r="M222" i="8"/>
  <c r="M230" i="8"/>
  <c r="M238" i="8"/>
  <c r="L242" i="8"/>
  <c r="L246" i="8"/>
  <c r="L250" i="8"/>
  <c r="L253" i="8"/>
  <c r="M256" i="8"/>
  <c r="H257" i="8"/>
  <c r="L261" i="8"/>
  <c r="M264" i="8"/>
  <c r="H265" i="8"/>
  <c r="M272" i="8"/>
  <c r="H273" i="8"/>
  <c r="M280" i="8"/>
  <c r="H281" i="8"/>
  <c r="Q291" i="8"/>
  <c r="L293" i="8"/>
  <c r="H295" i="8"/>
  <c r="O295" i="8"/>
  <c r="H299" i="8"/>
  <c r="L302" i="8"/>
  <c r="H310" i="8"/>
  <c r="H311" i="8"/>
  <c r="H315" i="8"/>
  <c r="L324" i="8"/>
  <c r="J331" i="8"/>
  <c r="M277" i="8"/>
  <c r="H278" i="8"/>
  <c r="J286" i="8"/>
  <c r="L288" i="8"/>
  <c r="M290" i="8"/>
  <c r="M293" i="8"/>
  <c r="I312" i="8"/>
  <c r="O322" i="8"/>
  <c r="K329" i="8"/>
  <c r="J335" i="8"/>
  <c r="M220" i="8"/>
  <c r="M228" i="8"/>
  <c r="M236" i="8"/>
  <c r="L241" i="8"/>
  <c r="L245" i="8"/>
  <c r="L249" i="8"/>
  <c r="H251" i="8"/>
  <c r="L255" i="8"/>
  <c r="M258" i="8"/>
  <c r="H259" i="8"/>
  <c r="L263" i="8"/>
  <c r="M266" i="8"/>
  <c r="H267" i="8"/>
  <c r="M274" i="8"/>
  <c r="H275" i="8"/>
  <c r="M282" i="8"/>
  <c r="H283" i="8"/>
  <c r="M288" i="8"/>
  <c r="I289" i="8"/>
  <c r="O289" i="8"/>
  <c r="I292" i="8"/>
  <c r="M294" i="8"/>
  <c r="J295" i="8"/>
  <c r="O296" i="8"/>
  <c r="L298" i="8"/>
  <c r="Q300" i="8"/>
  <c r="J314" i="8"/>
  <c r="H318" i="8"/>
  <c r="L327" i="8"/>
  <c r="L328" i="8"/>
  <c r="J339" i="8"/>
  <c r="M219" i="8"/>
  <c r="M227" i="8"/>
  <c r="M235" i="8"/>
  <c r="M241" i="8"/>
  <c r="M245" i="8"/>
  <c r="M249" i="8"/>
  <c r="L252" i="8"/>
  <c r="M255" i="8"/>
  <c r="H256" i="8"/>
  <c r="L260" i="8"/>
  <c r="M263" i="8"/>
  <c r="H264" i="8"/>
  <c r="L268" i="8"/>
  <c r="M271" i="8"/>
  <c r="H272" i="8"/>
  <c r="M279" i="8"/>
  <c r="H280" i="8"/>
  <c r="L286" i="8"/>
  <c r="J289" i="8"/>
  <c r="M291" i="8"/>
  <c r="J292" i="8"/>
  <c r="O293" i="8"/>
  <c r="Q296" i="8"/>
  <c r="K299" i="8"/>
  <c r="K309" i="8"/>
  <c r="M332" i="8"/>
  <c r="L334" i="8"/>
  <c r="M218" i="8"/>
  <c r="M226" i="8"/>
  <c r="M234" i="8"/>
  <c r="L240" i="8"/>
  <c r="L244" i="8"/>
  <c r="L248" i="8"/>
  <c r="M252" i="8"/>
  <c r="H253" i="8"/>
  <c r="L257" i="8"/>
  <c r="M260" i="8"/>
  <c r="H261" i="8"/>
  <c r="L265" i="8"/>
  <c r="M268" i="8"/>
  <c r="H269" i="8"/>
  <c r="M276" i="8"/>
  <c r="H277" i="8"/>
  <c r="M284" i="8"/>
  <c r="I285" i="8"/>
  <c r="J287" i="8"/>
  <c r="Q287" i="8"/>
  <c r="Q293" i="8"/>
  <c r="H302" i="8"/>
  <c r="L312" i="8"/>
  <c r="J319" i="8"/>
  <c r="O331" i="8"/>
  <c r="M336" i="8"/>
  <c r="L338" i="8"/>
  <c r="L342" i="8"/>
  <c r="J343" i="8"/>
  <c r="Q349" i="8"/>
  <c r="I359" i="8"/>
  <c r="Q360" i="8"/>
  <c r="Q377" i="8"/>
  <c r="M388" i="8"/>
  <c r="Q284" i="8"/>
  <c r="I286" i="8"/>
  <c r="Q288" i="8"/>
  <c r="H292" i="8"/>
  <c r="K293" i="8"/>
  <c r="I295" i="8"/>
  <c r="M302" i="8"/>
  <c r="O303" i="8"/>
  <c r="J305" i="8"/>
  <c r="L307" i="8"/>
  <c r="H308" i="8"/>
  <c r="L309" i="8"/>
  <c r="J312" i="8"/>
  <c r="M318" i="8"/>
  <c r="L321" i="8"/>
  <c r="J322" i="8"/>
  <c r="M324" i="8"/>
  <c r="J328" i="8"/>
  <c r="K331" i="8"/>
  <c r="L347" i="8"/>
  <c r="H350" i="8"/>
  <c r="O350" i="8"/>
  <c r="O351" i="8"/>
  <c r="O352" i="8"/>
  <c r="O363" i="8"/>
  <c r="M365" i="8"/>
  <c r="H378" i="8"/>
  <c r="O383" i="8"/>
  <c r="M298" i="8"/>
  <c r="K305" i="8"/>
  <c r="I308" i="8"/>
  <c r="J310" i="8"/>
  <c r="Q310" i="8"/>
  <c r="L314" i="8"/>
  <c r="M321" i="8"/>
  <c r="K328" i="8"/>
  <c r="Q329" i="8"/>
  <c r="L331" i="8"/>
  <c r="L335" i="8"/>
  <c r="L339" i="8"/>
  <c r="L343" i="8"/>
  <c r="I350" i="8"/>
  <c r="Q380" i="8"/>
  <c r="Q390" i="8"/>
  <c r="L303" i="8"/>
  <c r="H304" i="8"/>
  <c r="L305" i="8"/>
  <c r="J308" i="8"/>
  <c r="M314" i="8"/>
  <c r="J317" i="8"/>
  <c r="L319" i="8"/>
  <c r="O320" i="8"/>
  <c r="I323" i="8"/>
  <c r="Q326" i="8"/>
  <c r="I333" i="8"/>
  <c r="I337" i="8"/>
  <c r="I341" i="8"/>
  <c r="O346" i="8"/>
  <c r="L349" i="8"/>
  <c r="H351" i="8"/>
  <c r="L356" i="8"/>
  <c r="Q364" i="8"/>
  <c r="J306" i="8"/>
  <c r="Q306" i="8"/>
  <c r="L310" i="8"/>
  <c r="K317" i="8"/>
  <c r="I320" i="8"/>
  <c r="Q320" i="8"/>
  <c r="J323" i="8"/>
  <c r="O324" i="8"/>
  <c r="J326" i="8"/>
  <c r="O330" i="8"/>
  <c r="L332" i="8"/>
  <c r="J333" i="8"/>
  <c r="L336" i="8"/>
  <c r="J337" i="8"/>
  <c r="L340" i="8"/>
  <c r="J341" i="8"/>
  <c r="M344" i="8"/>
  <c r="L345" i="8"/>
  <c r="O347" i="8"/>
  <c r="M349" i="8"/>
  <c r="O354" i="8"/>
  <c r="H365" i="8"/>
  <c r="Q286" i="8"/>
  <c r="I288" i="8"/>
  <c r="K289" i="8"/>
  <c r="I291" i="8"/>
  <c r="Q292" i="8"/>
  <c r="H296" i="8"/>
  <c r="L297" i="8"/>
  <c r="H300" i="8"/>
  <c r="L301" i="8"/>
  <c r="J304" i="8"/>
  <c r="M310" i="8"/>
  <c r="O311" i="8"/>
  <c r="J313" i="8"/>
  <c r="L315" i="8"/>
  <c r="H316" i="8"/>
  <c r="L317" i="8"/>
  <c r="J320" i="8"/>
  <c r="K323" i="8"/>
  <c r="Q324" i="8"/>
  <c r="K326" i="8"/>
  <c r="I327" i="8"/>
  <c r="L329" i="8"/>
  <c r="J330" i="8"/>
  <c r="Q347" i="8"/>
  <c r="Q353" i="8"/>
  <c r="Q354" i="8"/>
  <c r="O355" i="8"/>
  <c r="O356" i="8"/>
  <c r="O357" i="8"/>
  <c r="Q369" i="8"/>
  <c r="Q289" i="8"/>
  <c r="I296" i="8"/>
  <c r="I298" i="8"/>
  <c r="I300" i="8"/>
  <c r="Q302" i="8"/>
  <c r="L306" i="8"/>
  <c r="K313" i="8"/>
  <c r="I316" i="8"/>
  <c r="J318" i="8"/>
  <c r="Q318" i="8"/>
  <c r="K320" i="8"/>
  <c r="Q321" i="8"/>
  <c r="L323" i="8"/>
  <c r="L326" i="8"/>
  <c r="M329" i="8"/>
  <c r="L333" i="8"/>
  <c r="L337" i="8"/>
  <c r="L341" i="8"/>
  <c r="Q343" i="8"/>
  <c r="O344" i="8"/>
  <c r="Q348" i="8"/>
  <c r="Q356" i="8"/>
  <c r="Q357" i="8"/>
  <c r="Q371" i="8"/>
  <c r="Q374" i="8"/>
  <c r="M378" i="8"/>
  <c r="Q285" i="8"/>
  <c r="I287" i="8"/>
  <c r="O291" i="8"/>
  <c r="I293" i="8"/>
  <c r="Q294" i="8"/>
  <c r="J296" i="8"/>
  <c r="J300" i="8"/>
  <c r="M306" i="8"/>
  <c r="O307" i="8"/>
  <c r="J309" i="8"/>
  <c r="L311" i="8"/>
  <c r="H312" i="8"/>
  <c r="L313" i="8"/>
  <c r="J316" i="8"/>
  <c r="K324" i="8"/>
  <c r="I325" i="8"/>
  <c r="O328" i="8"/>
  <c r="I331" i="8"/>
  <c r="I335" i="8"/>
  <c r="I339" i="8"/>
  <c r="I343" i="8"/>
  <c r="Q344" i="8"/>
  <c r="L351" i="8"/>
  <c r="I354" i="8"/>
  <c r="H357" i="8"/>
  <c r="H358" i="8"/>
  <c r="O360" i="8"/>
  <c r="Q375" i="8"/>
  <c r="Q376" i="8"/>
  <c r="H359" i="8"/>
  <c r="M360" i="8"/>
  <c r="Q363" i="8"/>
  <c r="Q368" i="8"/>
  <c r="M370" i="8"/>
  <c r="H374" i="8"/>
  <c r="M375" i="8"/>
  <c r="L378" i="8"/>
  <c r="H379" i="8"/>
  <c r="M380" i="8"/>
  <c r="H382" i="8"/>
  <c r="H386" i="8"/>
  <c r="O386" i="8"/>
  <c r="O391" i="8"/>
  <c r="M393" i="8"/>
  <c r="H355" i="8"/>
  <c r="M356" i="8"/>
  <c r="Q359" i="8"/>
  <c r="L361" i="8"/>
  <c r="L363" i="8"/>
  <c r="O367" i="8"/>
  <c r="M373" i="8"/>
  <c r="Q379" i="8"/>
  <c r="L385" i="8"/>
  <c r="H387" i="8"/>
  <c r="H392" i="8"/>
  <c r="Q392" i="8"/>
  <c r="Q393" i="8"/>
  <c r="D21" i="9"/>
  <c r="C10" i="9"/>
  <c r="C9" i="9"/>
  <c r="Q297" i="8"/>
  <c r="I299" i="8"/>
  <c r="Q301" i="8"/>
  <c r="I303" i="8"/>
  <c r="Q305" i="8"/>
  <c r="I307" i="8"/>
  <c r="Q309" i="8"/>
  <c r="I311" i="8"/>
  <c r="Q313" i="8"/>
  <c r="I315" i="8"/>
  <c r="Q317" i="8"/>
  <c r="I319" i="8"/>
  <c r="I322" i="8"/>
  <c r="Q323" i="8"/>
  <c r="J325" i="8"/>
  <c r="I330" i="8"/>
  <c r="Q331" i="8"/>
  <c r="Q333" i="8"/>
  <c r="Q335" i="8"/>
  <c r="Q337" i="8"/>
  <c r="M345" i="8"/>
  <c r="Q350" i="8"/>
  <c r="L352" i="8"/>
  <c r="O353" i="8"/>
  <c r="I355" i="8"/>
  <c r="M361" i="8"/>
  <c r="L366" i="8"/>
  <c r="O375" i="8"/>
  <c r="M385" i="8"/>
  <c r="Q387" i="8"/>
  <c r="L390" i="8"/>
  <c r="G3" i="9"/>
  <c r="G2" i="9"/>
  <c r="G4" i="9"/>
  <c r="M352" i="8"/>
  <c r="Q355" i="8"/>
  <c r="L357" i="8"/>
  <c r="L359" i="8"/>
  <c r="O362" i="8"/>
  <c r="O370" i="8"/>
  <c r="L374" i="8"/>
  <c r="L382" i="8"/>
  <c r="H384" i="8"/>
  <c r="Q388" i="8"/>
  <c r="L391" i="8"/>
  <c r="I302" i="8"/>
  <c r="Q304" i="8"/>
  <c r="I306" i="8"/>
  <c r="Q308" i="8"/>
  <c r="I310" i="8"/>
  <c r="Q312" i="8"/>
  <c r="I314" i="8"/>
  <c r="Q316" i="8"/>
  <c r="I318" i="8"/>
  <c r="I324" i="8"/>
  <c r="Q325" i="8"/>
  <c r="J327" i="8"/>
  <c r="I332" i="8"/>
  <c r="I334" i="8"/>
  <c r="I336" i="8"/>
  <c r="I338" i="8"/>
  <c r="I340" i="8"/>
  <c r="I342" i="8"/>
  <c r="Q346" i="8"/>
  <c r="L348" i="8"/>
  <c r="O349" i="8"/>
  <c r="I351" i="8"/>
  <c r="M357" i="8"/>
  <c r="Q362" i="8"/>
  <c r="L364" i="8"/>
  <c r="O365" i="8"/>
  <c r="L369" i="8"/>
  <c r="O378" i="8"/>
  <c r="L383" i="8"/>
  <c r="Q384" i="8"/>
  <c r="M386" i="8"/>
  <c r="O389" i="8"/>
  <c r="O390" i="8"/>
  <c r="I321" i="8"/>
  <c r="Q322" i="8"/>
  <c r="J324" i="8"/>
  <c r="I329" i="8"/>
  <c r="Q330" i="8"/>
  <c r="J332" i="8"/>
  <c r="J334" i="8"/>
  <c r="J336" i="8"/>
  <c r="J338" i="8"/>
  <c r="J340" i="8"/>
  <c r="J342" i="8"/>
  <c r="H347" i="8"/>
  <c r="M348" i="8"/>
  <c r="Q351" i="8"/>
  <c r="L353" i="8"/>
  <c r="L355" i="8"/>
  <c r="O358" i="8"/>
  <c r="H363" i="8"/>
  <c r="M364" i="8"/>
  <c r="Q365" i="8"/>
  <c r="L367" i="8"/>
  <c r="M369" i="8"/>
  <c r="L372" i="8"/>
  <c r="O373" i="8"/>
  <c r="L377" i="8"/>
  <c r="O381" i="8"/>
  <c r="O382" i="8"/>
  <c r="Q389" i="8"/>
  <c r="Q295" i="8"/>
  <c r="I297" i="8"/>
  <c r="Q299" i="8"/>
  <c r="I301" i="8"/>
  <c r="Q303" i="8"/>
  <c r="I305" i="8"/>
  <c r="Q307" i="8"/>
  <c r="I309" i="8"/>
  <c r="Q311" i="8"/>
  <c r="I313" i="8"/>
  <c r="Q315" i="8"/>
  <c r="I317" i="8"/>
  <c r="Q319" i="8"/>
  <c r="J321" i="8"/>
  <c r="I326" i="8"/>
  <c r="Q327" i="8"/>
  <c r="J329" i="8"/>
  <c r="Q332" i="8"/>
  <c r="Q334" i="8"/>
  <c r="Q336" i="8"/>
  <c r="Q338" i="8"/>
  <c r="L344" i="8"/>
  <c r="O345" i="8"/>
  <c r="I347" i="8"/>
  <c r="M353" i="8"/>
  <c r="Q358" i="8"/>
  <c r="L360" i="8"/>
  <c r="O361" i="8"/>
  <c r="I363" i="8"/>
  <c r="H366" i="8"/>
  <c r="M367" i="8"/>
  <c r="L370" i="8"/>
  <c r="H371" i="8"/>
  <c r="M372" i="8"/>
  <c r="Q373" i="8"/>
  <c r="L375" i="8"/>
  <c r="M377" i="8"/>
  <c r="L380" i="8"/>
  <c r="Q381" i="8"/>
  <c r="H390" i="8"/>
  <c r="M381" i="8"/>
  <c r="L386" i="8"/>
  <c r="M389" i="8"/>
  <c r="D23" i="9"/>
  <c r="C12" i="9"/>
  <c r="D59" i="9"/>
  <c r="C48" i="9"/>
  <c r="D72" i="9"/>
  <c r="D88" i="9"/>
  <c r="C77" i="9"/>
  <c r="D100" i="9"/>
  <c r="D117" i="9"/>
  <c r="C118" i="9"/>
  <c r="D129" i="9"/>
  <c r="C155" i="9"/>
  <c r="C154" i="9"/>
  <c r="D166" i="9"/>
  <c r="D181" i="9"/>
  <c r="C182" i="9"/>
  <c r="D193" i="9"/>
  <c r="C104" i="9"/>
  <c r="D115" i="9"/>
  <c r="C103" i="9"/>
  <c r="C139" i="9"/>
  <c r="D150" i="9"/>
  <c r="C144" i="9"/>
  <c r="D155" i="9"/>
  <c r="D143" i="9"/>
  <c r="C143" i="9"/>
  <c r="M383" i="8"/>
  <c r="L388" i="8"/>
  <c r="M391" i="8"/>
  <c r="D19" i="9"/>
  <c r="C8" i="9"/>
  <c r="D17" i="9"/>
  <c r="D25" i="9"/>
  <c r="C34" i="9"/>
  <c r="D45" i="9"/>
  <c r="D33" i="9"/>
  <c r="C37" i="9"/>
  <c r="D56" i="9"/>
  <c r="C45" i="9"/>
  <c r="D47" i="9"/>
  <c r="D64" i="9"/>
  <c r="C60" i="9"/>
  <c r="D76" i="9"/>
  <c r="D103" i="9"/>
  <c r="C138" i="9"/>
  <c r="D168" i="9"/>
  <c r="C157" i="9"/>
  <c r="D156" i="9"/>
  <c r="C156" i="9"/>
  <c r="L393" i="8"/>
  <c r="C13" i="9"/>
  <c r="D30" i="9"/>
  <c r="C19" i="9"/>
  <c r="D29" i="9"/>
  <c r="D53" i="9"/>
  <c r="C42" i="9"/>
  <c r="C44" i="9"/>
  <c r="C56" i="9"/>
  <c r="D60" i="9"/>
  <c r="D82" i="9"/>
  <c r="C71" i="9"/>
  <c r="C89" i="9"/>
  <c r="C152" i="9"/>
  <c r="D163" i="9"/>
  <c r="D151" i="9"/>
  <c r="D26" i="9"/>
  <c r="D42" i="9"/>
  <c r="C30" i="9"/>
  <c r="D50" i="9"/>
  <c r="C39" i="9"/>
  <c r="C86" i="9"/>
  <c r="D97" i="9"/>
  <c r="D85" i="9"/>
  <c r="D107" i="9"/>
  <c r="C96" i="9"/>
  <c r="C95" i="9"/>
  <c r="D112" i="9"/>
  <c r="C101" i="9"/>
  <c r="M347" i="8"/>
  <c r="M351" i="8"/>
  <c r="M355" i="8"/>
  <c r="M359" i="8"/>
  <c r="M363" i="8"/>
  <c r="M366" i="8"/>
  <c r="L371" i="8"/>
  <c r="M374" i="8"/>
  <c r="L379" i="8"/>
  <c r="M382" i="8"/>
  <c r="L387" i="8"/>
  <c r="M390" i="8"/>
  <c r="D39" i="9"/>
  <c r="C28" i="9"/>
  <c r="C36" i="9"/>
  <c r="C38" i="9"/>
  <c r="D41" i="9"/>
  <c r="C54" i="9"/>
  <c r="D65" i="9"/>
  <c r="C57" i="9"/>
  <c r="D66" i="9"/>
  <c r="C85" i="9"/>
  <c r="D95" i="9"/>
  <c r="C100" i="9"/>
  <c r="D125" i="9"/>
  <c r="C126" i="9"/>
  <c r="D137" i="9"/>
  <c r="C131" i="9"/>
  <c r="C130" i="9"/>
  <c r="D216" i="9"/>
  <c r="C205" i="9"/>
  <c r="D204" i="9"/>
  <c r="C204" i="9"/>
  <c r="L346" i="8"/>
  <c r="L350" i="8"/>
  <c r="L354" i="8"/>
  <c r="L358" i="8"/>
  <c r="L362" i="8"/>
  <c r="L368" i="8"/>
  <c r="M371" i="8"/>
  <c r="L376" i="8"/>
  <c r="M379" i="8"/>
  <c r="L384" i="8"/>
  <c r="M387" i="8"/>
  <c r="L392" i="8"/>
  <c r="C11" i="9"/>
  <c r="C16" i="9"/>
  <c r="D27" i="9"/>
  <c r="C23" i="9"/>
  <c r="C27" i="9"/>
  <c r="C31" i="9"/>
  <c r="C35" i="9"/>
  <c r="C53" i="9"/>
  <c r="D75" i="9"/>
  <c r="C64" i="9"/>
  <c r="D78" i="9"/>
  <c r="D94" i="9"/>
  <c r="C83" i="9"/>
  <c r="D98" i="9"/>
  <c r="C87" i="9"/>
  <c r="D86" i="9"/>
  <c r="D128" i="9"/>
  <c r="C117" i="9"/>
  <c r="C116" i="9"/>
  <c r="D141" i="9"/>
  <c r="C142" i="9"/>
  <c r="D153" i="9"/>
  <c r="C195" i="9"/>
  <c r="C194" i="9"/>
  <c r="D206" i="9"/>
  <c r="M346" i="8"/>
  <c r="M350" i="8"/>
  <c r="M354" i="8"/>
  <c r="M358" i="8"/>
  <c r="M362" i="8"/>
  <c r="L365" i="8"/>
  <c r="M368" i="8"/>
  <c r="L373" i="8"/>
  <c r="M376" i="8"/>
  <c r="L381" i="8"/>
  <c r="M384" i="8"/>
  <c r="L389" i="8"/>
  <c r="M392" i="8"/>
  <c r="C25" i="9"/>
  <c r="D36" i="9"/>
  <c r="D24" i="9"/>
  <c r="C33" i="9"/>
  <c r="D62" i="9"/>
  <c r="C51" i="9"/>
  <c r="C63" i="9"/>
  <c r="D91" i="9"/>
  <c r="C80" i="9"/>
  <c r="C82" i="9"/>
  <c r="D116" i="9"/>
  <c r="C70" i="9"/>
  <c r="C112" i="9"/>
  <c r="D123" i="9"/>
  <c r="D136" i="9"/>
  <c r="C125" i="9"/>
  <c r="D149" i="9"/>
  <c r="C150" i="9"/>
  <c r="D161" i="9"/>
  <c r="C176" i="9"/>
  <c r="D187" i="9"/>
  <c r="D200" i="9"/>
  <c r="C189" i="9"/>
  <c r="C211" i="9"/>
  <c r="C210" i="9"/>
  <c r="D222" i="9"/>
  <c r="D232" i="9"/>
  <c r="C221" i="9"/>
  <c r="D229" i="9"/>
  <c r="C230" i="9"/>
  <c r="D241" i="9"/>
  <c r="D272" i="9"/>
  <c r="C261" i="9"/>
  <c r="D260" i="9"/>
  <c r="D288" i="9"/>
  <c r="C277" i="9"/>
  <c r="D276" i="9"/>
  <c r="D304" i="9"/>
  <c r="C293" i="9"/>
  <c r="D292" i="9"/>
  <c r="C310" i="9"/>
  <c r="D321" i="9"/>
  <c r="D344" i="9"/>
  <c r="C333" i="9"/>
  <c r="D332" i="9"/>
  <c r="C332" i="9"/>
  <c r="C168" i="9"/>
  <c r="D179" i="9"/>
  <c r="D192" i="9"/>
  <c r="C181" i="9"/>
  <c r="D197" i="9"/>
  <c r="C198" i="9"/>
  <c r="D209" i="9"/>
  <c r="C334" i="9"/>
  <c r="D345" i="9"/>
  <c r="D368" i="9"/>
  <c r="C357" i="9"/>
  <c r="D356" i="9"/>
  <c r="C356" i="9"/>
  <c r="D120" i="9"/>
  <c r="C109" i="9"/>
  <c r="D133" i="9"/>
  <c r="C134" i="9"/>
  <c r="D145" i="9"/>
  <c r="C160" i="9"/>
  <c r="D171" i="9"/>
  <c r="C167" i="9"/>
  <c r="D184" i="9"/>
  <c r="C173" i="9"/>
  <c r="C180" i="9"/>
  <c r="C203" i="9"/>
  <c r="C202" i="9"/>
  <c r="D224" i="9"/>
  <c r="C213" i="9"/>
  <c r="D248" i="9"/>
  <c r="C237" i="9"/>
  <c r="D245" i="9"/>
  <c r="C246" i="9"/>
  <c r="D257" i="9"/>
  <c r="C262" i="9"/>
  <c r="D273" i="9"/>
  <c r="C278" i="9"/>
  <c r="D289" i="9"/>
  <c r="C294" i="9"/>
  <c r="D305" i="9"/>
  <c r="D328" i="9"/>
  <c r="C317" i="9"/>
  <c r="D316" i="9"/>
  <c r="C316" i="9"/>
  <c r="D176" i="9"/>
  <c r="C165" i="9"/>
  <c r="D167" i="9"/>
  <c r="D180" i="9"/>
  <c r="D189" i="9"/>
  <c r="C190" i="9"/>
  <c r="D201" i="9"/>
  <c r="D221" i="9"/>
  <c r="C222" i="9"/>
  <c r="D233" i="9"/>
  <c r="C318" i="9"/>
  <c r="D329" i="9"/>
  <c r="D352" i="9"/>
  <c r="C341" i="9"/>
  <c r="D340" i="9"/>
  <c r="C340" i="9"/>
  <c r="D264" i="9"/>
  <c r="C253" i="9"/>
  <c r="D252" i="9"/>
  <c r="D280" i="9"/>
  <c r="C269" i="9"/>
  <c r="D268" i="9"/>
  <c r="D296" i="9"/>
  <c r="C285" i="9"/>
  <c r="D284" i="9"/>
  <c r="D312" i="9"/>
  <c r="C301" i="9"/>
  <c r="D300" i="9"/>
  <c r="C300" i="9"/>
  <c r="C342" i="9"/>
  <c r="D353" i="9"/>
  <c r="C62" i="9"/>
  <c r="C94" i="9"/>
  <c r="D105" i="9"/>
  <c r="D109" i="9"/>
  <c r="C110" i="9"/>
  <c r="D121" i="9"/>
  <c r="C136" i="9"/>
  <c r="D147" i="9"/>
  <c r="D160" i="9"/>
  <c r="C149" i="9"/>
  <c r="D164" i="9"/>
  <c r="D173" i="9"/>
  <c r="C174" i="9"/>
  <c r="D185" i="9"/>
  <c r="D213" i="9"/>
  <c r="C214" i="9"/>
  <c r="D225" i="9"/>
  <c r="D240" i="9"/>
  <c r="C229" i="9"/>
  <c r="D237" i="9"/>
  <c r="C238" i="9"/>
  <c r="D249" i="9"/>
  <c r="C252" i="9"/>
  <c r="C268" i="9"/>
  <c r="C284" i="9"/>
  <c r="C302" i="9"/>
  <c r="D313" i="9"/>
  <c r="D336" i="9"/>
  <c r="C325" i="9"/>
  <c r="D324" i="9"/>
  <c r="C324" i="9"/>
  <c r="C26" i="9"/>
  <c r="D67" i="9"/>
  <c r="C59" i="9"/>
  <c r="C91" i="9"/>
  <c r="C93" i="9"/>
  <c r="D101" i="9"/>
  <c r="C102" i="9"/>
  <c r="D113" i="9"/>
  <c r="D118" i="9"/>
  <c r="C122" i="9"/>
  <c r="C128" i="9"/>
  <c r="D139" i="9"/>
  <c r="C135" i="9"/>
  <c r="D152" i="9"/>
  <c r="C141" i="9"/>
  <c r="C148" i="9"/>
  <c r="D165" i="9"/>
  <c r="C166" i="9"/>
  <c r="D177" i="9"/>
  <c r="D182" i="9"/>
  <c r="C186" i="9"/>
  <c r="D208" i="9"/>
  <c r="C197" i="9"/>
  <c r="C228" i="9"/>
  <c r="D253" i="9"/>
  <c r="C254" i="9"/>
  <c r="D265" i="9"/>
  <c r="C270" i="9"/>
  <c r="D281" i="9"/>
  <c r="C286" i="9"/>
  <c r="D297" i="9"/>
  <c r="C326" i="9"/>
  <c r="D337" i="9"/>
  <c r="D360" i="9"/>
  <c r="C349" i="9"/>
  <c r="D348" i="9"/>
  <c r="C348" i="9"/>
  <c r="C58" i="9"/>
  <c r="D61" i="9"/>
  <c r="C90" i="9"/>
  <c r="D93" i="9"/>
  <c r="D110" i="9"/>
  <c r="C114" i="9"/>
  <c r="C120" i="9"/>
  <c r="D131" i="9"/>
  <c r="C127" i="9"/>
  <c r="D144" i="9"/>
  <c r="C133" i="9"/>
  <c r="D135" i="9"/>
  <c r="C140" i="9"/>
  <c r="D148" i="9"/>
  <c r="D157" i="9"/>
  <c r="C158" i="9"/>
  <c r="D169" i="9"/>
  <c r="D174" i="9"/>
  <c r="C178" i="9"/>
  <c r="C184" i="9"/>
  <c r="D195" i="9"/>
  <c r="C196" i="9"/>
  <c r="D205" i="9"/>
  <c r="C206" i="9"/>
  <c r="D217" i="9"/>
  <c r="D214" i="9"/>
  <c r="D228" i="9"/>
  <c r="D256" i="9"/>
  <c r="C245" i="9"/>
  <c r="D320" i="9"/>
  <c r="C309" i="9"/>
  <c r="D308" i="9"/>
  <c r="C308" i="9"/>
  <c r="C350" i="9"/>
  <c r="D361" i="9"/>
  <c r="D376" i="9"/>
  <c r="C365" i="9"/>
  <c r="C364" i="9"/>
  <c r="D261" i="9"/>
  <c r="D269" i="9"/>
  <c r="D277" i="9"/>
  <c r="D285" i="9"/>
  <c r="D293" i="9"/>
  <c r="D301" i="9"/>
  <c r="D309" i="9"/>
  <c r="D317" i="9"/>
  <c r="D325" i="9"/>
  <c r="D333" i="9"/>
  <c r="D341" i="9"/>
  <c r="D349" i="9"/>
  <c r="D357" i="9"/>
  <c r="D365" i="9"/>
  <c r="D364" i="9"/>
  <c r="D369" i="9"/>
  <c r="C358" i="9"/>
  <c r="D377" i="9"/>
  <c r="C366" i="9"/>
  <c r="C371" i="9"/>
  <c r="C370" i="9"/>
  <c r="D382" i="9"/>
  <c r="C46" i="9"/>
  <c r="C78" i="9"/>
  <c r="D114" i="9"/>
  <c r="D122" i="9"/>
  <c r="D130" i="9"/>
  <c r="D138" i="9"/>
  <c r="D146" i="9"/>
  <c r="D154" i="9"/>
  <c r="D162" i="9"/>
  <c r="D170" i="9"/>
  <c r="D178" i="9"/>
  <c r="D186" i="9"/>
  <c r="D194" i="9"/>
  <c r="D202" i="9"/>
  <c r="D210" i="9"/>
  <c r="D218" i="9"/>
  <c r="D226" i="9"/>
  <c r="D234" i="9"/>
  <c r="D242" i="9"/>
  <c r="D250" i="9"/>
  <c r="D258" i="9"/>
  <c r="D266" i="9"/>
  <c r="D274" i="9"/>
  <c r="D282" i="9"/>
  <c r="D290" i="9"/>
  <c r="D298" i="9"/>
  <c r="D306" i="9"/>
  <c r="D314" i="9"/>
  <c r="D322" i="9"/>
  <c r="D330" i="9"/>
  <c r="D370" i="9"/>
  <c r="D230" i="9"/>
  <c r="D238" i="9"/>
  <c r="D246" i="9"/>
  <c r="D254" i="9"/>
  <c r="D262" i="9"/>
  <c r="D270" i="9"/>
  <c r="D278" i="9"/>
  <c r="D286" i="9"/>
  <c r="D294" i="9"/>
  <c r="D302" i="9"/>
  <c r="D310" i="9"/>
  <c r="D318" i="9"/>
  <c r="D326" i="9"/>
  <c r="D334" i="9"/>
  <c r="D342" i="9"/>
  <c r="D350" i="9"/>
  <c r="C355" i="9"/>
  <c r="D366" i="9"/>
  <c r="D358" i="9"/>
  <c r="C363" i="9"/>
  <c r="D374" i="9"/>
  <c r="C368" i="9"/>
  <c r="D379" i="9"/>
  <c r="C192" i="9"/>
  <c r="D203" i="9"/>
  <c r="C200" i="9"/>
  <c r="D211" i="9"/>
  <c r="C208" i="9"/>
  <c r="D219" i="9"/>
  <c r="C216" i="9"/>
  <c r="D227" i="9"/>
  <c r="C218" i="9"/>
  <c r="C224" i="9"/>
  <c r="D235" i="9"/>
  <c r="C226" i="9"/>
  <c r="C232" i="9"/>
  <c r="D243" i="9"/>
  <c r="C234" i="9"/>
  <c r="C240" i="9"/>
  <c r="D251" i="9"/>
  <c r="C242" i="9"/>
  <c r="C248" i="9"/>
  <c r="D259" i="9"/>
  <c r="C250" i="9"/>
  <c r="C256" i="9"/>
  <c r="D267" i="9"/>
  <c r="C258" i="9"/>
  <c r="C264" i="9"/>
  <c r="D275" i="9"/>
  <c r="C266" i="9"/>
  <c r="C272" i="9"/>
  <c r="D283" i="9"/>
  <c r="C274" i="9"/>
  <c r="C280" i="9"/>
  <c r="D291" i="9"/>
  <c r="C282" i="9"/>
  <c r="C288" i="9"/>
  <c r="D299" i="9"/>
  <c r="C290" i="9"/>
  <c r="C296" i="9"/>
  <c r="D307" i="9"/>
  <c r="C298" i="9"/>
  <c r="C304" i="9"/>
  <c r="D315" i="9"/>
  <c r="C306" i="9"/>
  <c r="C312" i="9"/>
  <c r="D323" i="9"/>
  <c r="C314" i="9"/>
  <c r="C320" i="9"/>
  <c r="D331" i="9"/>
  <c r="C322" i="9"/>
  <c r="C328" i="9"/>
  <c r="D339" i="9"/>
  <c r="C330" i="9"/>
  <c r="C336" i="9"/>
  <c r="D347" i="9"/>
  <c r="C338" i="9"/>
  <c r="C344" i="9"/>
  <c r="D355" i="9"/>
  <c r="C346" i="9"/>
  <c r="C352" i="9"/>
  <c r="D363" i="9"/>
  <c r="C354" i="9"/>
  <c r="C360" i="9"/>
  <c r="D371" i="9"/>
  <c r="C362" i="9"/>
  <c r="C367" i="9"/>
  <c r="D380" i="9"/>
  <c r="C383" i="9"/>
  <c r="D375" i="9"/>
  <c r="C378" i="9"/>
  <c r="D383" i="9"/>
  <c r="C373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<sst xmlns="http://schemas.openxmlformats.org/spreadsheetml/2006/main" count="1236" uniqueCount="582">
  <si>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</si>
  <si>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</si>
  <si>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</si>
  <si>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</si>
  <si>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</si>
  <si>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</si>
  <si>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</si>
  <si>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</si>
  <si>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</si>
  <si>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</si>
  <si>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</si>
  <si>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</si>
  <si>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</si>
  <si>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</si>
  <si>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</si>
  <si>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</si>
  <si>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</si>
  <si>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</si>
  <si>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</si>
  <si>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</si>
  <si>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</si>
  <si>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</si>
  <si>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</si>
  <si>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</si>
  <si>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</si>
  <si>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</si>
  <si>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</si>
  <si>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</si>
  <si>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</si>
  <si>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</si>
  <si>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</si>
  <si>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</si>
  <si>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</si>
  <si>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</si>
  <si>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</si>
  <si>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</si>
  <si>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</si>
  <si>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</si>
  <si>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</si>
  <si>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</si>
  <si>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</si>
  <si>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</si>
  <si>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</si>
  <si>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</si>
  <si>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</si>
  <si>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</si>
  <si>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</si>
  <si>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</si>
  <si>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</si>
  <si>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</si>
  <si>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</si>
  <si>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</si>
  <si>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</si>
  <si>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</si>
  <si>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</si>
  <si>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</si>
  <si>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</si>
  <si>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</si>
  <si>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</si>
  <si>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</si>
  <si>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</si>
  <si>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</si>
  <si>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</si>
  <si>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</si>
  <si>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</si>
  <si>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</si>
  <si>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</si>
  <si>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</si>
  <si>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</si>
  <si>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</si>
  <si>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</si>
  <si>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</si>
  <si>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</si>
  <si>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</si>
  <si>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</si>
  <si>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</si>
  <si>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</si>
  <si>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</si>
  <si>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</si>
  <si>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</si>
  <si>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</si>
  <si>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</si>
  <si>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</si>
  <si>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</si>
  <si>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</si>
  <si>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</si>
  <si>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</si>
  <si>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</si>
  <si>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</si>
  <si>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</si>
  <si>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</si>
  <si>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</si>
  <si>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</si>
  <si>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</si>
  <si>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</si>
  <si>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</si>
  <si>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</si>
  <si>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</si>
  <si>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</si>
  <si>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</si>
  <si>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</si>
  <si>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</si>
  <si>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</si>
  <si>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</si>
  <si>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</si>
  <si>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</si>
  <si>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</si>
  <si>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</si>
  <si>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</si>
  <si>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</si>
  <si>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</si>
  <si>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</si>
  <si>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</si>
  <si>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</si>
  <si>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</si>
  <si>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</si>
  <si>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</si>
  <si>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</si>
  <si>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</si>
  <si>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</si>
  <si>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</si>
  <si>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</si>
  <si>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</si>
  <si>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</si>
  <si>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</si>
  <si>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</si>
  <si>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</si>
  <si>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</si>
  <si>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</si>
  <si>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</si>
  <si>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</si>
  <si>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</si>
  <si>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</si>
  <si>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</si>
  <si>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</si>
  <si>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</si>
  <si>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</si>
  <si>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</si>
  <si>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</si>
  <si>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</si>
  <si>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</si>
  <si>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</si>
  <si>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</si>
  <si>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</si>
  <si>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</si>
  <si>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</si>
  <si>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</si>
  <si>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</si>
  <si>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</si>
  <si>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</si>
  <si>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</si>
  <si>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</si>
  <si>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</si>
  <si>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</si>
  <si>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</si>
  <si>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</si>
  <si>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</si>
  <si>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</si>
  <si>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</si>
  <si>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</si>
  <si>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</si>
  <si>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</si>
  <si>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</si>
  <si>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</si>
  <si>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</si>
  <si>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</si>
  <si>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</si>
  <si>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</si>
  <si>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</si>
  <si>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</si>
  <si>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</si>
  <si>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</si>
  <si>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</si>
  <si>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</si>
  <si>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</si>
  <si>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</si>
  <si>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</si>
  <si>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</si>
  <si>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</si>
  <si>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</si>
  <si>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</si>
  <si>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</si>
  <si>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</si>
  <si>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</si>
  <si>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</si>
  <si>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</si>
  <si>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</si>
  <si>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</si>
  <si>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</si>
  <si>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</si>
  <si>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</si>
  <si>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</si>
  <si>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</si>
  <si>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</si>
  <si>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</si>
  <si>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</si>
  <si>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</si>
  <si>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</si>
  <si>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</si>
  <si>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</si>
  <si>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</si>
  <si>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</si>
  <si>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</si>
  <si>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</si>
  <si>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</si>
  <si>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</si>
  <si>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</si>
  <si>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</si>
  <si>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</si>
  <si>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</si>
  <si>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</si>
  <si>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</si>
  <si>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</si>
  <si>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</si>
  <si>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</si>
  <si>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</si>
  <si>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</si>
  <si>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</si>
  <si>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</si>
  <si>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</si>
  <si>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</si>
  <si>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</si>
  <si>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</si>
  <si>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</si>
  <si>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</si>
  <si>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</si>
  <si>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</si>
  <si>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</si>
  <si>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</si>
  <si>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</si>
  <si>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</si>
  <si>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</si>
  <si>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</si>
  <si>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</si>
  <si>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</si>
  <si>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</si>
  <si>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</si>
  <si>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</si>
  <si>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</si>
  <si>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</si>
  <si>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</si>
  <si>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</si>
  <si>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</si>
  <si>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</si>
  <si>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</si>
  <si>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</si>
  <si>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</si>
  <si>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</si>
  <si>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</si>
  <si>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</si>
  <si>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</si>
  <si>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</si>
  <si>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</si>
  <si>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</si>
  <si>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</si>
  <si>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</si>
  <si>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</si>
  <si>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</si>
  <si>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</si>
  <si>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</si>
  <si>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</si>
  <si>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</si>
  <si>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</si>
  <si>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</si>
  <si>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</si>
  <si>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</si>
  <si>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</si>
  <si>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</si>
  <si>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</si>
  <si>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</si>
  <si>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</si>
  <si>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</si>
  <si>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</si>
  <si>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</si>
  <si>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</si>
  <si>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</si>
  <si>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</si>
  <si>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</si>
  <si>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</si>
  <si>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</si>
  <si>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</si>
  <si>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</si>
  <si>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</si>
  <si>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</si>
  <si>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</si>
  <si>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</si>
  <si>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</si>
  <si>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</si>
  <si>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</si>
  <si>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</si>
  <si>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</si>
  <si>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</si>
  <si>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</si>
  <si>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</si>
  <si>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</si>
  <si>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</si>
  <si>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</si>
  <si>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</si>
  <si>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</si>
  <si>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</si>
  <si>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</si>
  <si>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</si>
  <si>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</si>
  <si>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</si>
  <si>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</si>
  <si>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</si>
  <si>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</si>
  <si>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</si>
  <si>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</si>
  <si>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</si>
  <si>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</si>
  <si>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</si>
  <si>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</si>
  <si>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</si>
  <si>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</si>
  <si>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</si>
  <si>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</si>
  <si>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</si>
  <si>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</si>
  <si>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</si>
  <si>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</si>
  <si>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</si>
  <si>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</si>
  <si>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</si>
  <si>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</si>
  <si>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</si>
  <si>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</si>
  <si>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</si>
  <si>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</si>
  <si>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</si>
  <si>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</si>
  <si>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</si>
  <si>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</si>
  <si>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</si>
  <si>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</si>
  <si>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</si>
  <si>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</si>
  <si>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</si>
  <si>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</si>
  <si>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</si>
  <si>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</si>
  <si>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</si>
  <si>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</si>
  <si>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</si>
  <si>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</si>
  <si>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</si>
  <si>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</si>
  <si>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</si>
  <si>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</si>
  <si>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</si>
  <si>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</si>
  <si>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</si>
  <si>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</si>
  <si>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</si>
  <si>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</si>
  <si>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</si>
  <si>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</si>
  <si>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</si>
  <si>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</si>
  <si>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</si>
  <si>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</si>
  <si>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</si>
  <si>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</si>
  <si>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</si>
  <si>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</si>
  <si>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</si>
  <si>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</si>
  <si>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</si>
  <si>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</si>
  <si>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</si>
  <si>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</si>
  <si>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</si>
  <si>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</si>
  <si>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</si>
  <si>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</si>
  <si>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</si>
  <si>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</si>
  <si>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</si>
  <si>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</si>
  <si>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</si>
  <si>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</si>
  <si>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</si>
  <si>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</si>
  <si>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</si>
  <si>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</si>
  <si>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</si>
  <si>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</si>
  <si>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</si>
  <si>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</si>
  <si>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</si>
  <si>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</si>
  <si>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</si>
  <si>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</si>
  <si>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</si>
  <si>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</si>
  <si>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</si>
  <si>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</si>
  <si>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</si>
  <si>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</si>
  <si>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</si>
  <si>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</si>
  <si>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</si>
  <si>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</si>
  <si>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</si>
  <si>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</si>
  <si>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</si>
  <si>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</si>
  <si>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</si>
  <si>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</si>
  <si>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</si>
  <si>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</si>
  <si>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</si>
  <si>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</si>
  <si>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</si>
  <si>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</si>
  <si>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</si>
  <si>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</si>
  <si>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</si>
  <si>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</si>
  <si>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</si>
  <si>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</si>
  <si>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</si>
  <si>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</si>
  <si>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</si>
  <si>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</si>
  <si>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</si>
  <si>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</si>
  <si>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</si>
  <si>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</si>
  <si>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</si>
  <si>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</si>
  <si>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</si>
  <si>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</si>
  <si>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</si>
  <si>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</si>
  <si>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</si>
  <si>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</si>
  <si>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</si>
  <si>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</si>
  <si>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</si>
  <si>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</si>
  <si>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</si>
  <si>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</si>
  <si>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</si>
  <si>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</si>
  <si>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</si>
  <si>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</si>
  <si>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</si>
  <si>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</si>
  <si>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</si>
  <si>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</si>
  <si>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</si>
  <si>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</si>
  <si>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</si>
  <si>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</si>
  <si>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</si>
  <si>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</si>
  <si>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</si>
  <si>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</si>
  <si>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</si>
  <si>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</si>
  <si>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</si>
  <si>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</si>
  <si>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</si>
  <si>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</si>
  <si>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</si>
  <si>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</si>
  <si>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</si>
  <si>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</si>
  <si>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</si>
  <si>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</si>
  <si>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</si>
  <si>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</si>
  <si>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</si>
  <si>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</si>
  <si>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</si>
  <si>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</si>
  <si>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</si>
  <si>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</si>
  <si>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</si>
  <si>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</si>
  <si>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</si>
  <si>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</si>
  <si>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</si>
  <si>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</si>
  <si>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</si>
  <si>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</si>
  <si>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</si>
  <si>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</si>
  <si>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</si>
  <si>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</si>
  <si>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</si>
  <si>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</si>
  <si>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Jun-22</t>
  </si>
  <si>
    <t>%</t>
  </si>
  <si>
    <t>Dec-21</t>
  </si>
  <si>
    <t>Sep-22</t>
  </si>
  <si>
    <t>Azerbaijan</t>
  </si>
  <si>
    <t>Aug-22</t>
  </si>
  <si>
    <t>Bosnia and Herzegovina</t>
  </si>
  <si>
    <t>Dec-20</t>
  </si>
  <si>
    <t>Mar-22</t>
  </si>
  <si>
    <t>Euro Area</t>
  </si>
  <si>
    <t>European Union</t>
  </si>
  <si>
    <t>Guinea Bissau</t>
  </si>
  <si>
    <t>Mar-20</t>
  </si>
  <si>
    <t>Ivory Coast</t>
  </si>
  <si>
    <t>Kosovo</t>
  </si>
  <si>
    <t>Jul-22</t>
  </si>
  <si>
    <t>Kyrgyzstan</t>
  </si>
  <si>
    <t>Montenegro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</si>
  <si>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</si>
  <si>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</si>
  <si>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</si>
  <si>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</si>
  <si>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</si>
  <si>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</si>
  <si>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</si>
  <si>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Jan-22</t>
  </si>
  <si>
    <t>Jan-19</t>
  </si>
  <si>
    <t>Oct-22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</si>
  <si>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</si>
  <si>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</si>
  <si>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</si>
  <si>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</si>
  <si>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</si>
  <si>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</si>
  <si>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</si>
  <si>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</si>
  <si>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</si>
  <si>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</si>
  <si>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</si>
  <si>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</si>
  <si>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</si>
  <si>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</si>
  <si>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</si>
  <si>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</si>
  <si>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</si>
  <si>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</si>
  <si>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</si>
  <si>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</si>
  <si>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Bosniaand Herzegovina</t>
  </si>
  <si>
    <t>Trinidadand Tobago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</si>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</sst>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5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0" borderId="0" xfId="0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World'!$A$2:$A$405</c:f>
              <c:numCache>
                <c:formatCode>mmm\-yy</c:formatCode>
                <c:ptCount val="40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</c:numCache>
            </c:numRef>
          </c:cat>
          <c:val>
            <c:numRef>
              <c:f>'IP World'!$H$2:$H$394</c:f>
              <c:numCache>
                <c:formatCode>0.00</c:formatCode>
                <c:ptCount val="393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84.703947368544149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87.58223684252799</c:v>
                </c:pt>
                <c:pt idx="331">
                  <c:v>89.062500000012847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88.240131578639634</c:v>
                </c:pt>
                <c:pt idx="335">
                  <c:v>91.036184210815122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87.006578947402247</c:v>
                </c:pt>
                <c:pt idx="340">
                  <c:v>87.828947368775459</c:v>
                </c:pt>
                <c:pt idx="341">
                  <c:v>88.240131578639634</c:v>
                </c:pt>
                <c:pt idx="342">
                  <c:v>87.253289473649716</c:v>
                </c:pt>
                <c:pt idx="343">
                  <c:v>87.993421052392165</c:v>
                </c:pt>
                <c:pt idx="344">
                  <c:v>88.075657895022943</c:v>
                </c:pt>
                <c:pt idx="345">
                  <c:v>87.746710526144682</c:v>
                </c:pt>
                <c:pt idx="346">
                  <c:v>86.266447368659811</c:v>
                </c:pt>
                <c:pt idx="347">
                  <c:v>86.759868421154763</c:v>
                </c:pt>
                <c:pt idx="348">
                  <c:v>87.335526315458068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85.608552631725715</c:v>
                </c:pt>
                <c:pt idx="352">
                  <c:v>87.499999999897199</c:v>
                </c:pt>
                <c:pt idx="353">
                  <c:v>87.335526315458068</c:v>
                </c:pt>
                <c:pt idx="354">
                  <c:v>87.41776315808886</c:v>
                </c:pt>
                <c:pt idx="355">
                  <c:v>86.677631579346411</c:v>
                </c:pt>
                <c:pt idx="356">
                  <c:v>86.34868421046815</c:v>
                </c:pt>
                <c:pt idx="357">
                  <c:v>85.608552631725715</c:v>
                </c:pt>
                <c:pt idx="358">
                  <c:v>85.855263157973184</c:v>
                </c:pt>
                <c:pt idx="359">
                  <c:v>83.717105263554231</c:v>
                </c:pt>
                <c:pt idx="360">
                  <c:v>86.842105262963102</c:v>
                </c:pt>
                <c:pt idx="361">
                  <c:v>84.86842105298328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69.57236842070499</c:v>
                </c:pt>
                <c:pt idx="365">
                  <c:v>75.411184210480997</c:v>
                </c:pt>
                <c:pt idx="366">
                  <c:v>80.674342105131274</c:v>
                </c:pt>
                <c:pt idx="367">
                  <c:v>86.019736842412328</c:v>
                </c:pt>
                <c:pt idx="368">
                  <c:v>82.401315789686066</c:v>
                </c:pt>
                <c:pt idx="369">
                  <c:v>84.046052631610067</c:v>
                </c:pt>
                <c:pt idx="370">
                  <c:v>82.236842105246922</c:v>
                </c:pt>
                <c:pt idx="371">
                  <c:v>82.81250000037268</c:v>
                </c:pt>
                <c:pt idx="372">
                  <c:v>85.608552631725715</c:v>
                </c:pt>
                <c:pt idx="373">
                  <c:v>84.374999999665889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84.621710526735797</c:v>
                </c:pt>
                <c:pt idx="377">
                  <c:v>86.430921052276503</c:v>
                </c:pt>
                <c:pt idx="378">
                  <c:v>87.171052631841377</c:v>
                </c:pt>
                <c:pt idx="379">
                  <c:v>85.937499999781551</c:v>
                </c:pt>
                <c:pt idx="380">
                  <c:v>86.51315789490728</c:v>
                </c:pt>
                <c:pt idx="381">
                  <c:v>86.019736842412328</c:v>
                </c:pt>
                <c:pt idx="382">
                  <c:v>87.664473684336329</c:v>
                </c:pt>
                <c:pt idx="383">
                  <c:v>86.759868421154763</c:v>
                </c:pt>
                <c:pt idx="384">
                  <c:v>83.881578947170937</c:v>
                </c:pt>
                <c:pt idx="385">
                  <c:v>87.171052631841377</c:v>
                </c:pt>
                <c:pt idx="386">
                  <c:v>87.253289473649716</c:v>
                </c:pt>
                <c:pt idx="387">
                  <c:v>88.404605263078764</c:v>
                </c:pt>
                <c:pt idx="388">
                  <c:v>87.499999999897199</c:v>
                </c:pt>
                <c:pt idx="389">
                  <c:v>85.773026316164845</c:v>
                </c:pt>
                <c:pt idx="390">
                  <c:v>86.18421052602902</c:v>
                </c:pt>
                <c:pt idx="391">
                  <c:v>88.157894736831295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8A-004C-9E73-C3DEC55FE81A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World'!$A$2:$A$405</c:f>
              <c:numCache>
                <c:formatCode>mmm\-yy</c:formatCode>
                <c:ptCount val="40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</c:numCache>
            </c:numRef>
          </c:cat>
          <c:val>
            <c:numRef>
              <c:f>'IP World'!$I$2:$I$394</c:f>
              <c:numCache>
                <c:formatCode>0.00</c:formatCode>
                <c:ptCount val="393"/>
                <c:pt idx="0">
                  <c:v>88.973458235753327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89.344262295081961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89.314988290398119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90.134660421545675</c:v>
                </c:pt>
                <c:pt idx="14">
                  <c:v>89.09055425448868</c:v>
                </c:pt>
                <c:pt idx="15">
                  <c:v>89.071038251366119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88.846604215456665</c:v>
                </c:pt>
                <c:pt idx="22">
                  <c:v>90.251756440281028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88.963700234192032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84.484777517564396</c:v>
                </c:pt>
                <c:pt idx="40">
                  <c:v>84.396955503512871</c:v>
                </c:pt>
                <c:pt idx="41">
                  <c:v>83.704137392661977</c:v>
                </c:pt>
                <c:pt idx="42">
                  <c:v>84.855581576893044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87.480483996877439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89.16861826697891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91.403200624512095</c:v>
                </c:pt>
                <c:pt idx="66">
                  <c:v>91.813036690085866</c:v>
                </c:pt>
                <c:pt idx="67">
                  <c:v>91.24707259953162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91.500780640124901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90.661592505854799</c:v>
                </c:pt>
                <c:pt idx="76">
                  <c:v>92.466822794691652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92.213114754098356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92.51561280249804</c:v>
                </c:pt>
                <c:pt idx="86">
                  <c:v>92.827868852459005</c:v>
                </c:pt>
                <c:pt idx="87">
                  <c:v>96.08704137392661</c:v>
                </c:pt>
                <c:pt idx="88">
                  <c:v>94.311085089773613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98.838797814207652</c:v>
                </c:pt>
                <c:pt idx="92">
                  <c:v>96.535909445745517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99.365729898516776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99.707259953161596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100.41959406713504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102.44925839188133</c:v>
                </c:pt>
                <c:pt idx="115">
                  <c:v>100.5464480874317</c:v>
                </c:pt>
                <c:pt idx="116">
                  <c:v>103.28844652615143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103.78610460577673</c:v>
                </c:pt>
                <c:pt idx="120">
                  <c:v>104.50819672131146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106.13778298204527</c:v>
                </c:pt>
                <c:pt idx="124">
                  <c:v>107.44535519125682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106.63544106167056</c:v>
                </c:pt>
                <c:pt idx="129">
                  <c:v>107.78688524590163</c:v>
                </c:pt>
                <c:pt idx="130">
                  <c:v>107.60148321623731</c:v>
                </c:pt>
                <c:pt idx="131">
                  <c:v>108.56752537080406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107.46487119437938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107.83567525370805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107.17213114754098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107.903981264637</c:v>
                </c:pt>
                <c:pt idx="152">
                  <c:v>106.55737704918033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106.48907103825135</c:v>
                </c:pt>
                <c:pt idx="159">
                  <c:v>106.53786104605777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106.67447306791568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107.97228727556596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107.22092115534738</c:v>
                </c:pt>
                <c:pt idx="180">
                  <c:v>108.95784543325526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108.09914129586261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106.54761904761904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107.63075722092115</c:v>
                </c:pt>
                <c:pt idx="193">
                  <c:v>106.90866510538642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109.33840749414519</c:v>
                </c:pt>
                <c:pt idx="201">
                  <c:v>108.41139734582356</c:v>
                </c:pt>
                <c:pt idx="202">
                  <c:v>107.8064012490242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108.36260733801717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110.69476971116315</c:v>
                </c:pt>
                <c:pt idx="211">
                  <c:v>111.35831381733021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109.49453551912568</c:v>
                </c:pt>
                <c:pt idx="216">
                  <c:v>110.46057767369243</c:v>
                </c:pt>
                <c:pt idx="217">
                  <c:v>111.4656518345043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107.7576112412178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92.43754879000781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91.793520686963305</c:v>
                </c:pt>
                <c:pt idx="233">
                  <c:v>92.964480874316934</c:v>
                </c:pt>
                <c:pt idx="234">
                  <c:v>92.622950819672127</c:v>
                </c:pt>
                <c:pt idx="235">
                  <c:v>94.135441061670562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94.916081186572981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97.531225604996095</c:v>
                </c:pt>
                <c:pt idx="247">
                  <c:v>96.409055425448855</c:v>
                </c:pt>
                <c:pt idx="248">
                  <c:v>97.67759562841529</c:v>
                </c:pt>
                <c:pt idx="249">
                  <c:v>97.492193598750973</c:v>
                </c:pt>
                <c:pt idx="250">
                  <c:v>98.770491803278688</c:v>
                </c:pt>
                <c:pt idx="251">
                  <c:v>100.02927400468384</c:v>
                </c:pt>
                <c:pt idx="252">
                  <c:v>101.23926619828259</c:v>
                </c:pt>
                <c:pt idx="253">
                  <c:v>101.58079625292739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100.12685402029663</c:v>
                </c:pt>
                <c:pt idx="259">
                  <c:v>99.316939890710387</c:v>
                </c:pt>
                <c:pt idx="260">
                  <c:v>98.614363778298198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98.448477751756442</c:v>
                </c:pt>
                <c:pt idx="265">
                  <c:v>99.346213895394214</c:v>
                </c:pt>
                <c:pt idx="266">
                  <c:v>98.204527712724428</c:v>
                </c:pt>
                <c:pt idx="267">
                  <c:v>98.516783762685392</c:v>
                </c:pt>
                <c:pt idx="268">
                  <c:v>97.228727556596411</c:v>
                </c:pt>
                <c:pt idx="269">
                  <c:v>96.428571428571416</c:v>
                </c:pt>
                <c:pt idx="270">
                  <c:v>97.111631537861044</c:v>
                </c:pt>
                <c:pt idx="271">
                  <c:v>99.287665886026531</c:v>
                </c:pt>
                <c:pt idx="272">
                  <c:v>97.014051522248238</c:v>
                </c:pt>
                <c:pt idx="273">
                  <c:v>95.618657298985156</c:v>
                </c:pt>
                <c:pt idx="274">
                  <c:v>95.608899297423889</c:v>
                </c:pt>
                <c:pt idx="275">
                  <c:v>96.41881342701015</c:v>
                </c:pt>
                <c:pt idx="276">
                  <c:v>96.32123341139733</c:v>
                </c:pt>
                <c:pt idx="277">
                  <c:v>97.228727556596411</c:v>
                </c:pt>
                <c:pt idx="278">
                  <c:v>97.472677595628411</c:v>
                </c:pt>
                <c:pt idx="279">
                  <c:v>98.946135831381739</c:v>
                </c:pt>
                <c:pt idx="280">
                  <c:v>98.663153786104601</c:v>
                </c:pt>
                <c:pt idx="281">
                  <c:v>97.433645589383289</c:v>
                </c:pt>
                <c:pt idx="282">
                  <c:v>96.740827478532395</c:v>
                </c:pt>
                <c:pt idx="283">
                  <c:v>96.008977361436379</c:v>
                </c:pt>
                <c:pt idx="284">
                  <c:v>96.643247462919589</c:v>
                </c:pt>
                <c:pt idx="285">
                  <c:v>96.555425448868064</c:v>
                </c:pt>
                <c:pt idx="286">
                  <c:v>98.253317720530831</c:v>
                </c:pt>
                <c:pt idx="287">
                  <c:v>97.05308352849336</c:v>
                </c:pt>
                <c:pt idx="288">
                  <c:v>95.647931303668997</c:v>
                </c:pt>
                <c:pt idx="289">
                  <c:v>96.955503512880554</c:v>
                </c:pt>
                <c:pt idx="290">
                  <c:v>96.428571428571416</c:v>
                </c:pt>
                <c:pt idx="291">
                  <c:v>96.701795472287273</c:v>
                </c:pt>
                <c:pt idx="292">
                  <c:v>94.847775175644031</c:v>
                </c:pt>
                <c:pt idx="293">
                  <c:v>96.692037470725992</c:v>
                </c:pt>
                <c:pt idx="294">
                  <c:v>97.736143637782973</c:v>
                </c:pt>
                <c:pt idx="295">
                  <c:v>95.930913348946135</c:v>
                </c:pt>
                <c:pt idx="296">
                  <c:v>96.760343481654957</c:v>
                </c:pt>
                <c:pt idx="297">
                  <c:v>95.247853239656507</c:v>
                </c:pt>
                <c:pt idx="298">
                  <c:v>94.418423106947699</c:v>
                </c:pt>
                <c:pt idx="299">
                  <c:v>97.2775175644028</c:v>
                </c:pt>
                <c:pt idx="300">
                  <c:v>97.082357533177202</c:v>
                </c:pt>
                <c:pt idx="301">
                  <c:v>97.599531615925045</c:v>
                </c:pt>
                <c:pt idx="302">
                  <c:v>97.521467603434814</c:v>
                </c:pt>
                <c:pt idx="303">
                  <c:v>96.857923497267763</c:v>
                </c:pt>
                <c:pt idx="304">
                  <c:v>97.814207650273218</c:v>
                </c:pt>
                <c:pt idx="305">
                  <c:v>97.794691647150657</c:v>
                </c:pt>
                <c:pt idx="306">
                  <c:v>96.799375487900079</c:v>
                </c:pt>
                <c:pt idx="307">
                  <c:v>97.658079625292729</c:v>
                </c:pt>
                <c:pt idx="308">
                  <c:v>98.741217798594846</c:v>
                </c:pt>
                <c:pt idx="309">
                  <c:v>98.838797814207652</c:v>
                </c:pt>
                <c:pt idx="310">
                  <c:v>96.935987509758007</c:v>
                </c:pt>
                <c:pt idx="311">
                  <c:v>97.297033567525361</c:v>
                </c:pt>
                <c:pt idx="312">
                  <c:v>98.985167837626847</c:v>
                </c:pt>
                <c:pt idx="313">
                  <c:v>98.389929742388759</c:v>
                </c:pt>
                <c:pt idx="314">
                  <c:v>97.648321623731448</c:v>
                </c:pt>
                <c:pt idx="315">
                  <c:v>98.692427790788443</c:v>
                </c:pt>
                <c:pt idx="316">
                  <c:v>97.218969555035116</c:v>
                </c:pt>
                <c:pt idx="317">
                  <c:v>96.916471506635432</c:v>
                </c:pt>
                <c:pt idx="318">
                  <c:v>96.750585480093676</c:v>
                </c:pt>
                <c:pt idx="319">
                  <c:v>98.64363778298204</c:v>
                </c:pt>
                <c:pt idx="320">
                  <c:v>97.492193598750973</c:v>
                </c:pt>
                <c:pt idx="321">
                  <c:v>97.150663544106166</c:v>
                </c:pt>
                <c:pt idx="322">
                  <c:v>99.785323965651841</c:v>
                </c:pt>
                <c:pt idx="323">
                  <c:v>98.331381733021075</c:v>
                </c:pt>
                <c:pt idx="324">
                  <c:v>98.663153786104601</c:v>
                </c:pt>
                <c:pt idx="325">
                  <c:v>97.667837626854023</c:v>
                </c:pt>
                <c:pt idx="326">
                  <c:v>98.97540983606558</c:v>
                </c:pt>
                <c:pt idx="327">
                  <c:v>98.575331772053076</c:v>
                </c:pt>
                <c:pt idx="328">
                  <c:v>100.84894613583137</c:v>
                </c:pt>
                <c:pt idx="329">
                  <c:v>99.580405932864949</c:v>
                </c:pt>
                <c:pt idx="330">
                  <c:v>100.07806401249024</c:v>
                </c:pt>
                <c:pt idx="331">
                  <c:v>100.40007806401249</c:v>
                </c:pt>
                <c:pt idx="332">
                  <c:v>101.10265417642466</c:v>
                </c:pt>
                <c:pt idx="333">
                  <c:v>101.58079625292739</c:v>
                </c:pt>
                <c:pt idx="334">
                  <c:v>101.93208430913347</c:v>
                </c:pt>
                <c:pt idx="335">
                  <c:v>103.10304449648712</c:v>
                </c:pt>
                <c:pt idx="336">
                  <c:v>99.316939890710387</c:v>
                </c:pt>
                <c:pt idx="337">
                  <c:v>100.77088212334114</c:v>
                </c:pt>
                <c:pt idx="338">
                  <c:v>101.76619828259173</c:v>
                </c:pt>
                <c:pt idx="339">
                  <c:v>100.75136612021858</c:v>
                </c:pt>
                <c:pt idx="340">
                  <c:v>99.765807962529266</c:v>
                </c:pt>
                <c:pt idx="341">
                  <c:v>101.43442622950819</c:v>
                </c:pt>
                <c:pt idx="342">
                  <c:v>101.23926619828259</c:v>
                </c:pt>
                <c:pt idx="343">
                  <c:v>101.54176424668228</c:v>
                </c:pt>
                <c:pt idx="344">
                  <c:v>100.43911007025761</c:v>
                </c:pt>
                <c:pt idx="345">
                  <c:v>101.43442622950819</c:v>
                </c:pt>
                <c:pt idx="346">
                  <c:v>100.35128805620609</c:v>
                </c:pt>
                <c:pt idx="347">
                  <c:v>101.69789227166275</c:v>
                </c:pt>
                <c:pt idx="348">
                  <c:v>102.00039032006245</c:v>
                </c:pt>
                <c:pt idx="349">
                  <c:v>102.10772833723654</c:v>
                </c:pt>
                <c:pt idx="350">
                  <c:v>101.92232630757221</c:v>
                </c:pt>
                <c:pt idx="351">
                  <c:v>102.28337236533957</c:v>
                </c:pt>
                <c:pt idx="352">
                  <c:v>103.77634660421545</c:v>
                </c:pt>
                <c:pt idx="353">
                  <c:v>101.16120218579235</c:v>
                </c:pt>
                <c:pt idx="354">
                  <c:v>101.66861826697891</c:v>
                </c:pt>
                <c:pt idx="355">
                  <c:v>100.50741608118656</c:v>
                </c:pt>
                <c:pt idx="356">
                  <c:v>101.40515222482435</c:v>
                </c:pt>
                <c:pt idx="357">
                  <c:v>101.03434816549571</c:v>
                </c:pt>
                <c:pt idx="358">
                  <c:v>100.63427010148321</c:v>
                </c:pt>
                <c:pt idx="359">
                  <c:v>98.711943793911004</c:v>
                </c:pt>
                <c:pt idx="360">
                  <c:v>98.702185792349724</c:v>
                </c:pt>
                <c:pt idx="361">
                  <c:v>100.86846213895394</c:v>
                </c:pt>
                <c:pt idx="362">
                  <c:v>83.616315378610452</c:v>
                </c:pt>
                <c:pt idx="363">
                  <c:v>66.491022638563621</c:v>
                </c:pt>
                <c:pt idx="364">
                  <c:v>79.361826697892269</c:v>
                </c:pt>
                <c:pt idx="365">
                  <c:v>89.207650273224047</c:v>
                </c:pt>
                <c:pt idx="366">
                  <c:v>92.661982825917249</c:v>
                </c:pt>
                <c:pt idx="367">
                  <c:v>93.091334894613581</c:v>
                </c:pt>
                <c:pt idx="368">
                  <c:v>94.798985167837628</c:v>
                </c:pt>
                <c:pt idx="369">
                  <c:v>96.809133489461345</c:v>
                </c:pt>
                <c:pt idx="370">
                  <c:v>95.833333333333329</c:v>
                </c:pt>
                <c:pt idx="371">
                  <c:v>95.433255269320838</c:v>
                </c:pt>
                <c:pt idx="372">
                  <c:v>98.08743169398906</c:v>
                </c:pt>
                <c:pt idx="373">
                  <c:v>93.891491022638562</c:v>
                </c:pt>
                <c:pt idx="374">
                  <c:v>95.608899297423889</c:v>
                </c:pt>
                <c:pt idx="375">
                  <c:v>95.794301327088206</c:v>
                </c:pt>
                <c:pt idx="376">
                  <c:v>95.716237314597976</c:v>
                </c:pt>
                <c:pt idx="377">
                  <c:v>95.491803278688522</c:v>
                </c:pt>
                <c:pt idx="378">
                  <c:v>96.145589383294293</c:v>
                </c:pt>
                <c:pt idx="379">
                  <c:v>96.126073380171746</c:v>
                </c:pt>
                <c:pt idx="380">
                  <c:v>95.023419203747068</c:v>
                </c:pt>
                <c:pt idx="381">
                  <c:v>96.038251366120221</c:v>
                </c:pt>
                <c:pt idx="382">
                  <c:v>95.345433255269313</c:v>
                </c:pt>
                <c:pt idx="383">
                  <c:v>95.374707259953155</c:v>
                </c:pt>
                <c:pt idx="384">
                  <c:v>97.05308352849336</c:v>
                </c:pt>
                <c:pt idx="385">
                  <c:v>95.755269320843084</c:v>
                </c:pt>
                <c:pt idx="386">
                  <c:v>95.345433255269313</c:v>
                </c:pt>
                <c:pt idx="387">
                  <c:v>95.042935206869629</c:v>
                </c:pt>
                <c:pt idx="388">
                  <c:v>95.345433255269313</c:v>
                </c:pt>
                <c:pt idx="389">
                  <c:v>96.506635441061675</c:v>
                </c:pt>
                <c:pt idx="390">
                  <c:v>95.003903200624507</c:v>
                </c:pt>
                <c:pt idx="391">
                  <c:v>97.326307572209203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8A-004C-9E73-C3DEC55FE81A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World'!$A$2:$A$405</c:f>
              <c:numCache>
                <c:formatCode>mmm\-yy</c:formatCode>
                <c:ptCount val="40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</c:numCache>
            </c:numRef>
          </c:cat>
          <c:val>
            <c:numRef>
              <c:f>'IP World'!$J$2:$J$405</c:f>
              <c:numCache>
                <c:formatCode>0.00</c:formatCode>
                <c:ptCount val="404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127.79255319170684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8A-004C-9E73-C3DEC55FE81A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World'!$A$2:$A$405</c:f>
              <c:numCache>
                <c:formatCode>mmm\-yy</c:formatCode>
                <c:ptCount val="40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</c:numCache>
            </c:numRef>
          </c:cat>
          <c:val>
            <c:numRef>
              <c:f>'IP World'!$K$2:$K$394</c:f>
              <c:numCache>
                <c:formatCode>0.00</c:formatCode>
                <c:ptCount val="393"/>
                <c:pt idx="0">
                  <c:v>85.350684529940239</c:v>
                </c:pt>
                <c:pt idx="1">
                  <c:v>83.215723733952018</c:v>
                </c:pt>
                <c:pt idx="2">
                  <c:v>84.083124384822142</c:v>
                </c:pt>
                <c:pt idx="3">
                  <c:v>85.226582019510857</c:v>
                </c:pt>
                <c:pt idx="4">
                  <c:v>84.327572703004719</c:v>
                </c:pt>
                <c:pt idx="5">
                  <c:v>86.531238853723693</c:v>
                </c:pt>
                <c:pt idx="6">
                  <c:v>83.952453366091419</c:v>
                </c:pt>
                <c:pt idx="7">
                  <c:v>82.860175177818221</c:v>
                </c:pt>
                <c:pt idx="8">
                  <c:v>85.740802708893597</c:v>
                </c:pt>
                <c:pt idx="9">
                  <c:v>82.312057734117587</c:v>
                </c:pt>
                <c:pt idx="10">
                  <c:v>84.980279501864075</c:v>
                </c:pt>
                <c:pt idx="11">
                  <c:v>84.565596578771533</c:v>
                </c:pt>
                <c:pt idx="12">
                  <c:v>84.652622740261506</c:v>
                </c:pt>
                <c:pt idx="13">
                  <c:v>83.307950634178198</c:v>
                </c:pt>
                <c:pt idx="14">
                  <c:v>80.408190449319932</c:v>
                </c:pt>
                <c:pt idx="15">
                  <c:v>86.406665167032372</c:v>
                </c:pt>
                <c:pt idx="16">
                  <c:v>82.152666125252381</c:v>
                </c:pt>
                <c:pt idx="17">
                  <c:v>84.727850840691502</c:v>
                </c:pt>
                <c:pt idx="18">
                  <c:v>82.653726917576762</c:v>
                </c:pt>
                <c:pt idx="19">
                  <c:v>82.461950387308249</c:v>
                </c:pt>
                <c:pt idx="20">
                  <c:v>84.524566074385845</c:v>
                </c:pt>
                <c:pt idx="21">
                  <c:v>85.031853008461994</c:v>
                </c:pt>
                <c:pt idx="22">
                  <c:v>84.783586125160809</c:v>
                </c:pt>
                <c:pt idx="23">
                  <c:v>85.635109138851931</c:v>
                </c:pt>
                <c:pt idx="24">
                  <c:v>84.302536920396946</c:v>
                </c:pt>
                <c:pt idx="25">
                  <c:v>84.564598074197562</c:v>
                </c:pt>
                <c:pt idx="26">
                  <c:v>83.49775557267337</c:v>
                </c:pt>
                <c:pt idx="27">
                  <c:v>83.452106210496609</c:v>
                </c:pt>
                <c:pt idx="28">
                  <c:v>82.625345539961685</c:v>
                </c:pt>
                <c:pt idx="29">
                  <c:v>81.659100707642637</c:v>
                </c:pt>
                <c:pt idx="30">
                  <c:v>80.796834977636891</c:v>
                </c:pt>
                <c:pt idx="31">
                  <c:v>80.451928685634599</c:v>
                </c:pt>
                <c:pt idx="32">
                  <c:v>79.956548569597146</c:v>
                </c:pt>
                <c:pt idx="33">
                  <c:v>79.363106861299087</c:v>
                </c:pt>
                <c:pt idx="34">
                  <c:v>78.005461016101236</c:v>
                </c:pt>
                <c:pt idx="35">
                  <c:v>76.733196385204252</c:v>
                </c:pt>
                <c:pt idx="36">
                  <c:v>77.867667570871191</c:v>
                </c:pt>
                <c:pt idx="37">
                  <c:v>76.690083098281292</c:v>
                </c:pt>
                <c:pt idx="38">
                  <c:v>76.890433077146469</c:v>
                </c:pt>
                <c:pt idx="39">
                  <c:v>76.475362024902253</c:v>
                </c:pt>
                <c:pt idx="40">
                  <c:v>77.092473772565754</c:v>
                </c:pt>
                <c:pt idx="41">
                  <c:v>76.504949574320392</c:v>
                </c:pt>
                <c:pt idx="42">
                  <c:v>77.240411520501752</c:v>
                </c:pt>
                <c:pt idx="43">
                  <c:v>76.067053840565094</c:v>
                </c:pt>
                <c:pt idx="44">
                  <c:v>78.218491372926181</c:v>
                </c:pt>
                <c:pt idx="45">
                  <c:v>78.786572324459371</c:v>
                </c:pt>
                <c:pt idx="46">
                  <c:v>79.150076504474129</c:v>
                </c:pt>
                <c:pt idx="47">
                  <c:v>79.363952219998794</c:v>
                </c:pt>
                <c:pt idx="48">
                  <c:v>79.128942540362502</c:v>
                </c:pt>
                <c:pt idx="49">
                  <c:v>81.342936606358748</c:v>
                </c:pt>
                <c:pt idx="50">
                  <c:v>81.326874793600098</c:v>
                </c:pt>
                <c:pt idx="51">
                  <c:v>82.599984783196817</c:v>
                </c:pt>
                <c:pt idx="52">
                  <c:v>82.017532736304403</c:v>
                </c:pt>
                <c:pt idx="53">
                  <c:v>83.337137446777618</c:v>
                </c:pt>
                <c:pt idx="54">
                  <c:v>84.409052098809411</c:v>
                </c:pt>
                <c:pt idx="55">
                  <c:v>84.507113691915379</c:v>
                </c:pt>
                <c:pt idx="56">
                  <c:v>84.552763054092154</c:v>
                </c:pt>
                <c:pt idx="57">
                  <c:v>85.395585537385728</c:v>
                </c:pt>
                <c:pt idx="58">
                  <c:v>86.733788135871393</c:v>
                </c:pt>
                <c:pt idx="59">
                  <c:v>89.014565527310651</c:v>
                </c:pt>
                <c:pt idx="60">
                  <c:v>88.614710929125366</c:v>
                </c:pt>
                <c:pt idx="61">
                  <c:v>87.717785498348519</c:v>
                </c:pt>
                <c:pt idx="62">
                  <c:v>87.579992053118474</c:v>
                </c:pt>
                <c:pt idx="63">
                  <c:v>87.973929142096438</c:v>
                </c:pt>
                <c:pt idx="64">
                  <c:v>88.676422104060791</c:v>
                </c:pt>
                <c:pt idx="65">
                  <c:v>88.058464997697556</c:v>
                </c:pt>
                <c:pt idx="66">
                  <c:v>87.667909343518488</c:v>
                </c:pt>
                <c:pt idx="67">
                  <c:v>87.264673310534306</c:v>
                </c:pt>
                <c:pt idx="68">
                  <c:v>87.707641195642566</c:v>
                </c:pt>
                <c:pt idx="69">
                  <c:v>87.07531299392015</c:v>
                </c:pt>
                <c:pt idx="70">
                  <c:v>87.516590161628969</c:v>
                </c:pt>
                <c:pt idx="71">
                  <c:v>88.268113920568979</c:v>
                </c:pt>
                <c:pt idx="72">
                  <c:v>85.421791652850317</c:v>
                </c:pt>
                <c:pt idx="73">
                  <c:v>85.504636791051993</c:v>
                </c:pt>
                <c:pt idx="74">
                  <c:v>85.726966092728546</c:v>
                </c:pt>
                <c:pt idx="75">
                  <c:v>85.12591615697832</c:v>
                </c:pt>
                <c:pt idx="76">
                  <c:v>86.202057602508731</c:v>
                </c:pt>
                <c:pt idx="77">
                  <c:v>87.307786597457266</c:v>
                </c:pt>
                <c:pt idx="78">
                  <c:v>86.302655270868513</c:v>
                </c:pt>
                <c:pt idx="79">
                  <c:v>86.882571242507098</c:v>
                </c:pt>
                <c:pt idx="80">
                  <c:v>87.218178590503172</c:v>
                </c:pt>
                <c:pt idx="81">
                  <c:v>87.301869087404583</c:v>
                </c:pt>
                <c:pt idx="82">
                  <c:v>88.523412204771816</c:v>
                </c:pt>
                <c:pt idx="83">
                  <c:v>87.219023948357517</c:v>
                </c:pt>
                <c:pt idx="84">
                  <c:v>89.568275383484647</c:v>
                </c:pt>
                <c:pt idx="85">
                  <c:v>88.844648457408681</c:v>
                </c:pt>
                <c:pt idx="86">
                  <c:v>92.407834782450891</c:v>
                </c:pt>
                <c:pt idx="87">
                  <c:v>91.889629986593079</c:v>
                </c:pt>
                <c:pt idx="88">
                  <c:v>91.326621186412865</c:v>
                </c:pt>
                <c:pt idx="89">
                  <c:v>92.215938389737559</c:v>
                </c:pt>
                <c:pt idx="90">
                  <c:v>93.162739976189783</c:v>
                </c:pt>
                <c:pt idx="91">
                  <c:v>94.806962372408037</c:v>
                </c:pt>
                <c:pt idx="92">
                  <c:v>94.468818949158162</c:v>
                </c:pt>
                <c:pt idx="93">
                  <c:v>95.249084898816577</c:v>
                </c:pt>
                <c:pt idx="94">
                  <c:v>94.353850185439171</c:v>
                </c:pt>
                <c:pt idx="95">
                  <c:v>94.527994047994412</c:v>
                </c:pt>
                <c:pt idx="96">
                  <c:v>95.859433778573006</c:v>
                </c:pt>
                <c:pt idx="97">
                  <c:v>97.934789040639487</c:v>
                </c:pt>
                <c:pt idx="98">
                  <c:v>96.917822693945325</c:v>
                </c:pt>
                <c:pt idx="99">
                  <c:v>97.517181912296095</c:v>
                </c:pt>
                <c:pt idx="100">
                  <c:v>97.885758243663815</c:v>
                </c:pt>
                <c:pt idx="101">
                  <c:v>97.725140117768063</c:v>
                </c:pt>
                <c:pt idx="102">
                  <c:v>97.56283127447287</c:v>
                </c:pt>
                <c:pt idx="103">
                  <c:v>97.611016712748807</c:v>
                </c:pt>
                <c:pt idx="104">
                  <c:v>97.810521332068916</c:v>
                </c:pt>
                <c:pt idx="105">
                  <c:v>98.914559610463357</c:v>
                </c:pt>
                <c:pt idx="106">
                  <c:v>98.475818518008353</c:v>
                </c:pt>
                <c:pt idx="107">
                  <c:v>99.208744388935912</c:v>
                </c:pt>
                <c:pt idx="108">
                  <c:v>100</c:v>
                </c:pt>
                <c:pt idx="109">
                  <c:v>98.403963040366975</c:v>
                </c:pt>
                <c:pt idx="110">
                  <c:v>97.33035767093574</c:v>
                </c:pt>
                <c:pt idx="111">
                  <c:v>98.971198633200459</c:v>
                </c:pt>
                <c:pt idx="112">
                  <c:v>98.912868893063916</c:v>
                </c:pt>
                <c:pt idx="113">
                  <c:v>99.888412670234558</c:v>
                </c:pt>
                <c:pt idx="114">
                  <c:v>101.25197602548509</c:v>
                </c:pt>
                <c:pt idx="115">
                  <c:v>100.2231746595309</c:v>
                </c:pt>
                <c:pt idx="116">
                  <c:v>101.36356335525053</c:v>
                </c:pt>
                <c:pt idx="117">
                  <c:v>101.79807765420693</c:v>
                </c:pt>
                <c:pt idx="118">
                  <c:v>102.42956049807499</c:v>
                </c:pt>
                <c:pt idx="119">
                  <c:v>103.13120810133962</c:v>
                </c:pt>
                <c:pt idx="120">
                  <c:v>103.53951628567678</c:v>
                </c:pt>
                <c:pt idx="121">
                  <c:v>103.954587337921</c:v>
                </c:pt>
                <c:pt idx="122">
                  <c:v>104.90984250967973</c:v>
                </c:pt>
                <c:pt idx="123">
                  <c:v>104.563245500278</c:v>
                </c:pt>
                <c:pt idx="124">
                  <c:v>105.48637704651944</c:v>
                </c:pt>
                <c:pt idx="125">
                  <c:v>104.53873010221285</c:v>
                </c:pt>
                <c:pt idx="126">
                  <c:v>105.36887220670128</c:v>
                </c:pt>
                <c:pt idx="127">
                  <c:v>104.41023560098903</c:v>
                </c:pt>
                <c:pt idx="128">
                  <c:v>104.54971976361851</c:v>
                </c:pt>
                <c:pt idx="129">
                  <c:v>103.41355786055213</c:v>
                </c:pt>
                <c:pt idx="130">
                  <c:v>105.98175716171153</c:v>
                </c:pt>
                <c:pt idx="131">
                  <c:v>106.87614651723457</c:v>
                </c:pt>
                <c:pt idx="132">
                  <c:v>104.35782337005983</c:v>
                </c:pt>
                <c:pt idx="133">
                  <c:v>104.14817444803377</c:v>
                </c:pt>
                <c:pt idx="134">
                  <c:v>103.61897998992494</c:v>
                </c:pt>
                <c:pt idx="135">
                  <c:v>102.66710625296508</c:v>
                </c:pt>
                <c:pt idx="136">
                  <c:v>104.05180357232726</c:v>
                </c:pt>
                <c:pt idx="137">
                  <c:v>104.37134910756467</c:v>
                </c:pt>
                <c:pt idx="138">
                  <c:v>102.81588935875546</c:v>
                </c:pt>
                <c:pt idx="139">
                  <c:v>105.9259634968288</c:v>
                </c:pt>
                <c:pt idx="140">
                  <c:v>103.86920612362016</c:v>
                </c:pt>
                <c:pt idx="141">
                  <c:v>103.06273405849713</c:v>
                </c:pt>
                <c:pt idx="142">
                  <c:v>101.31030576562162</c:v>
                </c:pt>
                <c:pt idx="143">
                  <c:v>101.31368720042052</c:v>
                </c:pt>
                <c:pt idx="144">
                  <c:v>102.35685966173391</c:v>
                </c:pt>
                <c:pt idx="145">
                  <c:v>102.91733238581496</c:v>
                </c:pt>
                <c:pt idx="146">
                  <c:v>102.65696195025915</c:v>
                </c:pt>
                <c:pt idx="147">
                  <c:v>103.53951628567678</c:v>
                </c:pt>
                <c:pt idx="148">
                  <c:v>102.65188979890617</c:v>
                </c:pt>
                <c:pt idx="149">
                  <c:v>102.64850836410729</c:v>
                </c:pt>
                <c:pt idx="150">
                  <c:v>103.13120810133962</c:v>
                </c:pt>
                <c:pt idx="151">
                  <c:v>103.83623713940314</c:v>
                </c:pt>
                <c:pt idx="152">
                  <c:v>104.09491685840486</c:v>
                </c:pt>
                <c:pt idx="153">
                  <c:v>104.71541004086725</c:v>
                </c:pt>
                <c:pt idx="154">
                  <c:v>104.35866872875957</c:v>
                </c:pt>
                <c:pt idx="155">
                  <c:v>103.71196943167793</c:v>
                </c:pt>
                <c:pt idx="156">
                  <c:v>104.50745183539527</c:v>
                </c:pt>
                <c:pt idx="157">
                  <c:v>104.84897669344404</c:v>
                </c:pt>
                <c:pt idx="158">
                  <c:v>104.52097757205475</c:v>
                </c:pt>
                <c:pt idx="159">
                  <c:v>104.7889562350627</c:v>
                </c:pt>
                <c:pt idx="160">
                  <c:v>103.90978333444396</c:v>
                </c:pt>
                <c:pt idx="161">
                  <c:v>104.267370004406</c:v>
                </c:pt>
                <c:pt idx="162">
                  <c:v>104.57423516168366</c:v>
                </c:pt>
                <c:pt idx="163">
                  <c:v>104.74077079763211</c:v>
                </c:pt>
                <c:pt idx="164">
                  <c:v>104.13803014532783</c:v>
                </c:pt>
                <c:pt idx="165">
                  <c:v>105.87524198329906</c:v>
                </c:pt>
                <c:pt idx="166">
                  <c:v>105.10258426109279</c:v>
                </c:pt>
                <c:pt idx="167">
                  <c:v>104.56747229293126</c:v>
                </c:pt>
                <c:pt idx="168">
                  <c:v>104.62664739176751</c:v>
                </c:pt>
                <c:pt idx="169">
                  <c:v>105.33336714723046</c:v>
                </c:pt>
                <c:pt idx="170">
                  <c:v>106.51010626112065</c:v>
                </c:pt>
                <c:pt idx="171">
                  <c:v>106.18041642317728</c:v>
                </c:pt>
                <c:pt idx="172">
                  <c:v>106.8042910395932</c:v>
                </c:pt>
                <c:pt idx="173">
                  <c:v>106.94884735357566</c:v>
                </c:pt>
                <c:pt idx="174">
                  <c:v>107.14666125634169</c:v>
                </c:pt>
                <c:pt idx="175">
                  <c:v>105.73491246281522</c:v>
                </c:pt>
                <c:pt idx="176">
                  <c:v>107.41379456064992</c:v>
                </c:pt>
                <c:pt idx="177">
                  <c:v>106.48051871170253</c:v>
                </c:pt>
                <c:pt idx="178">
                  <c:v>107.25233107605445</c:v>
                </c:pt>
                <c:pt idx="179">
                  <c:v>105.05693489891601</c:v>
                </c:pt>
                <c:pt idx="180">
                  <c:v>105.46524308240782</c:v>
                </c:pt>
                <c:pt idx="181">
                  <c:v>105.93610779953477</c:v>
                </c:pt>
                <c:pt idx="182">
                  <c:v>106.69185835112803</c:v>
                </c:pt>
                <c:pt idx="183">
                  <c:v>107.72319579318139</c:v>
                </c:pt>
                <c:pt idx="184">
                  <c:v>106.86262078057509</c:v>
                </c:pt>
                <c:pt idx="185">
                  <c:v>107.38420701123178</c:v>
                </c:pt>
                <c:pt idx="186">
                  <c:v>107.5211550977621</c:v>
                </c:pt>
                <c:pt idx="187">
                  <c:v>108.31494678408001</c:v>
                </c:pt>
                <c:pt idx="188">
                  <c:v>107.88296856037741</c:v>
                </c:pt>
                <c:pt idx="189">
                  <c:v>107.36476376451961</c:v>
                </c:pt>
                <c:pt idx="190">
                  <c:v>108.72832711977013</c:v>
                </c:pt>
                <c:pt idx="191">
                  <c:v>109.59059284977587</c:v>
                </c:pt>
                <c:pt idx="192">
                  <c:v>110.33112694731022</c:v>
                </c:pt>
                <c:pt idx="193">
                  <c:v>110.14514806380423</c:v>
                </c:pt>
                <c:pt idx="194">
                  <c:v>110.71830116669041</c:v>
                </c:pt>
                <c:pt idx="195">
                  <c:v>110.03271537618443</c:v>
                </c:pt>
                <c:pt idx="196">
                  <c:v>111.40219624148766</c:v>
                </c:pt>
                <c:pt idx="197">
                  <c:v>111.77499936550862</c:v>
                </c:pt>
                <c:pt idx="198">
                  <c:v>111.52561859051313</c:v>
                </c:pt>
                <c:pt idx="199">
                  <c:v>111.26271207885816</c:v>
                </c:pt>
                <c:pt idx="200">
                  <c:v>112.07510165403389</c:v>
                </c:pt>
                <c:pt idx="201">
                  <c:v>111.88489597787465</c:v>
                </c:pt>
                <c:pt idx="202">
                  <c:v>113.32454160426515</c:v>
                </c:pt>
                <c:pt idx="203">
                  <c:v>114.71008428148167</c:v>
                </c:pt>
                <c:pt idx="204">
                  <c:v>113.92728225656944</c:v>
                </c:pt>
                <c:pt idx="205">
                  <c:v>113.31946945291217</c:v>
                </c:pt>
                <c:pt idx="206">
                  <c:v>114.70754820622786</c:v>
                </c:pt>
                <c:pt idx="207">
                  <c:v>112.57555392057895</c:v>
                </c:pt>
                <c:pt idx="208">
                  <c:v>115.21307262412591</c:v>
                </c:pt>
                <c:pt idx="209">
                  <c:v>115.10402137045963</c:v>
                </c:pt>
                <c:pt idx="210">
                  <c:v>113.04219184505264</c:v>
                </c:pt>
                <c:pt idx="211">
                  <c:v>113.17153170497618</c:v>
                </c:pt>
                <c:pt idx="212">
                  <c:v>113.5984377773258</c:v>
                </c:pt>
                <c:pt idx="213">
                  <c:v>113.81062277545104</c:v>
                </c:pt>
                <c:pt idx="214">
                  <c:v>112.96357349950421</c:v>
                </c:pt>
                <c:pt idx="215">
                  <c:v>112.74378027392684</c:v>
                </c:pt>
                <c:pt idx="216">
                  <c:v>113.09460407598183</c:v>
                </c:pt>
                <c:pt idx="217">
                  <c:v>113.00161463422884</c:v>
                </c:pt>
                <c:pt idx="218">
                  <c:v>110.94316654362075</c:v>
                </c:pt>
                <c:pt idx="219">
                  <c:v>111.62368018361911</c:v>
                </c:pt>
                <c:pt idx="220">
                  <c:v>108.7672136131945</c:v>
                </c:pt>
                <c:pt idx="221">
                  <c:v>105.34182073253697</c:v>
                </c:pt>
                <c:pt idx="222">
                  <c:v>106.91756908675809</c:v>
                </c:pt>
                <c:pt idx="223">
                  <c:v>104.10167972715729</c:v>
                </c:pt>
                <c:pt idx="224">
                  <c:v>103.5809388552003</c:v>
                </c:pt>
                <c:pt idx="225">
                  <c:v>97.397140997224142</c:v>
                </c:pt>
                <c:pt idx="226">
                  <c:v>95.06056994005678</c:v>
                </c:pt>
                <c:pt idx="227">
                  <c:v>90.109304861698888</c:v>
                </c:pt>
                <c:pt idx="228">
                  <c:v>89.281698832464244</c:v>
                </c:pt>
                <c:pt idx="229">
                  <c:v>89.028936623515207</c:v>
                </c:pt>
                <c:pt idx="230">
                  <c:v>86.704200586453254</c:v>
                </c:pt>
                <c:pt idx="231">
                  <c:v>87.448961476640847</c:v>
                </c:pt>
                <c:pt idx="232">
                  <c:v>86.890179469113889</c:v>
                </c:pt>
                <c:pt idx="233">
                  <c:v>87.711867988295822</c:v>
                </c:pt>
                <c:pt idx="234">
                  <c:v>88.545391527583163</c:v>
                </c:pt>
                <c:pt idx="235">
                  <c:v>88.935947181762231</c:v>
                </c:pt>
                <c:pt idx="236">
                  <c:v>89.826109743786645</c:v>
                </c:pt>
                <c:pt idx="237">
                  <c:v>89.591100064995715</c:v>
                </c:pt>
                <c:pt idx="238">
                  <c:v>89.219987657528819</c:v>
                </c:pt>
                <c:pt idx="239">
                  <c:v>88.728834334989969</c:v>
                </c:pt>
                <c:pt idx="240">
                  <c:v>87.962094121991043</c:v>
                </c:pt>
                <c:pt idx="241">
                  <c:v>87.964630197244844</c:v>
                </c:pt>
                <c:pt idx="242">
                  <c:v>89.89881058012773</c:v>
                </c:pt>
                <c:pt idx="243">
                  <c:v>90.20483037870568</c:v>
                </c:pt>
                <c:pt idx="244">
                  <c:v>89.803285063120939</c:v>
                </c:pt>
                <c:pt idx="245">
                  <c:v>89.877676616016117</c:v>
                </c:pt>
                <c:pt idx="246">
                  <c:v>88.864937062820573</c:v>
                </c:pt>
                <c:pt idx="247">
                  <c:v>88.10326900117461</c:v>
                </c:pt>
                <c:pt idx="248">
                  <c:v>88.642607761989396</c:v>
                </c:pt>
                <c:pt idx="249">
                  <c:v>89.183637239358276</c:v>
                </c:pt>
                <c:pt idx="250">
                  <c:v>91.318167600260992</c:v>
                </c:pt>
                <c:pt idx="251">
                  <c:v>89.072049909592835</c:v>
                </c:pt>
                <c:pt idx="252">
                  <c:v>89.483739527883515</c:v>
                </c:pt>
                <c:pt idx="253">
                  <c:v>89.843016915245016</c:v>
                </c:pt>
                <c:pt idx="254">
                  <c:v>89.114317837816074</c:v>
                </c:pt>
                <c:pt idx="255">
                  <c:v>88.694174634218868</c:v>
                </c:pt>
                <c:pt idx="256">
                  <c:v>87.965475555944565</c:v>
                </c:pt>
                <c:pt idx="257">
                  <c:v>88.300237545240918</c:v>
                </c:pt>
                <c:pt idx="258">
                  <c:v>88.487061786601274</c:v>
                </c:pt>
                <c:pt idx="259">
                  <c:v>88.405907364953663</c:v>
                </c:pt>
                <c:pt idx="260">
                  <c:v>87.203807494298601</c:v>
                </c:pt>
                <c:pt idx="261">
                  <c:v>85.935769656054873</c:v>
                </c:pt>
                <c:pt idx="262">
                  <c:v>85.475894600333604</c:v>
                </c:pt>
                <c:pt idx="263">
                  <c:v>86.486098078275319</c:v>
                </c:pt>
                <c:pt idx="264">
                  <c:v>85.119153288225917</c:v>
                </c:pt>
                <c:pt idx="265">
                  <c:v>84.085279770918731</c:v>
                </c:pt>
                <c:pt idx="266">
                  <c:v>82.774974005297111</c:v>
                </c:pt>
                <c:pt idx="267">
                  <c:v>82.113903612010944</c:v>
                </c:pt>
                <c:pt idx="268">
                  <c:v>82.527283946855704</c:v>
                </c:pt>
                <c:pt idx="269">
                  <c:v>82.582232253884087</c:v>
                </c:pt>
                <c:pt idx="270">
                  <c:v>81.960048354022248</c:v>
                </c:pt>
                <c:pt idx="271">
                  <c:v>83.580600711720422</c:v>
                </c:pt>
                <c:pt idx="272">
                  <c:v>80.95069023478024</c:v>
                </c:pt>
                <c:pt idx="273">
                  <c:v>81.360689135671478</c:v>
                </c:pt>
                <c:pt idx="274">
                  <c:v>79.437498415039613</c:v>
                </c:pt>
                <c:pt idx="275">
                  <c:v>79.771415045636246</c:v>
                </c:pt>
                <c:pt idx="276">
                  <c:v>80.42825864542381</c:v>
                </c:pt>
                <c:pt idx="277">
                  <c:v>79.9793732511082</c:v>
                </c:pt>
                <c:pt idx="278">
                  <c:v>80.653124022354163</c:v>
                </c:pt>
                <c:pt idx="279">
                  <c:v>79.785786140995441</c:v>
                </c:pt>
                <c:pt idx="280">
                  <c:v>80.26003229207592</c:v>
                </c:pt>
                <c:pt idx="281">
                  <c:v>81.006483899662953</c:v>
                </c:pt>
                <c:pt idx="282">
                  <c:v>81.015782843669186</c:v>
                </c:pt>
                <c:pt idx="283">
                  <c:v>81.700523276320808</c:v>
                </c:pt>
                <c:pt idx="284">
                  <c:v>81.434235330712298</c:v>
                </c:pt>
                <c:pt idx="285">
                  <c:v>80.815432865649342</c:v>
                </c:pt>
                <c:pt idx="286">
                  <c:v>81.51877118631343</c:v>
                </c:pt>
                <c:pt idx="287">
                  <c:v>81.726729391785398</c:v>
                </c:pt>
                <c:pt idx="288">
                  <c:v>81.620214213372932</c:v>
                </c:pt>
                <c:pt idx="289">
                  <c:v>82.097841799252279</c:v>
                </c:pt>
                <c:pt idx="290">
                  <c:v>81.561039114536669</c:v>
                </c:pt>
                <c:pt idx="291">
                  <c:v>82.436830581201889</c:v>
                </c:pt>
                <c:pt idx="292">
                  <c:v>82.107140743258512</c:v>
                </c:pt>
                <c:pt idx="293">
                  <c:v>81.697987201066994</c:v>
                </c:pt>
                <c:pt idx="294">
                  <c:v>81.617678138119118</c:v>
                </c:pt>
                <c:pt idx="295">
                  <c:v>82.015842018904976</c:v>
                </c:pt>
                <c:pt idx="296">
                  <c:v>82.219573431723688</c:v>
                </c:pt>
                <c:pt idx="297">
                  <c:v>81.845079590303257</c:v>
                </c:pt>
                <c:pt idx="298">
                  <c:v>81.512853676260733</c:v>
                </c:pt>
                <c:pt idx="299">
                  <c:v>81.705595427673771</c:v>
                </c:pt>
                <c:pt idx="300">
                  <c:v>81.877203215820572</c:v>
                </c:pt>
                <c:pt idx="301">
                  <c:v>82.939818923846133</c:v>
                </c:pt>
                <c:pt idx="302">
                  <c:v>83.551858520156657</c:v>
                </c:pt>
                <c:pt idx="303">
                  <c:v>84.328743035861535</c:v>
                </c:pt>
                <c:pt idx="304">
                  <c:v>85.32542077714379</c:v>
                </c:pt>
                <c:pt idx="305">
                  <c:v>85.484348185640101</c:v>
                </c:pt>
                <c:pt idx="306">
                  <c:v>86.284902741555783</c:v>
                </c:pt>
                <c:pt idx="307">
                  <c:v>84.35663986872558</c:v>
                </c:pt>
                <c:pt idx="308">
                  <c:v>85.535069699169853</c:v>
                </c:pt>
                <c:pt idx="309">
                  <c:v>85.009256675859902</c:v>
                </c:pt>
                <c:pt idx="310">
                  <c:v>84.948390859624197</c:v>
                </c:pt>
                <c:pt idx="311">
                  <c:v>84.788618092428166</c:v>
                </c:pt>
                <c:pt idx="312">
                  <c:v>86.094697065396545</c:v>
                </c:pt>
                <c:pt idx="313">
                  <c:v>85.760780434799926</c:v>
                </c:pt>
                <c:pt idx="314">
                  <c:v>86.528366006498572</c:v>
                </c:pt>
                <c:pt idx="315">
                  <c:v>86.694056283747301</c:v>
                </c:pt>
                <c:pt idx="316">
                  <c:v>84.83342209590522</c:v>
                </c:pt>
                <c:pt idx="317">
                  <c:v>85.09717396625993</c:v>
                </c:pt>
                <c:pt idx="318">
                  <c:v>85.213833447378349</c:v>
                </c:pt>
                <c:pt idx="319">
                  <c:v>86.346613915645833</c:v>
                </c:pt>
                <c:pt idx="320">
                  <c:v>86.142037144972761</c:v>
                </c:pt>
                <c:pt idx="321">
                  <c:v>86.373665389810171</c:v>
                </c:pt>
                <c:pt idx="322">
                  <c:v>87.257065083927529</c:v>
                </c:pt>
                <c:pt idx="323">
                  <c:v>87.285807274645933</c:v>
                </c:pt>
                <c:pt idx="324">
                  <c:v>88.114258662580283</c:v>
                </c:pt>
                <c:pt idx="325">
                  <c:v>87.483621177411948</c:v>
                </c:pt>
                <c:pt idx="326">
                  <c:v>87.317930900163219</c:v>
                </c:pt>
                <c:pt idx="327">
                  <c:v>87.328920561568893</c:v>
                </c:pt>
                <c:pt idx="328">
                  <c:v>88.329825094659043</c:v>
                </c:pt>
                <c:pt idx="329">
                  <c:v>88.33574260471174</c:v>
                </c:pt>
                <c:pt idx="330">
                  <c:v>88.118485455233539</c:v>
                </c:pt>
                <c:pt idx="331">
                  <c:v>88.457474237183135</c:v>
                </c:pt>
                <c:pt idx="332">
                  <c:v>89.029781981369581</c:v>
                </c:pt>
                <c:pt idx="333">
                  <c:v>89.949532093657481</c:v>
                </c:pt>
                <c:pt idx="334">
                  <c:v>90.969034515605443</c:v>
                </c:pt>
                <c:pt idx="335">
                  <c:v>92.476308826138734</c:v>
                </c:pt>
                <c:pt idx="336">
                  <c:v>89.06951383433902</c:v>
                </c:pt>
                <c:pt idx="337">
                  <c:v>90.079717311435388</c:v>
                </c:pt>
                <c:pt idx="338">
                  <c:v>91.057797164705192</c:v>
                </c:pt>
                <c:pt idx="339">
                  <c:v>89.028091264815501</c:v>
                </c:pt>
                <c:pt idx="340">
                  <c:v>89.331574987294275</c:v>
                </c:pt>
                <c:pt idx="341">
                  <c:v>88.373783740281723</c:v>
                </c:pt>
                <c:pt idx="342">
                  <c:v>88.451556727130438</c:v>
                </c:pt>
                <c:pt idx="343">
                  <c:v>89.116853913069875</c:v>
                </c:pt>
                <c:pt idx="344">
                  <c:v>89.01033873465741</c:v>
                </c:pt>
                <c:pt idx="345">
                  <c:v>89.803285063120939</c:v>
                </c:pt>
                <c:pt idx="346">
                  <c:v>88.410134158452266</c:v>
                </c:pt>
                <c:pt idx="347">
                  <c:v>88.147227645951943</c:v>
                </c:pt>
                <c:pt idx="348">
                  <c:v>90.748395932173722</c:v>
                </c:pt>
                <c:pt idx="349">
                  <c:v>90.143119203770269</c:v>
                </c:pt>
                <c:pt idx="350">
                  <c:v>89.879367333415559</c:v>
                </c:pt>
                <c:pt idx="351">
                  <c:v>90.049284403317543</c:v>
                </c:pt>
                <c:pt idx="352">
                  <c:v>90.274995138947602</c:v>
                </c:pt>
                <c:pt idx="353">
                  <c:v>89.680708071949823</c:v>
                </c:pt>
                <c:pt idx="354">
                  <c:v>89.013720169456292</c:v>
                </c:pt>
                <c:pt idx="355">
                  <c:v>89.650275163831964</c:v>
                </c:pt>
                <c:pt idx="356">
                  <c:v>89.187864032011518</c:v>
                </c:pt>
                <c:pt idx="357">
                  <c:v>88.91904001030386</c:v>
                </c:pt>
                <c:pt idx="358">
                  <c:v>89.733965661578722</c:v>
                </c:pt>
                <c:pt idx="359">
                  <c:v>88.765184753160526</c:v>
                </c:pt>
                <c:pt idx="360">
                  <c:v>89.307904947928833</c:v>
                </c:pt>
                <c:pt idx="361">
                  <c:v>89.099101383757144</c:v>
                </c:pt>
                <c:pt idx="362">
                  <c:v>77.338473112762358</c:v>
                </c:pt>
                <c:pt idx="363">
                  <c:v>59.341634754552928</c:v>
                </c:pt>
                <c:pt idx="364">
                  <c:v>68.579713084874356</c:v>
                </c:pt>
                <c:pt idx="365">
                  <c:v>76.257259516724332</c:v>
                </c:pt>
                <c:pt idx="366">
                  <c:v>82.268604227853984</c:v>
                </c:pt>
                <c:pt idx="367">
                  <c:v>84.687175065368677</c:v>
                </c:pt>
                <c:pt idx="368">
                  <c:v>86.128511407467926</c:v>
                </c:pt>
                <c:pt idx="369">
                  <c:v>87.300178370005128</c:v>
                </c:pt>
                <c:pt idx="370">
                  <c:v>86.344077840392032</c:v>
                </c:pt>
                <c:pt idx="371">
                  <c:v>87.434590381281637</c:v>
                </c:pt>
                <c:pt idx="372">
                  <c:v>87.2443847051224</c:v>
                </c:pt>
                <c:pt idx="373">
                  <c:v>87.140405602809096</c:v>
                </c:pt>
                <c:pt idx="374">
                  <c:v>88.068609300403509</c:v>
                </c:pt>
                <c:pt idx="375">
                  <c:v>87.788795617290162</c:v>
                </c:pt>
                <c:pt idx="376">
                  <c:v>86.213892622614125</c:v>
                </c:pt>
                <c:pt idx="377">
                  <c:v>85.076040002148289</c:v>
                </c:pt>
                <c:pt idx="378">
                  <c:v>85.405729840091666</c:v>
                </c:pt>
                <c:pt idx="379">
                  <c:v>85.726120734028811</c:v>
                </c:pt>
                <c:pt idx="380">
                  <c:v>86.741396363323531</c:v>
                </c:pt>
                <c:pt idx="381">
                  <c:v>87.162384925620444</c:v>
                </c:pt>
                <c:pt idx="382">
                  <c:v>89.119389989169051</c:v>
                </c:pt>
                <c:pt idx="383">
                  <c:v>89.077967419645532</c:v>
                </c:pt>
                <c:pt idx="384">
                  <c:v>88.813370190591115</c:v>
                </c:pt>
                <c:pt idx="385">
                  <c:v>89.797367553068241</c:v>
                </c:pt>
                <c:pt idx="386">
                  <c:v>87.98491880265675</c:v>
                </c:pt>
                <c:pt idx="387">
                  <c:v>90.032377232704533</c:v>
                </c:pt>
                <c:pt idx="388">
                  <c:v>89.990954663181014</c:v>
                </c:pt>
                <c:pt idx="389">
                  <c:v>91.007921009029801</c:v>
                </c:pt>
                <c:pt idx="390">
                  <c:v>90.056892630769681</c:v>
                </c:pt>
                <c:pt idx="391">
                  <c:v>90.436458623543075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8A-004C-9E73-C3DEC55FE81A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World'!$A$2:$A$405</c:f>
              <c:numCache>
                <c:formatCode>mmm\-yy</c:formatCode>
                <c:ptCount val="40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</c:numCache>
            </c:numRef>
          </c:cat>
          <c:val>
            <c:numRef>
              <c:f>'IP World'!$L$2:$L$405</c:f>
              <c:numCache>
                <c:formatCode>0.00</c:formatCode>
                <c:ptCount val="404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108.82681564300495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121.00558659234856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113.85474860363038</c:v>
                </c:pt>
                <c:pt idx="325">
                  <c:v>114.86033519553197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117.31843575425862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116.08938547489529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117.20670391108646</c:v>
                </c:pt>
                <c:pt idx="358">
                  <c:v>115.97765363172314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103.46368715062825</c:v>
                </c:pt>
                <c:pt idx="363">
                  <c:v>83.910614525104705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109.27374301681098</c:v>
                </c:pt>
                <c:pt idx="367">
                  <c:v>109.60893854744484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117.65363128489248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117.31843575425862</c:v>
                </c:pt>
                <c:pt idx="375">
                  <c:v>118.77094972108365</c:v>
                </c:pt>
                <c:pt idx="376">
                  <c:v>116.20111731806745</c:v>
                </c:pt>
                <c:pt idx="377">
                  <c:v>116.20111731806745</c:v>
                </c:pt>
                <c:pt idx="378">
                  <c:v>118.65921787679409</c:v>
                </c:pt>
                <c:pt idx="379">
                  <c:v>114.86033519553197</c:v>
                </c:pt>
                <c:pt idx="380">
                  <c:v>114.74860335235982</c:v>
                </c:pt>
                <c:pt idx="381">
                  <c:v>113.63128491616865</c:v>
                </c:pt>
                <c:pt idx="382">
                  <c:v>116.64804469299088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116.08938547489529</c:v>
                </c:pt>
                <c:pt idx="387">
                  <c:v>116.08938547489529</c:v>
                </c:pt>
                <c:pt idx="388">
                  <c:v>117.54189944172033</c:v>
                </c:pt>
                <c:pt idx="389">
                  <c:v>118.65921787679409</c:v>
                </c:pt>
                <c:pt idx="390">
                  <c:v>115.97765363172314</c:v>
                </c:pt>
                <c:pt idx="391">
                  <c:v>117.76536312918205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8A-004C-9E73-C3DEC55FE81A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World'!$A$2:$A$405</c:f>
              <c:numCache>
                <c:formatCode>mmm\-yy</c:formatCode>
                <c:ptCount val="40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</c:numCache>
            </c:numRef>
          </c:cat>
          <c:val>
            <c:numRef>
              <c:f>'IP World'!$M$2:$M$394</c:f>
              <c:numCache>
                <c:formatCode>0.00</c:formatCode>
                <c:ptCount val="393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116.68508287269</c:v>
                </c:pt>
                <c:pt idx="391">
                  <c:v>114.58563535895608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D8A-004C-9E73-C3DEC55FE81A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World'!$A$2:$A$405</c:f>
              <c:numCache>
                <c:formatCode>mmm\-yy</c:formatCode>
                <c:ptCount val="40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</c:numCache>
            </c:numRef>
          </c:cat>
          <c:val>
            <c:numRef>
              <c:f>'IP World'!$O$2:$O$405</c:f>
              <c:numCache>
                <c:formatCode>0.00</c:formatCode>
                <c:ptCount val="404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119.17021636885747</c:v>
                </c:pt>
                <c:pt idx="389">
                  <c:v>119.07116026056869</c:v>
                </c:pt>
                <c:pt idx="390">
                  <c:v>119.93406935390922</c:v>
                </c:pt>
                <c:pt idx="391">
                  <c:v>119.85068378473416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D8A-004C-9E73-C3DEC55FE81A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World'!$A$2:$A$405</c:f>
              <c:numCache>
                <c:formatCode>mmm\-yy</c:formatCode>
                <c:ptCount val="40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</c:numCache>
            </c:numRef>
          </c:cat>
          <c:val>
            <c:numRef>
              <c:f>'IP World'!$Q$2:$Q$394</c:f>
              <c:numCache>
                <c:formatCode>0.00</c:formatCode>
                <c:ptCount val="393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D8A-004C-9E73-C3DEC55F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World'!$A$2:$A$400</c:f>
              <c:numCache>
                <c:formatCode>mmm\-yy</c:formatCode>
                <c:ptCount val="39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</c:numCache>
            </c:numRef>
          </c:cat>
          <c:val>
            <c:numRef>
              <c:f>'IP World'!$L$2:$L$400</c:f>
              <c:numCache>
                <c:formatCode>0.00</c:formatCode>
                <c:ptCount val="399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108.82681564300495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121.00558659234856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113.85474860363038</c:v>
                </c:pt>
                <c:pt idx="325">
                  <c:v>114.86033519553197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117.31843575425862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116.08938547489529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117.20670391108646</c:v>
                </c:pt>
                <c:pt idx="358">
                  <c:v>115.97765363172314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103.46368715062825</c:v>
                </c:pt>
                <c:pt idx="363">
                  <c:v>83.910614525104705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109.27374301681098</c:v>
                </c:pt>
                <c:pt idx="367">
                  <c:v>109.60893854744484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117.65363128489248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117.31843575425862</c:v>
                </c:pt>
                <c:pt idx="375">
                  <c:v>118.77094972108365</c:v>
                </c:pt>
                <c:pt idx="376">
                  <c:v>116.20111731806745</c:v>
                </c:pt>
                <c:pt idx="377">
                  <c:v>116.20111731806745</c:v>
                </c:pt>
                <c:pt idx="378">
                  <c:v>118.65921787679409</c:v>
                </c:pt>
                <c:pt idx="379">
                  <c:v>114.86033519553197</c:v>
                </c:pt>
                <c:pt idx="380">
                  <c:v>114.74860335235982</c:v>
                </c:pt>
                <c:pt idx="381">
                  <c:v>113.63128491616865</c:v>
                </c:pt>
                <c:pt idx="382">
                  <c:v>116.64804469299088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116.08938547489529</c:v>
                </c:pt>
                <c:pt idx="387">
                  <c:v>116.08938547489529</c:v>
                </c:pt>
                <c:pt idx="388">
                  <c:v>117.54189944172033</c:v>
                </c:pt>
                <c:pt idx="389">
                  <c:v>118.65921787679409</c:v>
                </c:pt>
                <c:pt idx="390">
                  <c:v>115.97765363172314</c:v>
                </c:pt>
                <c:pt idx="391">
                  <c:v>117.76536312918205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5B-9542-A179-A4128F87AD65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World'!$A$2:$A$400</c:f>
              <c:numCache>
                <c:formatCode>mmm\-yy</c:formatCode>
                <c:ptCount val="39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</c:numCache>
            </c:numRef>
          </c:cat>
          <c:val>
            <c:numRef>
              <c:f>'IP World'!$O$2:$O$400</c:f>
              <c:numCache>
                <c:formatCode>0.00</c:formatCode>
                <c:ptCount val="399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119.17021636885747</c:v>
                </c:pt>
                <c:pt idx="389">
                  <c:v>119.07116026056869</c:v>
                </c:pt>
                <c:pt idx="390">
                  <c:v>119.93406935390922</c:v>
                </c:pt>
                <c:pt idx="391">
                  <c:v>119.85068378473416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5B-9542-A179-A4128F87A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World'!$A$2:$A$394</c:f>
              <c:numCache>
                <c:formatCode>mmm\-yy</c:formatCode>
                <c:ptCount val="39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</c:numCache>
            </c:numRef>
          </c:cat>
          <c:val>
            <c:numRef>
              <c:f>'IP World'!$J$2:$J$394</c:f>
              <c:numCache>
                <c:formatCode>0.00</c:formatCode>
                <c:ptCount val="393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127.79255319170684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B-714B-8D6E-10D18B05984E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World'!$A$2:$A$394</c:f>
              <c:numCache>
                <c:formatCode>mmm\-yy</c:formatCode>
                <c:ptCount val="39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</c:numCache>
            </c:numRef>
          </c:cat>
          <c:val>
            <c:numRef>
              <c:f>'IP World'!$L$2:$L$394</c:f>
              <c:numCache>
                <c:formatCode>0.00</c:formatCode>
                <c:ptCount val="393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108.82681564300495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121.00558659234856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113.85474860363038</c:v>
                </c:pt>
                <c:pt idx="325">
                  <c:v>114.86033519553197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117.31843575425862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116.08938547489529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117.20670391108646</c:v>
                </c:pt>
                <c:pt idx="358">
                  <c:v>115.97765363172314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103.46368715062825</c:v>
                </c:pt>
                <c:pt idx="363">
                  <c:v>83.910614525104705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109.27374301681098</c:v>
                </c:pt>
                <c:pt idx="367">
                  <c:v>109.60893854744484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117.65363128489248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117.31843575425862</c:v>
                </c:pt>
                <c:pt idx="375">
                  <c:v>118.77094972108365</c:v>
                </c:pt>
                <c:pt idx="376">
                  <c:v>116.20111731806745</c:v>
                </c:pt>
                <c:pt idx="377">
                  <c:v>116.20111731806745</c:v>
                </c:pt>
                <c:pt idx="378">
                  <c:v>118.65921787679409</c:v>
                </c:pt>
                <c:pt idx="379">
                  <c:v>114.86033519553197</c:v>
                </c:pt>
                <c:pt idx="380">
                  <c:v>114.74860335235982</c:v>
                </c:pt>
                <c:pt idx="381">
                  <c:v>113.63128491616865</c:v>
                </c:pt>
                <c:pt idx="382">
                  <c:v>116.64804469299088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116.08938547489529</c:v>
                </c:pt>
                <c:pt idx="387">
                  <c:v>116.08938547489529</c:v>
                </c:pt>
                <c:pt idx="388">
                  <c:v>117.54189944172033</c:v>
                </c:pt>
                <c:pt idx="389">
                  <c:v>118.65921787679409</c:v>
                </c:pt>
                <c:pt idx="390">
                  <c:v>115.97765363172314</c:v>
                </c:pt>
                <c:pt idx="391">
                  <c:v>117.76536312918205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4B-714B-8D6E-10D18B05984E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World'!$M$2:$M$394</c:f>
              <c:numCache>
                <c:formatCode>0.00</c:formatCode>
                <c:ptCount val="393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116.68508287269</c:v>
                </c:pt>
                <c:pt idx="391">
                  <c:v>114.58563535895608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4B-714B-8D6E-10D18B05984E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World'!$O$2:$O$394</c:f>
              <c:numCache>
                <c:formatCode>0.00</c:formatCode>
                <c:ptCount val="393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119.17021636885747</c:v>
                </c:pt>
                <c:pt idx="389">
                  <c:v>119.07116026056869</c:v>
                </c:pt>
                <c:pt idx="390">
                  <c:v>119.93406935390922</c:v>
                </c:pt>
                <c:pt idx="391">
                  <c:v>119.85068378473416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4B-714B-8D6E-10D18B05984E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World'!$Q$2:$Q$394</c:f>
              <c:numCache>
                <c:formatCode>0.00</c:formatCode>
                <c:ptCount val="393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4B-714B-8D6E-10D18B05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6.7508788681393634E-3</c:v>
                </c:pt>
                <c:pt idx="377">
                  <c:v>-8.2573373846688632E-4</c:v>
                </c:pt>
                <c:pt idx="378">
                  <c:v>-8.3121530955495594E-4</c:v>
                </c:pt>
                <c:pt idx="379">
                  <c:v>7.2470033167745815E-3</c:v>
                </c:pt>
                <c:pt idx="380">
                  <c:v>-6.9526173525401302E-4</c:v>
                </c:pt>
                <c:pt idx="381">
                  <c:v>3.7841299441410702E-3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9CA-7B42-AA8D-7BDC2F8A7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5.2979764633331677E-2</c:v>
                </c:pt>
                <c:pt idx="377">
                  <c:v>4.4160816206191653E-2</c:v>
                </c:pt>
                <c:pt idx="378">
                  <c:v>3.8984033694206707E-2</c:v>
                </c:pt>
                <c:pt idx="379">
                  <c:v>3.9457770414171006E-2</c:v>
                </c:pt>
                <c:pt idx="380">
                  <c:v>3.909973520940694E-2</c:v>
                </c:pt>
                <c:pt idx="381">
                  <c:v>5.33441228669497E-2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65-5C4A-A868-920A1831A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103.3934173</c:v>
                </c:pt>
                <c:pt idx="377">
                  <c:v>103.308041867</c:v>
                </c:pt>
                <c:pt idx="378">
                  <c:v>103.22217064100001</c:v>
                </c:pt>
                <c:pt idx="379">
                  <c:v>103.970222054</c:v>
                </c:pt>
                <c:pt idx="380">
                  <c:v>103.897935537</c:v>
                </c:pt>
                <c:pt idx="381">
                  <c:v>104.291098826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1A-B641-901A-0E6894D33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  <c:pt idx="85">
                  <c:v>44774</c:v>
                </c:pt>
                <c:pt idx="86">
                  <c:v>44805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6.7508788681393634E-3</c:v>
                </c:pt>
                <c:pt idx="82">
                  <c:v>-8.2573373846688632E-4</c:v>
                </c:pt>
                <c:pt idx="83">
                  <c:v>-8.3121530955495594E-4</c:v>
                </c:pt>
                <c:pt idx="84">
                  <c:v>7.2470033167745815E-3</c:v>
                </c:pt>
                <c:pt idx="85">
                  <c:v>-6.9526173525401302E-4</c:v>
                </c:pt>
                <c:pt idx="86">
                  <c:v>3.7841299441410702E-3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0DD-D242-8EC8-2E67AB753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China!$A$8:$A$376</c:f>
              <c:numCache>
                <c:formatCode>m/d/yy</c:formatCode>
                <c:ptCount val="369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</c:numCache>
            </c:numRef>
          </c:cat>
          <c:val>
            <c:numRef>
              <c:f>China!$B$8:$B$390</c:f>
              <c:numCache>
                <c:formatCode>0.0%</c:formatCode>
                <c:ptCount val="383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B-054B-9075-1267E7FA4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143931</xdr:colOff>
      <xdr:row>330</xdr:row>
      <xdr:rowOff>84667</xdr:rowOff>
    </xdr:from>
    <xdr:to>
      <xdr:col>26</xdr:col>
      <xdr:colOff>486832</xdr:colOff>
      <xdr:row>358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359</xdr:row>
      <xdr:rowOff>105833</xdr:rowOff>
    </xdr:from>
    <xdr:to>
      <xdr:col>28</xdr:col>
      <xdr:colOff>518582</xdr:colOff>
      <xdr:row>389</xdr:row>
      <xdr:rowOff>137583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592666</xdr:colOff>
      <xdr:row>330</xdr:row>
      <xdr:rowOff>116415</xdr:rowOff>
    </xdr:from>
    <xdr:to>
      <xdr:col>39</xdr:col>
      <xdr:colOff>476249</xdr:colOff>
      <xdr:row>358</xdr:row>
      <xdr:rowOff>105832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163635</xdr:colOff>
      <xdr:row>339</xdr:row>
      <xdr:rowOff>75225</xdr:rowOff>
    </xdr:from>
    <xdr:to>
      <xdr:col>13</xdr:col>
      <xdr:colOff>458910</xdr:colOff>
      <xdr:row>359</xdr:row>
      <xdr:rowOff>56175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594457</xdr:colOff>
      <xdr:row>359</xdr:row>
      <xdr:rowOff>161437</xdr:rowOff>
    </xdr:from>
    <xdr:to>
      <xdr:col>23</xdr:col>
      <xdr:colOff>263769</xdr:colOff>
      <xdr:row>377</xdr:row>
      <xdr:rowOff>142387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163634</xdr:colOff>
      <xdr:row>359</xdr:row>
      <xdr:rowOff>173160</xdr:rowOff>
    </xdr:from>
    <xdr:to>
      <xdr:col>13</xdr:col>
      <xdr:colOff>498231</xdr:colOff>
      <xdr:row>377</xdr:row>
      <xdr:rowOff>117230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566128</xdr:colOff>
      <xdr:row>339</xdr:row>
      <xdr:rowOff>46160</xdr:rowOff>
    </xdr:from>
    <xdr:to>
      <xdr:col>23</xdr:col>
      <xdr:colOff>251803</xdr:colOff>
      <xdr:row>359</xdr:row>
      <xdr:rowOff>27110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357717</xdr:colOff>
      <xdr:row>348</xdr:row>
      <xdr:rowOff>191557</xdr:rowOff>
    </xdr:from>
    <xdr:to>
      <xdr:col>15</xdr:col>
      <xdr:colOff>567268</xdr:colOff>
      <xdr:row>374</xdr:row>
      <xdr:rowOff>186266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3" totalsRowShown="0" headerRowDxfId="31" dataDxfId="29" headerRowBorderDxfId="30">
  <autoFilter ref="A1:Q393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6" totalsRowShown="0" headerRowDxfId="11" dataDxfId="10">
  <autoFilter ref="A4:D386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5" totalsRowShown="0" headerRowDxfId="5" dataDxfId="3" headerRowBorderDxfId="4">
  <autoFilter ref="A7:C385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data'!$A$1:$C$508,3,FALSE)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tabSelected="1" zoomScale="150" zoomScaleNormal="150" workbookViewId="0">
      <selection activeCell="P16" sqref="P16"/>
    </sheetView>
  </sheetViews>
  <sheetFormatPr baseColWidth="10" defaultColWidth="9.1640625" defaultRowHeight="15" x14ac:dyDescent="0.2"/>
  <cols>
    <col min="1" max="1" width="9.1640625" style="81" customWidth="1"/>
    <col min="2" max="10" width="12.83203125" style="81" customWidth="1"/>
    <col min="11" max="14" width="9.1640625" style="81" customWidth="1"/>
    <col min="15" max="16" width="19.1640625" style="81" customWidth="1"/>
    <col min="17" max="58" width="9.1640625" style="81" customWidth="1"/>
    <col min="59" max="16384" width="9.1640625" style="81"/>
  </cols>
  <sheetData>
    <row r="1" spans="2:16" x14ac:dyDescent="0.2">
      <c r="B1" s="92"/>
      <c r="C1" s="86"/>
      <c r="D1" s="86"/>
      <c r="E1" s="86"/>
      <c r="F1" s="86"/>
      <c r="G1" s="86"/>
      <c r="H1" s="86"/>
      <c r="I1" s="86"/>
      <c r="J1" s="86"/>
    </row>
    <row r="2" spans="2:16" ht="16" customHeight="1" thickBot="1" x14ac:dyDescent="0.25">
      <c r="B2" s="93"/>
      <c r="C2" s="93"/>
      <c r="D2" s="93"/>
      <c r="E2" s="93"/>
      <c r="F2" s="93"/>
      <c r="G2" s="93"/>
      <c r="H2" s="93"/>
      <c r="I2" s="93"/>
      <c r="J2" s="93"/>
    </row>
    <row r="3" spans="2:16" ht="16" customHeight="1" thickBot="1" x14ac:dyDescent="0.25">
      <c r="B3" s="94" t="s">
        <v>0</v>
      </c>
      <c r="C3" s="95"/>
      <c r="D3" s="95"/>
      <c r="E3" s="95"/>
      <c r="F3" s="95"/>
      <c r="G3" s="95"/>
      <c r="H3" s="95"/>
      <c r="I3" s="95"/>
      <c r="J3" s="96"/>
    </row>
    <row r="5" spans="2:16" x14ac:dyDescent="0.2">
      <c r="B5" s="97" t="s">
        <v>1</v>
      </c>
      <c r="C5" s="98"/>
      <c r="D5" s="98"/>
      <c r="E5" s="98"/>
      <c r="F5" s="98"/>
      <c r="G5" s="98"/>
      <c r="H5" s="98"/>
      <c r="I5" s="98"/>
      <c r="J5" s="99"/>
    </row>
    <row r="7" spans="2:16" ht="63" customHeight="1" x14ac:dyDescent="0.2">
      <c r="B7" s="100" t="s">
        <v>2</v>
      </c>
      <c r="C7" s="86"/>
      <c r="D7" s="86"/>
      <c r="E7" s="86"/>
      <c r="F7" s="86"/>
      <c r="G7" s="86"/>
      <c r="H7" s="86"/>
      <c r="I7" s="86"/>
      <c r="J7" s="86"/>
    </row>
    <row r="8" spans="2:16" ht="33.75" customHeight="1" x14ac:dyDescent="0.2">
      <c r="B8" s="91" t="s">
        <v>3</v>
      </c>
      <c r="C8" s="86"/>
      <c r="D8" s="86"/>
      <c r="E8" s="86"/>
      <c r="F8" s="86"/>
      <c r="G8" s="86"/>
      <c r="H8" s="86"/>
      <c r="I8" s="86"/>
      <c r="J8" s="86"/>
    </row>
    <row r="9" spans="2:16" x14ac:dyDescent="0.2">
      <c r="B9" s="61"/>
      <c r="C9" s="61"/>
      <c r="D9" s="61"/>
      <c r="E9" s="61"/>
    </row>
    <row r="10" spans="2:16" x14ac:dyDescent="0.2">
      <c r="B10" s="97" t="s">
        <v>4</v>
      </c>
      <c r="C10" s="98"/>
      <c r="D10" s="98"/>
      <c r="E10" s="98"/>
      <c r="F10" s="98"/>
      <c r="G10" s="98"/>
      <c r="H10" s="98"/>
      <c r="I10" s="98"/>
      <c r="J10" s="99"/>
    </row>
    <row r="12" spans="2:16" x14ac:dyDescent="0.2">
      <c r="B12" s="97" t="s">
        <v>5</v>
      </c>
      <c r="C12" s="98"/>
      <c r="D12" s="98"/>
      <c r="E12" s="98"/>
      <c r="F12" s="99"/>
      <c r="G12" s="97" t="s">
        <v>6</v>
      </c>
      <c r="H12" s="98"/>
      <c r="I12" s="98"/>
      <c r="J12" s="99"/>
      <c r="O12" s="82" t="s">
        <v>7</v>
      </c>
      <c r="P12" s="82" t="s">
        <v>8</v>
      </c>
    </row>
    <row r="13" spans="2:16" x14ac:dyDescent="0.2">
      <c r="O13" s="62" t="s">
        <v>9</v>
      </c>
      <c r="P13" s="62" t="s">
        <v>10</v>
      </c>
    </row>
    <row r="14" spans="2:16" x14ac:dyDescent="0.2">
      <c r="B14" s="81" t="s">
        <v>3</v>
      </c>
      <c r="G14" s="86" t="s">
        <v>11</v>
      </c>
      <c r="H14" s="86"/>
      <c r="I14" s="86"/>
      <c r="J14" s="86"/>
      <c r="O14" s="62" t="s">
        <v>12</v>
      </c>
      <c r="P14" s="62" t="s">
        <v>13</v>
      </c>
    </row>
    <row r="15" spans="2:16" x14ac:dyDescent="0.2">
      <c r="B15" s="81" t="s">
        <v>14</v>
      </c>
      <c r="G15" s="86" t="s">
        <v>15</v>
      </c>
      <c r="H15" s="86"/>
      <c r="I15" s="86"/>
      <c r="J15" s="86"/>
      <c r="O15" s="62" t="s">
        <v>16</v>
      </c>
      <c r="P15" s="62" t="s">
        <v>17</v>
      </c>
    </row>
    <row r="16" spans="2:16" ht="15.75" customHeight="1" x14ac:dyDescent="0.2">
      <c r="B16" s="81" t="s">
        <v>18</v>
      </c>
      <c r="G16" s="87" t="s">
        <v>19</v>
      </c>
      <c r="H16" s="86"/>
      <c r="I16" s="86"/>
      <c r="J16" s="86"/>
      <c r="O16" s="62" t="s">
        <v>20</v>
      </c>
      <c r="P16" s="62" t="s">
        <v>21</v>
      </c>
    </row>
    <row r="17" spans="2:16" ht="15.75" customHeight="1" x14ac:dyDescent="0.2">
      <c r="B17" s="81" t="s">
        <v>22</v>
      </c>
      <c r="G17" s="87"/>
      <c r="H17" s="86"/>
      <c r="I17" s="86"/>
      <c r="J17" s="86"/>
      <c r="O17" s="62" t="s">
        <v>23</v>
      </c>
      <c r="P17" s="62" t="s">
        <v>24</v>
      </c>
    </row>
    <row r="18" spans="2:16" ht="15.75" customHeight="1" x14ac:dyDescent="0.2">
      <c r="B18" s="81" t="s">
        <v>25</v>
      </c>
      <c r="G18" s="89"/>
      <c r="H18" s="86"/>
      <c r="I18" s="86"/>
      <c r="J18" s="86"/>
      <c r="O18" s="62" t="s">
        <v>26</v>
      </c>
      <c r="P18" s="62" t="s">
        <v>27</v>
      </c>
    </row>
    <row r="19" spans="2:16" ht="15.75" customHeight="1" x14ac:dyDescent="0.2">
      <c r="B19" s="81" t="s">
        <v>28</v>
      </c>
      <c r="G19" s="87"/>
      <c r="H19" s="86"/>
      <c r="I19" s="86"/>
      <c r="J19" s="86"/>
      <c r="O19" s="62" t="s">
        <v>29</v>
      </c>
      <c r="P19" s="62" t="s">
        <v>30</v>
      </c>
    </row>
    <row r="20" spans="2:16" ht="15.75" customHeight="1" x14ac:dyDescent="0.2">
      <c r="G20" s="87"/>
      <c r="H20" s="86"/>
      <c r="I20" s="86"/>
      <c r="J20" s="86"/>
      <c r="O20" s="62" t="s">
        <v>31</v>
      </c>
      <c r="P20" s="62" t="s">
        <v>32</v>
      </c>
    </row>
    <row r="21" spans="2:16" ht="31.5" customHeight="1" x14ac:dyDescent="0.2">
      <c r="B21" s="90" t="s">
        <v>33</v>
      </c>
      <c r="C21" s="86"/>
      <c r="D21" s="86"/>
      <c r="E21" s="86"/>
      <c r="F21" s="86"/>
      <c r="G21" s="87" t="s">
        <v>34</v>
      </c>
      <c r="H21" s="86"/>
      <c r="I21" s="86"/>
      <c r="J21" s="86"/>
      <c r="O21" s="62" t="s">
        <v>35</v>
      </c>
      <c r="P21" s="62" t="s">
        <v>36</v>
      </c>
    </row>
    <row r="22" spans="2:16" ht="15.75" customHeight="1" x14ac:dyDescent="0.2">
      <c r="G22" s="87"/>
      <c r="H22" s="86"/>
      <c r="I22" s="86"/>
      <c r="J22" s="86"/>
      <c r="O22" s="62" t="s">
        <v>37</v>
      </c>
      <c r="P22" s="62" t="s">
        <v>38</v>
      </c>
    </row>
    <row r="23" spans="2:16" ht="15.75" customHeight="1" x14ac:dyDescent="0.2">
      <c r="B23" s="91" t="s">
        <v>39</v>
      </c>
      <c r="C23" s="86"/>
      <c r="D23" s="86"/>
      <c r="E23" s="86"/>
      <c r="F23" s="86"/>
      <c r="G23" s="87" t="s">
        <v>40</v>
      </c>
      <c r="H23" s="86"/>
      <c r="I23" s="86"/>
      <c r="J23" s="86"/>
      <c r="O23" s="62" t="s">
        <v>41</v>
      </c>
      <c r="P23" s="62" t="s">
        <v>42</v>
      </c>
    </row>
    <row r="24" spans="2:16" ht="15.75" customHeight="1" x14ac:dyDescent="0.2">
      <c r="G24" s="87"/>
      <c r="H24" s="86"/>
      <c r="I24" s="86"/>
      <c r="J24" s="86"/>
      <c r="O24" s="62" t="s">
        <v>43</v>
      </c>
      <c r="P24" s="62" t="s">
        <v>44</v>
      </c>
    </row>
    <row r="25" spans="2:16" ht="15.75" customHeight="1" x14ac:dyDescent="0.2">
      <c r="B25" s="10" t="s">
        <v>45</v>
      </c>
      <c r="G25" s="87"/>
      <c r="H25" s="86"/>
      <c r="I25" s="86"/>
      <c r="J25" s="86"/>
      <c r="O25" s="62" t="s">
        <v>46</v>
      </c>
      <c r="P25" s="62" t="s">
        <v>47</v>
      </c>
    </row>
    <row r="26" spans="2:16" ht="15.75" customHeight="1" x14ac:dyDescent="0.2">
      <c r="G26" s="87"/>
      <c r="H26" s="86"/>
      <c r="I26" s="86"/>
      <c r="J26" s="86"/>
      <c r="O26" s="62" t="s">
        <v>48</v>
      </c>
      <c r="P26" s="62" t="s">
        <v>49</v>
      </c>
    </row>
    <row r="27" spans="2:16" ht="15.75" customHeight="1" x14ac:dyDescent="0.2">
      <c r="B27" s="86"/>
      <c r="C27" s="86"/>
      <c r="D27" s="86"/>
      <c r="E27" s="86"/>
      <c r="F27" s="86"/>
      <c r="G27" s="87"/>
      <c r="H27" s="86"/>
      <c r="I27" s="86"/>
      <c r="J27" s="86"/>
      <c r="O27" s="62" t="s">
        <v>50</v>
      </c>
      <c r="P27" s="62" t="s">
        <v>51</v>
      </c>
    </row>
    <row r="28" spans="2:16" x14ac:dyDescent="0.2">
      <c r="O28" s="62" t="s">
        <v>52</v>
      </c>
      <c r="P28" s="62" t="s">
        <v>53</v>
      </c>
    </row>
    <row r="29" spans="2:16" x14ac:dyDescent="0.2">
      <c r="O29" s="62" t="s">
        <v>54</v>
      </c>
      <c r="P29" s="62" t="s">
        <v>55</v>
      </c>
    </row>
    <row r="30" spans="2:16" x14ac:dyDescent="0.2">
      <c r="B30" s="63"/>
      <c r="O30" s="62" t="s">
        <v>56</v>
      </c>
      <c r="P30" s="62" t="s">
        <v>57</v>
      </c>
    </row>
    <row r="31" spans="2:16" ht="33.75" customHeight="1" x14ac:dyDescent="0.2">
      <c r="B31" s="88"/>
      <c r="C31" s="86"/>
      <c r="D31" s="86"/>
      <c r="E31" s="86"/>
      <c r="F31" s="86"/>
      <c r="G31" s="86"/>
      <c r="H31" s="86"/>
      <c r="I31" s="86"/>
      <c r="J31" s="86"/>
      <c r="O31" s="62" t="s">
        <v>58</v>
      </c>
      <c r="P31" s="62" t="s">
        <v>59</v>
      </c>
    </row>
    <row r="32" spans="2:16" x14ac:dyDescent="0.2">
      <c r="B32" s="64"/>
      <c r="O32" s="62" t="s">
        <v>60</v>
      </c>
      <c r="P32" s="62" t="s">
        <v>61</v>
      </c>
    </row>
    <row r="33" spans="15:16" x14ac:dyDescent="0.2">
      <c r="O33" s="62" t="s">
        <v>62</v>
      </c>
      <c r="P33" s="62" t="s">
        <v>63</v>
      </c>
    </row>
    <row r="34" spans="15:16" x14ac:dyDescent="0.2">
      <c r="O34" s="62" t="s">
        <v>64</v>
      </c>
      <c r="P34" s="62" t="s">
        <v>65</v>
      </c>
    </row>
    <row r="35" spans="15:16" x14ac:dyDescent="0.2">
      <c r="O35" s="62" t="s">
        <v>66</v>
      </c>
      <c r="P35" s="62" t="s">
        <v>67</v>
      </c>
    </row>
    <row r="36" spans="15:16" x14ac:dyDescent="0.2">
      <c r="O36" s="62" t="s">
        <v>68</v>
      </c>
      <c r="P36" s="62" t="s">
        <v>69</v>
      </c>
    </row>
    <row r="37" spans="15:16" x14ac:dyDescent="0.2">
      <c r="O37" s="62" t="s">
        <v>70</v>
      </c>
      <c r="P37" s="62" t="s">
        <v>71</v>
      </c>
    </row>
    <row r="38" spans="15:16" x14ac:dyDescent="0.2">
      <c r="O38" s="62" t="s">
        <v>72</v>
      </c>
      <c r="P38" s="62" t="s">
        <v>73</v>
      </c>
    </row>
    <row r="39" spans="15:16" x14ac:dyDescent="0.2">
      <c r="O39" s="62" t="s">
        <v>74</v>
      </c>
      <c r="P39" s="62" t="s">
        <v>75</v>
      </c>
    </row>
    <row r="40" spans="15:16" x14ac:dyDescent="0.2">
      <c r="O40" s="62" t="s">
        <v>76</v>
      </c>
      <c r="P40" s="62" t="s">
        <v>77</v>
      </c>
    </row>
    <row r="41" spans="15:16" x14ac:dyDescent="0.2">
      <c r="O41" s="62" t="s">
        <v>78</v>
      </c>
      <c r="P41" s="62" t="s">
        <v>79</v>
      </c>
    </row>
    <row r="42" spans="15:16" x14ac:dyDescent="0.2">
      <c r="O42" s="62" t="s">
        <v>80</v>
      </c>
      <c r="P42" s="62" t="s">
        <v>81</v>
      </c>
    </row>
    <row r="43" spans="15:16" x14ac:dyDescent="0.2">
      <c r="O43" s="62" t="s">
        <v>82</v>
      </c>
      <c r="P43" s="62" t="s">
        <v>83</v>
      </c>
    </row>
    <row r="44" spans="15:16" x14ac:dyDescent="0.2">
      <c r="O44" s="62" t="s">
        <v>84</v>
      </c>
      <c r="P44" s="62" t="s">
        <v>85</v>
      </c>
    </row>
    <row r="45" spans="15:16" x14ac:dyDescent="0.2">
      <c r="O45" s="62" t="s">
        <v>86</v>
      </c>
      <c r="P45" s="62" t="s">
        <v>87</v>
      </c>
    </row>
    <row r="46" spans="15:16" x14ac:dyDescent="0.2">
      <c r="O46" s="62" t="s">
        <v>88</v>
      </c>
      <c r="P46" s="62" t="s">
        <v>89</v>
      </c>
    </row>
    <row r="47" spans="15:16" x14ac:dyDescent="0.2">
      <c r="O47" s="62" t="s">
        <v>90</v>
      </c>
      <c r="P47" s="62" t="s">
        <v>91</v>
      </c>
    </row>
    <row r="48" spans="15:16" x14ac:dyDescent="0.2">
      <c r="O48" s="62" t="s">
        <v>92</v>
      </c>
      <c r="P48" s="62" t="s">
        <v>93</v>
      </c>
    </row>
    <row r="49" spans="15:16" x14ac:dyDescent="0.2">
      <c r="O49" s="62" t="s">
        <v>94</v>
      </c>
      <c r="P49" s="62" t="s">
        <v>95</v>
      </c>
    </row>
    <row r="50" spans="15:16" x14ac:dyDescent="0.2">
      <c r="O50" s="62" t="s">
        <v>96</v>
      </c>
      <c r="P50" s="62" t="s">
        <v>97</v>
      </c>
    </row>
    <row r="51" spans="15:16" x14ac:dyDescent="0.2">
      <c r="O51" s="62" t="s">
        <v>98</v>
      </c>
      <c r="P51" s="62" t="s">
        <v>99</v>
      </c>
    </row>
    <row r="52" spans="15:16" x14ac:dyDescent="0.2">
      <c r="O52" s="62" t="s">
        <v>100</v>
      </c>
      <c r="P52" s="62" t="s">
        <v>101</v>
      </c>
    </row>
    <row r="53" spans="15:16" x14ac:dyDescent="0.2">
      <c r="O53" s="62" t="s">
        <v>102</v>
      </c>
      <c r="P53" s="62" t="s">
        <v>103</v>
      </c>
    </row>
    <row r="54" spans="15:16" x14ac:dyDescent="0.2">
      <c r="O54" s="62" t="s">
        <v>104</v>
      </c>
      <c r="P54" s="62" t="s">
        <v>105</v>
      </c>
    </row>
    <row r="55" spans="15:16" x14ac:dyDescent="0.2">
      <c r="O55" s="62" t="s">
        <v>106</v>
      </c>
      <c r="P55" s="62" t="s">
        <v>107</v>
      </c>
    </row>
    <row r="56" spans="15:16" x14ac:dyDescent="0.2">
      <c r="O56" s="62" t="s">
        <v>108</v>
      </c>
      <c r="P56" s="62" t="s">
        <v>109</v>
      </c>
    </row>
    <row r="57" spans="15:16" x14ac:dyDescent="0.2">
      <c r="O57" s="62" t="s">
        <v>110</v>
      </c>
      <c r="P57" s="62" t="s">
        <v>111</v>
      </c>
    </row>
    <row r="58" spans="15:16" x14ac:dyDescent="0.2">
      <c r="O58" s="62" t="s">
        <v>112</v>
      </c>
      <c r="P58" s="62" t="s">
        <v>113</v>
      </c>
    </row>
    <row r="59" spans="15:16" x14ac:dyDescent="0.2">
      <c r="O59" s="62" t="s">
        <v>114</v>
      </c>
      <c r="P59" s="62" t="s">
        <v>115</v>
      </c>
    </row>
    <row r="60" spans="15:16" x14ac:dyDescent="0.2">
      <c r="O60" s="62" t="s">
        <v>116</v>
      </c>
      <c r="P60" s="62" t="s">
        <v>117</v>
      </c>
    </row>
    <row r="61" spans="15:16" x14ac:dyDescent="0.2">
      <c r="O61" s="62" t="s">
        <v>118</v>
      </c>
      <c r="P61" s="62" t="s">
        <v>119</v>
      </c>
    </row>
    <row r="62" spans="15:16" x14ac:dyDescent="0.2">
      <c r="O62" s="62" t="s">
        <v>120</v>
      </c>
      <c r="P62" s="62" t="s">
        <v>121</v>
      </c>
    </row>
    <row r="63" spans="15:16" x14ac:dyDescent="0.2">
      <c r="O63" s="62" t="s">
        <v>122</v>
      </c>
      <c r="P63" s="62" t="s">
        <v>123</v>
      </c>
    </row>
    <row r="64" spans="15:16" x14ac:dyDescent="0.2">
      <c r="O64" s="62" t="s">
        <v>124</v>
      </c>
      <c r="P64" s="62" t="s">
        <v>125</v>
      </c>
    </row>
    <row r="65" spans="15:16" x14ac:dyDescent="0.2">
      <c r="O65" s="62" t="s">
        <v>126</v>
      </c>
      <c r="P65" s="62" t="s">
        <v>127</v>
      </c>
    </row>
    <row r="66" spans="15:16" x14ac:dyDescent="0.2">
      <c r="O66" s="62" t="s">
        <v>128</v>
      </c>
      <c r="P66" s="62" t="s">
        <v>129</v>
      </c>
    </row>
    <row r="67" spans="15:16" x14ac:dyDescent="0.2">
      <c r="O67" s="62" t="s">
        <v>130</v>
      </c>
      <c r="P67" s="62" t="s">
        <v>131</v>
      </c>
    </row>
    <row r="68" spans="15:16" x14ac:dyDescent="0.2">
      <c r="O68" s="62" t="s">
        <v>132</v>
      </c>
      <c r="P68" s="62" t="s">
        <v>133</v>
      </c>
    </row>
    <row r="69" spans="15:16" x14ac:dyDescent="0.2">
      <c r="O69" s="62" t="s">
        <v>134</v>
      </c>
      <c r="P69" s="62" t="s">
        <v>135</v>
      </c>
    </row>
    <row r="70" spans="15:16" x14ac:dyDescent="0.2">
      <c r="O70" s="62" t="s">
        <v>136</v>
      </c>
      <c r="P70" s="62" t="s">
        <v>137</v>
      </c>
    </row>
    <row r="71" spans="15:16" x14ac:dyDescent="0.2">
      <c r="O71" s="62" t="s">
        <v>138</v>
      </c>
      <c r="P71" s="62" t="s">
        <v>139</v>
      </c>
    </row>
    <row r="72" spans="15:16" x14ac:dyDescent="0.2">
      <c r="O72" s="62" t="s">
        <v>140</v>
      </c>
      <c r="P72" s="62" t="s">
        <v>141</v>
      </c>
    </row>
    <row r="73" spans="15:16" x14ac:dyDescent="0.2">
      <c r="O73" s="62" t="s">
        <v>142</v>
      </c>
      <c r="P73" s="62" t="s">
        <v>143</v>
      </c>
    </row>
    <row r="74" spans="15:16" x14ac:dyDescent="0.2">
      <c r="O74" s="62" t="s">
        <v>144</v>
      </c>
      <c r="P74" s="62" t="s">
        <v>145</v>
      </c>
    </row>
    <row r="75" spans="15:16" x14ac:dyDescent="0.2">
      <c r="O75" s="62" t="s">
        <v>146</v>
      </c>
      <c r="P75" s="62" t="s">
        <v>147</v>
      </c>
    </row>
    <row r="76" spans="15:16" x14ac:dyDescent="0.2">
      <c r="O76" s="62" t="s">
        <v>148</v>
      </c>
      <c r="P76" s="62" t="s">
        <v>149</v>
      </c>
    </row>
    <row r="77" spans="15:16" x14ac:dyDescent="0.2">
      <c r="O77" s="62" t="s">
        <v>150</v>
      </c>
      <c r="P77" s="62" t="s">
        <v>151</v>
      </c>
    </row>
    <row r="78" spans="15:16" x14ac:dyDescent="0.2">
      <c r="O78" s="62" t="s">
        <v>152</v>
      </c>
      <c r="P78" s="62" t="s">
        <v>153</v>
      </c>
    </row>
    <row r="79" spans="15:16" x14ac:dyDescent="0.2">
      <c r="O79" s="62" t="s">
        <v>154</v>
      </c>
      <c r="P79" s="62" t="s">
        <v>155</v>
      </c>
    </row>
    <row r="80" spans="15:16" x14ac:dyDescent="0.2">
      <c r="O80" s="62" t="s">
        <v>156</v>
      </c>
      <c r="P80" s="62" t="s">
        <v>157</v>
      </c>
    </row>
    <row r="81" spans="15:16" x14ac:dyDescent="0.2">
      <c r="O81" s="62" t="s">
        <v>158</v>
      </c>
      <c r="P81" s="62" t="s">
        <v>159</v>
      </c>
    </row>
    <row r="82" spans="15:16" x14ac:dyDescent="0.2">
      <c r="O82" s="62" t="s">
        <v>160</v>
      </c>
      <c r="P82" s="62" t="s">
        <v>161</v>
      </c>
    </row>
    <row r="83" spans="15:16" x14ac:dyDescent="0.2">
      <c r="O83" s="62" t="s">
        <v>162</v>
      </c>
      <c r="P83" s="62" t="s">
        <v>163</v>
      </c>
    </row>
    <row r="84" spans="15:16" x14ac:dyDescent="0.2">
      <c r="O84" s="62" t="s">
        <v>164</v>
      </c>
      <c r="P84" s="62" t="s">
        <v>165</v>
      </c>
    </row>
    <row r="85" spans="15:16" x14ac:dyDescent="0.2">
      <c r="O85" s="62" t="s">
        <v>166</v>
      </c>
      <c r="P85" s="62" t="s">
        <v>167</v>
      </c>
    </row>
    <row r="86" spans="15:16" x14ac:dyDescent="0.2">
      <c r="O86" s="62" t="s">
        <v>168</v>
      </c>
      <c r="P86" s="62" t="s">
        <v>169</v>
      </c>
    </row>
    <row r="87" spans="15:16" x14ac:dyDescent="0.2">
      <c r="O87" s="62" t="s">
        <v>170</v>
      </c>
      <c r="P87" s="62" t="s">
        <v>171</v>
      </c>
    </row>
    <row r="88" spans="15:16" x14ac:dyDescent="0.2">
      <c r="O88" s="62" t="s">
        <v>172</v>
      </c>
      <c r="P88" s="62" t="s">
        <v>173</v>
      </c>
    </row>
    <row r="89" spans="15:16" x14ac:dyDescent="0.2">
      <c r="O89" s="62" t="s">
        <v>174</v>
      </c>
      <c r="P89" s="62" t="s">
        <v>175</v>
      </c>
    </row>
    <row r="90" spans="15:16" x14ac:dyDescent="0.2">
      <c r="O90" s="62" t="s">
        <v>176</v>
      </c>
      <c r="P90" s="62" t="s">
        <v>177</v>
      </c>
    </row>
    <row r="91" spans="15:16" x14ac:dyDescent="0.2">
      <c r="O91" s="62" t="s">
        <v>178</v>
      </c>
      <c r="P91" s="62" t="s">
        <v>179</v>
      </c>
    </row>
    <row r="92" spans="15:16" x14ac:dyDescent="0.2">
      <c r="O92" s="62" t="s">
        <v>180</v>
      </c>
      <c r="P92" s="62" t="s">
        <v>181</v>
      </c>
    </row>
    <row r="93" spans="15:16" x14ac:dyDescent="0.2">
      <c r="O93" s="62" t="s">
        <v>182</v>
      </c>
      <c r="P93" s="62" t="s">
        <v>183</v>
      </c>
    </row>
    <row r="94" spans="15:16" x14ac:dyDescent="0.2">
      <c r="O94" s="62" t="s">
        <v>184</v>
      </c>
      <c r="P94" s="62" t="s">
        <v>185</v>
      </c>
    </row>
    <row r="95" spans="15:16" x14ac:dyDescent="0.2">
      <c r="O95" s="62" t="s">
        <v>186</v>
      </c>
      <c r="P95" s="62" t="s">
        <v>187</v>
      </c>
    </row>
    <row r="96" spans="15:16" x14ac:dyDescent="0.2">
      <c r="O96" s="62" t="s">
        <v>188</v>
      </c>
      <c r="P96" s="62" t="s">
        <v>189</v>
      </c>
    </row>
    <row r="97" spans="15:16" x14ac:dyDescent="0.2">
      <c r="O97" s="62" t="s">
        <v>190</v>
      </c>
      <c r="P97" s="62" t="s">
        <v>191</v>
      </c>
    </row>
    <row r="98" spans="15:16" x14ac:dyDescent="0.2">
      <c r="O98" s="62" t="s">
        <v>192</v>
      </c>
      <c r="P98" s="62" t="s">
        <v>193</v>
      </c>
    </row>
    <row r="99" spans="15:16" x14ac:dyDescent="0.2">
      <c r="O99" s="62" t="s">
        <v>194</v>
      </c>
      <c r="P99" s="62" t="s">
        <v>195</v>
      </c>
    </row>
    <row r="100" spans="15:16" x14ac:dyDescent="0.2">
      <c r="O100" s="62" t="s">
        <v>196</v>
      </c>
      <c r="P100" s="62" t="s">
        <v>197</v>
      </c>
    </row>
    <row r="101" spans="15:16" x14ac:dyDescent="0.2">
      <c r="O101" s="62" t="s">
        <v>198</v>
      </c>
      <c r="P101" s="62" t="s">
        <v>199</v>
      </c>
    </row>
    <row r="102" spans="15:16" x14ac:dyDescent="0.2">
      <c r="O102" s="62" t="s">
        <v>200</v>
      </c>
      <c r="P102" s="62" t="s">
        <v>201</v>
      </c>
    </row>
    <row r="103" spans="15:16" x14ac:dyDescent="0.2">
      <c r="O103" s="62" t="s">
        <v>202</v>
      </c>
      <c r="P103" s="62" t="s">
        <v>203</v>
      </c>
    </row>
    <row r="104" spans="15:16" x14ac:dyDescent="0.2">
      <c r="O104" s="62" t="s">
        <v>204</v>
      </c>
      <c r="P104" s="62" t="s">
        <v>205</v>
      </c>
    </row>
    <row r="105" spans="15:16" x14ac:dyDescent="0.2">
      <c r="O105" s="62" t="s">
        <v>206</v>
      </c>
      <c r="P105" s="62" t="s">
        <v>207</v>
      </c>
    </row>
    <row r="106" spans="15:16" x14ac:dyDescent="0.2">
      <c r="O106" s="62" t="s">
        <v>208</v>
      </c>
      <c r="P106" s="62" t="s">
        <v>209</v>
      </c>
    </row>
    <row r="107" spans="15:16" x14ac:dyDescent="0.2">
      <c r="O107" s="62" t="s">
        <v>210</v>
      </c>
      <c r="P107" s="62" t="s">
        <v>211</v>
      </c>
    </row>
    <row r="108" spans="15:16" x14ac:dyDescent="0.2">
      <c r="O108" s="62" t="s">
        <v>212</v>
      </c>
      <c r="P108" s="62" t="s">
        <v>213</v>
      </c>
    </row>
    <row r="109" spans="15:16" x14ac:dyDescent="0.2">
      <c r="O109" s="62" t="s">
        <v>214</v>
      </c>
      <c r="P109" s="62" t="s">
        <v>215</v>
      </c>
    </row>
    <row r="110" spans="15:16" x14ac:dyDescent="0.2">
      <c r="O110" s="62" t="s">
        <v>216</v>
      </c>
      <c r="P110" s="62" t="s">
        <v>217</v>
      </c>
    </row>
    <row r="111" spans="15:16" x14ac:dyDescent="0.2">
      <c r="O111" s="62" t="s">
        <v>218</v>
      </c>
      <c r="P111" s="62" t="s">
        <v>219</v>
      </c>
    </row>
    <row r="112" spans="15:16" x14ac:dyDescent="0.2">
      <c r="O112" s="62" t="s">
        <v>220</v>
      </c>
      <c r="P112" s="62" t="s">
        <v>221</v>
      </c>
    </row>
    <row r="113" spans="15:16" x14ac:dyDescent="0.2">
      <c r="O113" s="62" t="s">
        <v>222</v>
      </c>
      <c r="P113" s="62" t="s">
        <v>223</v>
      </c>
    </row>
    <row r="114" spans="15:16" x14ac:dyDescent="0.2">
      <c r="O114" s="62" t="s">
        <v>224</v>
      </c>
      <c r="P114" s="62" t="s">
        <v>225</v>
      </c>
    </row>
    <row r="115" spans="15:16" x14ac:dyDescent="0.2">
      <c r="O115" s="62" t="s">
        <v>226</v>
      </c>
      <c r="P115" s="62" t="s">
        <v>227</v>
      </c>
    </row>
    <row r="116" spans="15:16" x14ac:dyDescent="0.2">
      <c r="O116" s="62" t="s">
        <v>228</v>
      </c>
      <c r="P116" s="62" t="s">
        <v>229</v>
      </c>
    </row>
    <row r="117" spans="15:16" x14ac:dyDescent="0.2">
      <c r="O117" s="62" t="s">
        <v>230</v>
      </c>
      <c r="P117" s="62" t="s">
        <v>231</v>
      </c>
    </row>
    <row r="118" spans="15:16" x14ac:dyDescent="0.2">
      <c r="O118" s="62" t="s">
        <v>232</v>
      </c>
      <c r="P118" s="62" t="s">
        <v>233</v>
      </c>
    </row>
    <row r="119" spans="15:16" x14ac:dyDescent="0.2">
      <c r="O119" s="62" t="s">
        <v>234</v>
      </c>
      <c r="P119" s="62" t="s">
        <v>235</v>
      </c>
    </row>
    <row r="120" spans="15:16" x14ac:dyDescent="0.2">
      <c r="O120" s="62" t="s">
        <v>236</v>
      </c>
      <c r="P120" s="62" t="s">
        <v>237</v>
      </c>
    </row>
    <row r="121" spans="15:16" x14ac:dyDescent="0.2">
      <c r="O121" s="62" t="s">
        <v>238</v>
      </c>
      <c r="P121" s="62" t="s">
        <v>239</v>
      </c>
    </row>
    <row r="122" spans="15:16" x14ac:dyDescent="0.2">
      <c r="O122" s="62" t="s">
        <v>240</v>
      </c>
      <c r="P122" s="62" t="s">
        <v>241</v>
      </c>
    </row>
    <row r="123" spans="15:16" x14ac:dyDescent="0.2">
      <c r="O123" s="62" t="s">
        <v>242</v>
      </c>
      <c r="P123" s="62" t="s">
        <v>243</v>
      </c>
    </row>
    <row r="124" spans="15:16" x14ac:dyDescent="0.2">
      <c r="O124" s="62" t="s">
        <v>244</v>
      </c>
      <c r="P124" s="62" t="s">
        <v>245</v>
      </c>
    </row>
    <row r="125" spans="15:16" x14ac:dyDescent="0.2">
      <c r="O125" s="62" t="s">
        <v>246</v>
      </c>
      <c r="P125" s="62" t="s">
        <v>247</v>
      </c>
    </row>
    <row r="126" spans="15:16" x14ac:dyDescent="0.2">
      <c r="O126" s="62" t="s">
        <v>248</v>
      </c>
      <c r="P126" s="62" t="s">
        <v>249</v>
      </c>
    </row>
    <row r="127" spans="15:16" x14ac:dyDescent="0.2">
      <c r="O127" s="62" t="s">
        <v>250</v>
      </c>
      <c r="P127" s="62" t="s">
        <v>251</v>
      </c>
    </row>
    <row r="128" spans="15:16" x14ac:dyDescent="0.2">
      <c r="O128" s="62" t="s">
        <v>252</v>
      </c>
      <c r="P128" s="62" t="s">
        <v>253</v>
      </c>
    </row>
    <row r="129" spans="15:16" x14ac:dyDescent="0.2">
      <c r="O129" s="62" t="s">
        <v>254</v>
      </c>
      <c r="P129" s="62" t="s">
        <v>255</v>
      </c>
    </row>
    <row r="130" spans="15:16" x14ac:dyDescent="0.2">
      <c r="O130" s="62" t="s">
        <v>256</v>
      </c>
      <c r="P130" s="62" t="s">
        <v>257</v>
      </c>
    </row>
    <row r="131" spans="15:16" x14ac:dyDescent="0.2">
      <c r="O131" s="62" t="s">
        <v>258</v>
      </c>
      <c r="P131" s="62" t="s">
        <v>259</v>
      </c>
    </row>
    <row r="132" spans="15:16" x14ac:dyDescent="0.2">
      <c r="O132" s="62" t="s">
        <v>260</v>
      </c>
      <c r="P132" s="62" t="s">
        <v>261</v>
      </c>
    </row>
    <row r="133" spans="15:16" x14ac:dyDescent="0.2">
      <c r="O133" s="62" t="s">
        <v>262</v>
      </c>
      <c r="P133" s="62" t="s">
        <v>263</v>
      </c>
    </row>
    <row r="134" spans="15:16" x14ac:dyDescent="0.2">
      <c r="O134" s="62" t="s">
        <v>264</v>
      </c>
      <c r="P134" s="62" t="s">
        <v>265</v>
      </c>
    </row>
    <row r="135" spans="15:16" x14ac:dyDescent="0.2">
      <c r="O135" s="62" t="s">
        <v>266</v>
      </c>
      <c r="P135" s="62" t="s">
        <v>267</v>
      </c>
    </row>
    <row r="136" spans="15:16" x14ac:dyDescent="0.2">
      <c r="O136" s="62" t="s">
        <v>268</v>
      </c>
      <c r="P136" s="62" t="s">
        <v>269</v>
      </c>
    </row>
    <row r="137" spans="15:16" x14ac:dyDescent="0.2">
      <c r="O137" s="62" t="s">
        <v>270</v>
      </c>
      <c r="P137" s="62" t="s">
        <v>271</v>
      </c>
    </row>
    <row r="138" spans="15:16" x14ac:dyDescent="0.2">
      <c r="O138" s="62" t="s">
        <v>272</v>
      </c>
      <c r="P138" s="62" t="s">
        <v>273</v>
      </c>
    </row>
    <row r="139" spans="15:16" x14ac:dyDescent="0.2">
      <c r="O139" s="62" t="s">
        <v>274</v>
      </c>
      <c r="P139" s="62" t="s">
        <v>275</v>
      </c>
    </row>
    <row r="140" spans="15:16" x14ac:dyDescent="0.2">
      <c r="O140" s="62" t="s">
        <v>276</v>
      </c>
      <c r="P140" s="62" t="s">
        <v>277</v>
      </c>
    </row>
    <row r="141" spans="15:16" x14ac:dyDescent="0.2">
      <c r="O141" s="62" t="s">
        <v>278</v>
      </c>
      <c r="P141" s="62" t="s">
        <v>279</v>
      </c>
    </row>
    <row r="142" spans="15:16" x14ac:dyDescent="0.2">
      <c r="O142" s="62" t="s">
        <v>280</v>
      </c>
      <c r="P142" s="62" t="s">
        <v>281</v>
      </c>
    </row>
    <row r="143" spans="15:16" x14ac:dyDescent="0.2">
      <c r="O143" s="62" t="s">
        <v>282</v>
      </c>
      <c r="P143" s="62" t="s">
        <v>283</v>
      </c>
    </row>
    <row r="144" spans="15:16" x14ac:dyDescent="0.2">
      <c r="O144" s="62" t="s">
        <v>284</v>
      </c>
      <c r="P144" s="62" t="s">
        <v>285</v>
      </c>
    </row>
    <row r="145" spans="15:16" x14ac:dyDescent="0.2">
      <c r="O145" s="62" t="s">
        <v>286</v>
      </c>
      <c r="P145" s="62" t="s">
        <v>287</v>
      </c>
    </row>
    <row r="146" spans="15:16" x14ac:dyDescent="0.2">
      <c r="O146" s="62" t="s">
        <v>288</v>
      </c>
      <c r="P146" s="62" t="s">
        <v>289</v>
      </c>
    </row>
    <row r="147" spans="15:16" x14ac:dyDescent="0.2">
      <c r="O147" s="62" t="s">
        <v>290</v>
      </c>
      <c r="P147" s="62" t="s">
        <v>291</v>
      </c>
    </row>
    <row r="148" spans="15:16" x14ac:dyDescent="0.2">
      <c r="O148" s="62" t="s">
        <v>292</v>
      </c>
      <c r="P148" s="62" t="s">
        <v>293</v>
      </c>
    </row>
    <row r="149" spans="15:16" x14ac:dyDescent="0.2">
      <c r="O149" s="62" t="s">
        <v>294</v>
      </c>
      <c r="P149" s="62" t="s">
        <v>295</v>
      </c>
    </row>
    <row r="150" spans="15:16" x14ac:dyDescent="0.2">
      <c r="O150" s="62" t="s">
        <v>296</v>
      </c>
      <c r="P150" s="62" t="s">
        <v>297</v>
      </c>
    </row>
    <row r="151" spans="15:16" x14ac:dyDescent="0.2">
      <c r="O151" s="62" t="s">
        <v>298</v>
      </c>
      <c r="P151" s="62" t="s">
        <v>299</v>
      </c>
    </row>
    <row r="152" spans="15:16" x14ac:dyDescent="0.2">
      <c r="O152" s="62" t="s">
        <v>300</v>
      </c>
      <c r="P152" s="62" t="s">
        <v>301</v>
      </c>
    </row>
    <row r="153" spans="15:16" x14ac:dyDescent="0.2">
      <c r="O153" s="62" t="s">
        <v>302</v>
      </c>
      <c r="P153" s="62" t="s">
        <v>303</v>
      </c>
    </row>
    <row r="154" spans="15:16" x14ac:dyDescent="0.2">
      <c r="O154" s="62" t="s">
        <v>304</v>
      </c>
      <c r="P154" s="62" t="s">
        <v>305</v>
      </c>
    </row>
    <row r="155" spans="15:16" x14ac:dyDescent="0.2">
      <c r="O155" s="62" t="s">
        <v>306</v>
      </c>
      <c r="P155" s="62" t="s">
        <v>307</v>
      </c>
    </row>
    <row r="156" spans="15:16" x14ac:dyDescent="0.2">
      <c r="O156" s="62" t="s">
        <v>308</v>
      </c>
      <c r="P156" s="62" t="s">
        <v>309</v>
      </c>
    </row>
    <row r="157" spans="15:16" x14ac:dyDescent="0.2">
      <c r="O157" s="62" t="s">
        <v>310</v>
      </c>
      <c r="P157" s="62" t="s">
        <v>311</v>
      </c>
    </row>
    <row r="158" spans="15:16" x14ac:dyDescent="0.2">
      <c r="O158" s="62" t="s">
        <v>312</v>
      </c>
      <c r="P158" s="62" t="s">
        <v>313</v>
      </c>
    </row>
    <row r="159" spans="15:16" x14ac:dyDescent="0.2">
      <c r="O159" s="62" t="s">
        <v>314</v>
      </c>
      <c r="P159" s="62" t="s">
        <v>315</v>
      </c>
    </row>
    <row r="160" spans="15:16" x14ac:dyDescent="0.2">
      <c r="O160" s="62" t="s">
        <v>316</v>
      </c>
      <c r="P160" s="62" t="s">
        <v>317</v>
      </c>
    </row>
    <row r="161" spans="15:16" x14ac:dyDescent="0.2">
      <c r="O161" s="62" t="s">
        <v>318</v>
      </c>
      <c r="P161" s="62" t="s">
        <v>319</v>
      </c>
    </row>
    <row r="162" spans="15:16" x14ac:dyDescent="0.2">
      <c r="O162" s="62" t="s">
        <v>320</v>
      </c>
      <c r="P162" s="62" t="s">
        <v>321</v>
      </c>
    </row>
    <row r="163" spans="15:16" x14ac:dyDescent="0.2">
      <c r="O163" s="62" t="s">
        <v>322</v>
      </c>
      <c r="P163" s="62" t="s">
        <v>323</v>
      </c>
    </row>
    <row r="164" spans="15:16" x14ac:dyDescent="0.2">
      <c r="O164" s="62" t="s">
        <v>324</v>
      </c>
      <c r="P164" s="62" t="s">
        <v>325</v>
      </c>
    </row>
    <row r="165" spans="15:16" x14ac:dyDescent="0.2">
      <c r="O165" s="62" t="s">
        <v>326</v>
      </c>
      <c r="P165" s="62" t="s">
        <v>327</v>
      </c>
    </row>
    <row r="166" spans="15:16" x14ac:dyDescent="0.2">
      <c r="O166" s="62" t="s">
        <v>328</v>
      </c>
      <c r="P166" s="62" t="s">
        <v>329</v>
      </c>
    </row>
    <row r="167" spans="15:16" x14ac:dyDescent="0.2">
      <c r="O167" s="62" t="s">
        <v>330</v>
      </c>
      <c r="P167" s="62" t="s">
        <v>331</v>
      </c>
    </row>
    <row r="168" spans="15:16" x14ac:dyDescent="0.2">
      <c r="O168" s="62" t="s">
        <v>332</v>
      </c>
      <c r="P168" s="62" t="s">
        <v>333</v>
      </c>
    </row>
    <row r="169" spans="15:16" x14ac:dyDescent="0.2">
      <c r="O169" s="62" t="s">
        <v>334</v>
      </c>
      <c r="P169" s="62" t="s">
        <v>335</v>
      </c>
    </row>
    <row r="170" spans="15:16" x14ac:dyDescent="0.2">
      <c r="O170" s="62" t="s">
        <v>336</v>
      </c>
      <c r="P170" s="62" t="s">
        <v>337</v>
      </c>
    </row>
    <row r="171" spans="15:16" x14ac:dyDescent="0.2">
      <c r="O171" s="62" t="s">
        <v>338</v>
      </c>
      <c r="P171" s="62" t="s">
        <v>339</v>
      </c>
    </row>
    <row r="172" spans="15:16" x14ac:dyDescent="0.2">
      <c r="O172" s="62" t="s">
        <v>340</v>
      </c>
      <c r="P172" s="62" t="s">
        <v>341</v>
      </c>
    </row>
    <row r="173" spans="15:16" x14ac:dyDescent="0.2">
      <c r="O173" s="62" t="s">
        <v>342</v>
      </c>
      <c r="P173" s="62" t="s">
        <v>343</v>
      </c>
    </row>
    <row r="174" spans="15:16" x14ac:dyDescent="0.2">
      <c r="O174" s="62" t="s">
        <v>344</v>
      </c>
      <c r="P174" s="62" t="s">
        <v>345</v>
      </c>
    </row>
    <row r="175" spans="15:16" x14ac:dyDescent="0.2">
      <c r="O175" s="62" t="s">
        <v>346</v>
      </c>
      <c r="P175" s="62" t="s">
        <v>347</v>
      </c>
    </row>
    <row r="176" spans="15:16" x14ac:dyDescent="0.2">
      <c r="O176" s="62" t="s">
        <v>348</v>
      </c>
      <c r="P176" s="62" t="s">
        <v>349</v>
      </c>
    </row>
    <row r="177" spans="15:16" x14ac:dyDescent="0.2">
      <c r="O177" s="62" t="s">
        <v>350</v>
      </c>
      <c r="P177" s="62" t="s">
        <v>351</v>
      </c>
    </row>
    <row r="178" spans="15:16" x14ac:dyDescent="0.2">
      <c r="O178" s="62" t="s">
        <v>352</v>
      </c>
      <c r="P178" s="62" t="s">
        <v>353</v>
      </c>
    </row>
    <row r="179" spans="15:16" x14ac:dyDescent="0.2">
      <c r="O179" s="62" t="s">
        <v>354</v>
      </c>
      <c r="P179" s="62" t="s">
        <v>355</v>
      </c>
    </row>
    <row r="180" spans="15:16" x14ac:dyDescent="0.2">
      <c r="O180" s="62" t="s">
        <v>356</v>
      </c>
      <c r="P180" s="62" t="s">
        <v>357</v>
      </c>
    </row>
    <row r="181" spans="15:16" x14ac:dyDescent="0.2">
      <c r="O181" s="62" t="s">
        <v>358</v>
      </c>
      <c r="P181" s="62" t="s">
        <v>359</v>
      </c>
    </row>
    <row r="182" spans="15:16" x14ac:dyDescent="0.2">
      <c r="O182" s="62" t="s">
        <v>360</v>
      </c>
      <c r="P182" s="62" t="s">
        <v>361</v>
      </c>
    </row>
    <row r="183" spans="15:16" x14ac:dyDescent="0.2">
      <c r="O183" s="62" t="s">
        <v>362</v>
      </c>
      <c r="P183" s="62" t="s">
        <v>363</v>
      </c>
    </row>
    <row r="184" spans="15:16" x14ac:dyDescent="0.2">
      <c r="O184" s="62" t="s">
        <v>364</v>
      </c>
      <c r="P184" s="62" t="s">
        <v>365</v>
      </c>
    </row>
    <row r="185" spans="15:16" x14ac:dyDescent="0.2">
      <c r="O185" s="62" t="s">
        <v>366</v>
      </c>
      <c r="P185" s="62" t="s">
        <v>367</v>
      </c>
    </row>
    <row r="186" spans="15:16" x14ac:dyDescent="0.2">
      <c r="O186" s="62" t="s">
        <v>368</v>
      </c>
      <c r="P186" s="62" t="s">
        <v>369</v>
      </c>
    </row>
    <row r="187" spans="15:16" x14ac:dyDescent="0.2">
      <c r="O187" s="62" t="s">
        <v>370</v>
      </c>
      <c r="P187" s="62" t="s">
        <v>371</v>
      </c>
    </row>
    <row r="188" spans="15:16" x14ac:dyDescent="0.2">
      <c r="O188" s="62" t="s">
        <v>372</v>
      </c>
      <c r="P188" s="62" t="s">
        <v>373</v>
      </c>
    </row>
    <row r="189" spans="15:16" x14ac:dyDescent="0.2">
      <c r="O189" s="62" t="s">
        <v>374</v>
      </c>
      <c r="P189" s="62" t="s">
        <v>375</v>
      </c>
    </row>
    <row r="190" spans="15:16" x14ac:dyDescent="0.2">
      <c r="O190" s="62" t="s">
        <v>376</v>
      </c>
      <c r="P190" s="62" t="s">
        <v>377</v>
      </c>
    </row>
    <row r="191" spans="15:16" x14ac:dyDescent="0.2">
      <c r="O191" s="62" t="s">
        <v>378</v>
      </c>
      <c r="P191" s="62" t="s">
        <v>379</v>
      </c>
    </row>
    <row r="192" spans="15:16" x14ac:dyDescent="0.2">
      <c r="O192" s="62" t="s">
        <v>380</v>
      </c>
      <c r="P192" s="62" t="s">
        <v>381</v>
      </c>
    </row>
    <row r="193" spans="15:16" x14ac:dyDescent="0.2">
      <c r="O193" s="62" t="s">
        <v>382</v>
      </c>
      <c r="P193" s="62" t="s">
        <v>383</v>
      </c>
    </row>
    <row r="194" spans="15:16" x14ac:dyDescent="0.2">
      <c r="O194" s="62" t="s">
        <v>384</v>
      </c>
      <c r="P194" s="62" t="s">
        <v>385</v>
      </c>
    </row>
    <row r="195" spans="15:16" x14ac:dyDescent="0.2">
      <c r="O195" s="62" t="s">
        <v>386</v>
      </c>
      <c r="P195" s="62" t="s">
        <v>387</v>
      </c>
    </row>
    <row r="196" spans="15:16" x14ac:dyDescent="0.2">
      <c r="O196" s="62" t="s">
        <v>388</v>
      </c>
      <c r="P196" s="62" t="s">
        <v>389</v>
      </c>
    </row>
    <row r="197" spans="15:16" x14ac:dyDescent="0.2">
      <c r="O197" s="62" t="s">
        <v>390</v>
      </c>
      <c r="P197" s="62" t="s">
        <v>391</v>
      </c>
    </row>
    <row r="198" spans="15:16" x14ac:dyDescent="0.2">
      <c r="O198" s="62" t="s">
        <v>392</v>
      </c>
      <c r="P198" s="62" t="s">
        <v>393</v>
      </c>
    </row>
    <row r="199" spans="15:16" x14ac:dyDescent="0.2">
      <c r="O199" s="62" t="s">
        <v>394</v>
      </c>
      <c r="P199" s="62" t="s">
        <v>395</v>
      </c>
    </row>
    <row r="200" spans="15:16" x14ac:dyDescent="0.2">
      <c r="O200" s="62" t="s">
        <v>396</v>
      </c>
      <c r="P200" s="62" t="s">
        <v>397</v>
      </c>
    </row>
    <row r="201" spans="15:16" x14ac:dyDescent="0.2">
      <c r="O201" s="62" t="s">
        <v>398</v>
      </c>
      <c r="P201" s="62" t="s">
        <v>399</v>
      </c>
    </row>
    <row r="202" spans="15:16" x14ac:dyDescent="0.2">
      <c r="O202" s="62" t="s">
        <v>400</v>
      </c>
      <c r="P202" s="62" t="s">
        <v>401</v>
      </c>
    </row>
    <row r="203" spans="15:16" x14ac:dyDescent="0.2">
      <c r="O203" s="62" t="s">
        <v>402</v>
      </c>
      <c r="P203" s="62" t="s">
        <v>403</v>
      </c>
    </row>
    <row r="204" spans="15:16" x14ac:dyDescent="0.2">
      <c r="O204" s="62" t="s">
        <v>404</v>
      </c>
      <c r="P204" s="62" t="s">
        <v>405</v>
      </c>
    </row>
    <row r="205" spans="15:16" x14ac:dyDescent="0.2">
      <c r="O205" s="62" t="s">
        <v>406</v>
      </c>
      <c r="P205" s="62" t="s">
        <v>407</v>
      </c>
    </row>
    <row r="206" spans="15:16" x14ac:dyDescent="0.2">
      <c r="O206" s="62" t="s">
        <v>408</v>
      </c>
      <c r="P206" s="62" t="s">
        <v>409</v>
      </c>
    </row>
    <row r="207" spans="15:16" x14ac:dyDescent="0.2">
      <c r="O207" s="62" t="s">
        <v>410</v>
      </c>
      <c r="P207" s="62" t="s">
        <v>411</v>
      </c>
    </row>
    <row r="208" spans="15:16" x14ac:dyDescent="0.2">
      <c r="O208" s="62" t="s">
        <v>412</v>
      </c>
      <c r="P208" s="62" t="s">
        <v>413</v>
      </c>
    </row>
    <row r="209" spans="15:16" x14ac:dyDescent="0.2">
      <c r="O209" s="62" t="s">
        <v>414</v>
      </c>
      <c r="P209" s="62" t="s">
        <v>415</v>
      </c>
    </row>
    <row r="210" spans="15:16" x14ac:dyDescent="0.2">
      <c r="O210" s="62" t="s">
        <v>416</v>
      </c>
      <c r="P210" s="62" t="s">
        <v>417</v>
      </c>
    </row>
    <row r="211" spans="15:16" x14ac:dyDescent="0.2">
      <c r="O211" s="62" t="s">
        <v>418</v>
      </c>
      <c r="P211" s="62" t="s">
        <v>419</v>
      </c>
    </row>
    <row r="212" spans="15:16" x14ac:dyDescent="0.2">
      <c r="O212" s="62" t="s">
        <v>420</v>
      </c>
      <c r="P212" s="62" t="s">
        <v>421</v>
      </c>
    </row>
    <row r="213" spans="15:16" x14ac:dyDescent="0.2">
      <c r="O213" s="62" t="s">
        <v>422</v>
      </c>
      <c r="P213" s="62" t="s">
        <v>423</v>
      </c>
    </row>
    <row r="214" spans="15:16" x14ac:dyDescent="0.2">
      <c r="O214" s="62" t="s">
        <v>424</v>
      </c>
      <c r="P214" s="62" t="s">
        <v>425</v>
      </c>
    </row>
    <row r="215" spans="15:16" x14ac:dyDescent="0.2">
      <c r="O215" s="62" t="s">
        <v>426</v>
      </c>
      <c r="P215" s="62" t="s">
        <v>427</v>
      </c>
    </row>
    <row r="216" spans="15:16" x14ac:dyDescent="0.2">
      <c r="O216" s="62" t="s">
        <v>428</v>
      </c>
      <c r="P216" s="62" t="s">
        <v>427</v>
      </c>
    </row>
    <row r="217" spans="15:16" x14ac:dyDescent="0.2">
      <c r="O217" s="62" t="s">
        <v>429</v>
      </c>
      <c r="P217" s="62" t="s">
        <v>430</v>
      </c>
    </row>
    <row r="218" spans="15:16" x14ac:dyDescent="0.2">
      <c r="O218" s="62" t="s">
        <v>431</v>
      </c>
      <c r="P218" s="62" t="s">
        <v>432</v>
      </c>
    </row>
    <row r="219" spans="15:16" x14ac:dyDescent="0.2">
      <c r="O219" s="62" t="s">
        <v>433</v>
      </c>
      <c r="P219" s="62" t="s">
        <v>434</v>
      </c>
    </row>
    <row r="220" spans="15:16" x14ac:dyDescent="0.2">
      <c r="O220" s="62" t="s">
        <v>435</v>
      </c>
      <c r="P220" s="62" t="s">
        <v>436</v>
      </c>
    </row>
    <row r="221" spans="15:16" x14ac:dyDescent="0.2">
      <c r="O221" s="62" t="s">
        <v>437</v>
      </c>
      <c r="P221" s="62" t="s">
        <v>438</v>
      </c>
    </row>
    <row r="222" spans="15:16" x14ac:dyDescent="0.2">
      <c r="O222" s="62" t="s">
        <v>439</v>
      </c>
      <c r="P222" s="62" t="s">
        <v>440</v>
      </c>
    </row>
    <row r="223" spans="15:16" x14ac:dyDescent="0.2">
      <c r="O223" s="62" t="s">
        <v>441</v>
      </c>
      <c r="P223" s="62" t="s">
        <v>442</v>
      </c>
    </row>
    <row r="224" spans="15:16" x14ac:dyDescent="0.2">
      <c r="O224" s="62" t="s">
        <v>443</v>
      </c>
      <c r="P224" s="62" t="s">
        <v>444</v>
      </c>
    </row>
    <row r="225" spans="15:16" x14ac:dyDescent="0.2">
      <c r="O225" s="62" t="s">
        <v>445</v>
      </c>
      <c r="P225" s="62" t="s">
        <v>446</v>
      </c>
    </row>
    <row r="226" spans="15:16" x14ac:dyDescent="0.2">
      <c r="O226" s="62" t="s">
        <v>447</v>
      </c>
      <c r="P226" s="62" t="s">
        <v>448</v>
      </c>
    </row>
    <row r="227" spans="15:16" x14ac:dyDescent="0.2">
      <c r="O227" s="62" t="s">
        <v>449</v>
      </c>
      <c r="P227" s="62" t="s">
        <v>450</v>
      </c>
    </row>
    <row r="228" spans="15:16" x14ac:dyDescent="0.2">
      <c r="O228" s="62" t="s">
        <v>451</v>
      </c>
      <c r="P228" s="62" t="s">
        <v>452</v>
      </c>
    </row>
    <row r="229" spans="15:16" x14ac:dyDescent="0.2">
      <c r="O229" s="62" t="s">
        <v>453</v>
      </c>
      <c r="P229" s="62" t="s">
        <v>454</v>
      </c>
    </row>
    <row r="230" spans="15:16" x14ac:dyDescent="0.2">
      <c r="O230" s="62" t="s">
        <v>455</v>
      </c>
      <c r="P230" s="62" t="s">
        <v>456</v>
      </c>
    </row>
    <row r="231" spans="15:16" x14ac:dyDescent="0.2">
      <c r="O231" s="62" t="s">
        <v>457</v>
      </c>
      <c r="P231" s="62" t="s">
        <v>458</v>
      </c>
    </row>
    <row r="232" spans="15:16" x14ac:dyDescent="0.2">
      <c r="O232" s="62" t="s">
        <v>459</v>
      </c>
      <c r="P232" s="62" t="s">
        <v>460</v>
      </c>
    </row>
    <row r="233" spans="15:16" x14ac:dyDescent="0.2">
      <c r="O233" s="62" t="s">
        <v>461</v>
      </c>
      <c r="P233" s="62" t="s">
        <v>462</v>
      </c>
    </row>
    <row r="234" spans="15:16" x14ac:dyDescent="0.2">
      <c r="O234" s="62" t="s">
        <v>463</v>
      </c>
      <c r="P234" s="62" t="s">
        <v>464</v>
      </c>
    </row>
    <row r="235" spans="15:16" x14ac:dyDescent="0.2">
      <c r="O235" s="62" t="s">
        <v>465</v>
      </c>
      <c r="P235" s="62" t="s">
        <v>466</v>
      </c>
    </row>
    <row r="236" spans="15:16" x14ac:dyDescent="0.2">
      <c r="O236" s="62" t="s">
        <v>467</v>
      </c>
      <c r="P236" s="62" t="s">
        <v>468</v>
      </c>
    </row>
    <row r="237" spans="15:16" x14ac:dyDescent="0.2">
      <c r="O237" s="62" t="s">
        <v>469</v>
      </c>
      <c r="P237" s="62" t="s">
        <v>470</v>
      </c>
    </row>
    <row r="238" spans="15:16" x14ac:dyDescent="0.2">
      <c r="O238" s="62" t="s">
        <v>471</v>
      </c>
      <c r="P238" s="62" t="s">
        <v>472</v>
      </c>
    </row>
    <row r="239" spans="15:16" x14ac:dyDescent="0.2">
      <c r="O239" s="62" t="s">
        <v>473</v>
      </c>
      <c r="P239" s="62" t="s">
        <v>474</v>
      </c>
    </row>
    <row r="240" spans="15:16" x14ac:dyDescent="0.2">
      <c r="O240" s="62" t="s">
        <v>475</v>
      </c>
      <c r="P240" s="62" t="s">
        <v>476</v>
      </c>
    </row>
    <row r="241" spans="15:16" x14ac:dyDescent="0.2">
      <c r="O241" s="62" t="s">
        <v>477</v>
      </c>
      <c r="P241" s="62" t="s">
        <v>478</v>
      </c>
    </row>
    <row r="242" spans="15:16" x14ac:dyDescent="0.2">
      <c r="O242" s="62" t="s">
        <v>479</v>
      </c>
      <c r="P242" s="62" t="s">
        <v>480</v>
      </c>
    </row>
    <row r="243" spans="15:16" x14ac:dyDescent="0.2">
      <c r="O243" s="62" t="s">
        <v>481</v>
      </c>
      <c r="P243" s="62" t="s">
        <v>482</v>
      </c>
    </row>
    <row r="244" spans="15:16" x14ac:dyDescent="0.2">
      <c r="O244" s="62" t="s">
        <v>483</v>
      </c>
      <c r="P244" s="62" t="s">
        <v>484</v>
      </c>
    </row>
    <row r="245" spans="15:16" x14ac:dyDescent="0.2">
      <c r="O245" s="62" t="s">
        <v>485</v>
      </c>
      <c r="P245" s="62" t="s">
        <v>486</v>
      </c>
    </row>
    <row r="246" spans="15:16" x14ac:dyDescent="0.2">
      <c r="O246" s="62" t="s">
        <v>487</v>
      </c>
      <c r="P246" s="62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86" zoomScale="120" zoomScaleNormal="120" workbookViewId="0">
      <selection activeCell="P27" sqref="P27"/>
    </sheetView>
  </sheetViews>
  <sheetFormatPr baseColWidth="10" defaultColWidth="9.1640625" defaultRowHeight="15" x14ac:dyDescent="0.2"/>
  <cols>
    <col min="1" max="2" width="15.33203125" style="81" customWidth="1"/>
    <col min="3" max="42" width="9.1640625" style="81" customWidth="1"/>
    <col min="43" max="16384" width="9.1640625" style="81"/>
  </cols>
  <sheetData>
    <row r="1" spans="1:5" ht="20" customHeight="1" x14ac:dyDescent="0.2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2">
      <c r="A2" t="s">
        <v>27</v>
      </c>
      <c r="B2">
        <v>5.04</v>
      </c>
      <c r="C2" t="s">
        <v>493</v>
      </c>
      <c r="D2">
        <v>19.489999999999998</v>
      </c>
      <c r="E2" t="s">
        <v>494</v>
      </c>
    </row>
    <row r="3" spans="1:5" x14ac:dyDescent="0.2">
      <c r="A3" t="s">
        <v>137</v>
      </c>
      <c r="B3">
        <v>2.1</v>
      </c>
      <c r="C3" t="s">
        <v>495</v>
      </c>
      <c r="D3">
        <v>4.4000000000000004</v>
      </c>
      <c r="E3" t="s">
        <v>494</v>
      </c>
    </row>
    <row r="4" spans="1:5" x14ac:dyDescent="0.2">
      <c r="A4" t="s">
        <v>21</v>
      </c>
      <c r="B4">
        <v>6.06</v>
      </c>
      <c r="C4" t="s">
        <v>493</v>
      </c>
      <c r="D4">
        <v>2.54</v>
      </c>
      <c r="E4" t="s">
        <v>494</v>
      </c>
    </row>
    <row r="5" spans="1:5" x14ac:dyDescent="0.2">
      <c r="A5" t="s">
        <v>38</v>
      </c>
      <c r="B5">
        <v>4.2</v>
      </c>
      <c r="C5" t="s">
        <v>496</v>
      </c>
      <c r="D5">
        <v>7.6</v>
      </c>
      <c r="E5" t="s">
        <v>494</v>
      </c>
    </row>
    <row r="6" spans="1:5" x14ac:dyDescent="0.2">
      <c r="A6" t="s">
        <v>436</v>
      </c>
      <c r="B6">
        <v>14.8</v>
      </c>
      <c r="C6" t="s">
        <v>496</v>
      </c>
      <c r="D6">
        <v>23.3</v>
      </c>
      <c r="E6" t="s">
        <v>494</v>
      </c>
    </row>
    <row r="7" spans="1:5" x14ac:dyDescent="0.2">
      <c r="A7" t="s">
        <v>49</v>
      </c>
      <c r="B7">
        <v>0.4</v>
      </c>
      <c r="C7" t="s">
        <v>493</v>
      </c>
      <c r="D7">
        <v>0.21</v>
      </c>
      <c r="E7" t="s">
        <v>494</v>
      </c>
    </row>
    <row r="8" spans="1:5" x14ac:dyDescent="0.2">
      <c r="A8" t="s">
        <v>51</v>
      </c>
      <c r="B8">
        <v>6.9</v>
      </c>
      <c r="C8" t="s">
        <v>496</v>
      </c>
      <c r="D8">
        <v>9.4</v>
      </c>
      <c r="E8" t="s">
        <v>494</v>
      </c>
    </row>
    <row r="9" spans="1:5" x14ac:dyDescent="0.2">
      <c r="A9" t="s">
        <v>497</v>
      </c>
      <c r="B9">
        <v>-0.1</v>
      </c>
      <c r="C9" t="s">
        <v>498</v>
      </c>
      <c r="D9">
        <v>1.5</v>
      </c>
      <c r="E9" t="s">
        <v>494</v>
      </c>
    </row>
    <row r="10" spans="1:5" x14ac:dyDescent="0.2">
      <c r="A10" t="s">
        <v>440</v>
      </c>
      <c r="B10">
        <v>-6.1</v>
      </c>
      <c r="C10" t="s">
        <v>496</v>
      </c>
      <c r="D10">
        <v>-6.6</v>
      </c>
      <c r="E10" t="s">
        <v>494</v>
      </c>
    </row>
    <row r="11" spans="1:5" x14ac:dyDescent="0.2">
      <c r="A11" t="s">
        <v>55</v>
      </c>
      <c r="B11">
        <v>0.8</v>
      </c>
      <c r="C11" t="s">
        <v>496</v>
      </c>
      <c r="D11">
        <v>-7.3</v>
      </c>
      <c r="E11" t="s">
        <v>494</v>
      </c>
    </row>
    <row r="12" spans="1:5" x14ac:dyDescent="0.2">
      <c r="A12" t="s">
        <v>57</v>
      </c>
      <c r="B12">
        <v>16</v>
      </c>
      <c r="C12" t="s">
        <v>493</v>
      </c>
      <c r="D12">
        <v>20.5</v>
      </c>
      <c r="E12" t="s">
        <v>494</v>
      </c>
    </row>
    <row r="13" spans="1:5" x14ac:dyDescent="0.2">
      <c r="A13" t="s">
        <v>499</v>
      </c>
      <c r="B13">
        <v>-1</v>
      </c>
      <c r="C13" t="s">
        <v>496</v>
      </c>
      <c r="D13">
        <v>1.6</v>
      </c>
      <c r="E13" t="s">
        <v>494</v>
      </c>
    </row>
    <row r="14" spans="1:5" x14ac:dyDescent="0.2">
      <c r="A14" t="s">
        <v>83</v>
      </c>
      <c r="B14">
        <v>1.9</v>
      </c>
      <c r="C14" t="s">
        <v>493</v>
      </c>
      <c r="D14">
        <v>19.899999999999999</v>
      </c>
      <c r="E14" t="s">
        <v>494</v>
      </c>
    </row>
    <row r="15" spans="1:5" x14ac:dyDescent="0.2">
      <c r="A15" t="s">
        <v>75</v>
      </c>
      <c r="B15">
        <v>0.4</v>
      </c>
      <c r="C15" t="s">
        <v>496</v>
      </c>
      <c r="D15">
        <v>2.8</v>
      </c>
      <c r="E15" t="s">
        <v>494</v>
      </c>
    </row>
    <row r="16" spans="1:5" x14ac:dyDescent="0.2">
      <c r="A16" t="s">
        <v>63</v>
      </c>
      <c r="B16">
        <v>11</v>
      </c>
      <c r="C16" t="s">
        <v>496</v>
      </c>
      <c r="D16">
        <v>16.5</v>
      </c>
      <c r="E16" t="s">
        <v>494</v>
      </c>
    </row>
    <row r="17" spans="1:5" x14ac:dyDescent="0.2">
      <c r="A17" t="s">
        <v>59</v>
      </c>
      <c r="B17">
        <v>-6.6</v>
      </c>
      <c r="C17" t="s">
        <v>493</v>
      </c>
      <c r="D17">
        <v>0.1</v>
      </c>
      <c r="E17" t="s">
        <v>494</v>
      </c>
    </row>
    <row r="18" spans="1:5" x14ac:dyDescent="0.2">
      <c r="A18" t="s">
        <v>53</v>
      </c>
      <c r="B18">
        <v>15.7</v>
      </c>
      <c r="C18" t="s">
        <v>493</v>
      </c>
      <c r="D18">
        <v>17.399999999999999</v>
      </c>
      <c r="E18" t="s">
        <v>494</v>
      </c>
    </row>
    <row r="19" spans="1:5" x14ac:dyDescent="0.2">
      <c r="A19" t="s">
        <v>99</v>
      </c>
      <c r="B19">
        <v>16.3</v>
      </c>
      <c r="C19" t="s">
        <v>493</v>
      </c>
      <c r="D19">
        <v>15.2</v>
      </c>
      <c r="E19" t="s">
        <v>494</v>
      </c>
    </row>
    <row r="20" spans="1:5" x14ac:dyDescent="0.2">
      <c r="A20" t="s">
        <v>87</v>
      </c>
      <c r="B20">
        <v>3.91</v>
      </c>
      <c r="C20" t="s">
        <v>498</v>
      </c>
      <c r="D20">
        <v>4.5</v>
      </c>
      <c r="E20" t="s">
        <v>494</v>
      </c>
    </row>
    <row r="21" spans="1:5" x14ac:dyDescent="0.2">
      <c r="A21" t="s">
        <v>401</v>
      </c>
      <c r="B21">
        <v>-12.9</v>
      </c>
      <c r="C21" t="s">
        <v>493</v>
      </c>
      <c r="D21">
        <v>11.7</v>
      </c>
      <c r="E21" t="s">
        <v>494</v>
      </c>
    </row>
    <row r="22" spans="1:5" x14ac:dyDescent="0.2">
      <c r="A22" t="s">
        <v>93</v>
      </c>
      <c r="B22">
        <v>-1.6</v>
      </c>
      <c r="C22" t="s">
        <v>496</v>
      </c>
      <c r="D22">
        <v>-5.0999999999999996</v>
      </c>
      <c r="E22" t="s">
        <v>494</v>
      </c>
    </row>
    <row r="23" spans="1:5" x14ac:dyDescent="0.2">
      <c r="A23" t="s">
        <v>95</v>
      </c>
      <c r="B23">
        <v>6.3</v>
      </c>
      <c r="C23" t="s">
        <v>496</v>
      </c>
      <c r="D23">
        <v>4.2</v>
      </c>
      <c r="E23" t="s">
        <v>494</v>
      </c>
    </row>
    <row r="24" spans="1:5" x14ac:dyDescent="0.2">
      <c r="A24" t="s">
        <v>107</v>
      </c>
      <c r="B24">
        <v>6.9</v>
      </c>
      <c r="C24" t="s">
        <v>496</v>
      </c>
      <c r="D24">
        <v>9.1</v>
      </c>
      <c r="E24" t="s">
        <v>494</v>
      </c>
    </row>
    <row r="25" spans="1:5" x14ac:dyDescent="0.2">
      <c r="A25" t="s">
        <v>103</v>
      </c>
      <c r="B25">
        <v>-1.3</v>
      </c>
      <c r="C25" t="s">
        <v>500</v>
      </c>
      <c r="D25">
        <v>6.8</v>
      </c>
      <c r="E25" t="s">
        <v>494</v>
      </c>
    </row>
    <row r="26" spans="1:5" x14ac:dyDescent="0.2">
      <c r="A26" t="s">
        <v>113</v>
      </c>
      <c r="B26">
        <v>3.7</v>
      </c>
      <c r="C26" t="s">
        <v>498</v>
      </c>
      <c r="D26">
        <v>3.7</v>
      </c>
      <c r="E26" t="s">
        <v>494</v>
      </c>
    </row>
    <row r="27" spans="1:5" x14ac:dyDescent="0.2">
      <c r="A27" t="s">
        <v>167</v>
      </c>
      <c r="B27">
        <v>2.2000000000000002</v>
      </c>
      <c r="C27" t="s">
        <v>496</v>
      </c>
      <c r="D27">
        <v>0.6</v>
      </c>
      <c r="E27" t="s">
        <v>494</v>
      </c>
    </row>
    <row r="28" spans="1:5" x14ac:dyDescent="0.2">
      <c r="A28" t="s">
        <v>121</v>
      </c>
      <c r="B28">
        <v>1.9</v>
      </c>
      <c r="C28" t="s">
        <v>495</v>
      </c>
      <c r="D28">
        <v>-12.7</v>
      </c>
      <c r="E28" t="s">
        <v>494</v>
      </c>
    </row>
    <row r="29" spans="1:5" x14ac:dyDescent="0.2">
      <c r="A29" t="s">
        <v>125</v>
      </c>
      <c r="B29">
        <v>-1.74</v>
      </c>
      <c r="C29" t="s">
        <v>498</v>
      </c>
      <c r="D29">
        <v>-0.52</v>
      </c>
      <c r="E29" t="s">
        <v>494</v>
      </c>
    </row>
    <row r="30" spans="1:5" x14ac:dyDescent="0.2">
      <c r="A30" t="s">
        <v>117</v>
      </c>
      <c r="B30">
        <v>8.3000000000000007</v>
      </c>
      <c r="C30" t="s">
        <v>496</v>
      </c>
      <c r="D30">
        <v>7.2</v>
      </c>
      <c r="E30" t="s">
        <v>494</v>
      </c>
    </row>
    <row r="31" spans="1:5" x14ac:dyDescent="0.2">
      <c r="A31" t="s">
        <v>133</v>
      </c>
      <c r="B31">
        <v>19.899999999999999</v>
      </c>
      <c r="C31" t="s">
        <v>496</v>
      </c>
      <c r="D31">
        <v>15.4</v>
      </c>
      <c r="E31" t="s">
        <v>494</v>
      </c>
    </row>
    <row r="32" spans="1:5" x14ac:dyDescent="0.2">
      <c r="A32" t="s">
        <v>381</v>
      </c>
      <c r="B32">
        <v>-0.24</v>
      </c>
      <c r="C32" t="s">
        <v>501</v>
      </c>
      <c r="D32">
        <v>2.12</v>
      </c>
      <c r="E32" t="s">
        <v>494</v>
      </c>
    </row>
    <row r="33" spans="1:5" x14ac:dyDescent="0.2">
      <c r="A33" t="s">
        <v>442</v>
      </c>
      <c r="B33">
        <v>-7.5</v>
      </c>
      <c r="C33" t="s">
        <v>496</v>
      </c>
      <c r="D33">
        <v>0.8</v>
      </c>
      <c r="E33" t="s">
        <v>494</v>
      </c>
    </row>
    <row r="34" spans="1:5" x14ac:dyDescent="0.2">
      <c r="A34" t="s">
        <v>502</v>
      </c>
      <c r="B34">
        <v>2.5</v>
      </c>
      <c r="C34" t="s">
        <v>498</v>
      </c>
      <c r="D34">
        <v>-2.5</v>
      </c>
      <c r="E34" t="s">
        <v>494</v>
      </c>
    </row>
    <row r="35" spans="1:5" x14ac:dyDescent="0.2">
      <c r="A35" t="s">
        <v>503</v>
      </c>
      <c r="B35">
        <v>3.5</v>
      </c>
      <c r="C35" t="s">
        <v>498</v>
      </c>
      <c r="D35">
        <v>-0.8</v>
      </c>
      <c r="E35" t="s">
        <v>494</v>
      </c>
    </row>
    <row r="36" spans="1:5" x14ac:dyDescent="0.2">
      <c r="A36" t="s">
        <v>155</v>
      </c>
      <c r="B36">
        <v>8.6</v>
      </c>
      <c r="C36" t="s">
        <v>493</v>
      </c>
      <c r="D36">
        <v>2.9</v>
      </c>
      <c r="E36" t="s">
        <v>494</v>
      </c>
    </row>
    <row r="37" spans="1:5" x14ac:dyDescent="0.2">
      <c r="A37" t="s">
        <v>153</v>
      </c>
      <c r="B37">
        <v>4</v>
      </c>
      <c r="C37" t="s">
        <v>496</v>
      </c>
      <c r="D37">
        <v>2.5</v>
      </c>
      <c r="E37" t="s">
        <v>494</v>
      </c>
    </row>
    <row r="38" spans="1:5" x14ac:dyDescent="0.2">
      <c r="A38" t="s">
        <v>159</v>
      </c>
      <c r="B38">
        <v>1.8</v>
      </c>
      <c r="C38" t="s">
        <v>496</v>
      </c>
      <c r="D38">
        <v>1.5</v>
      </c>
      <c r="E38" t="s">
        <v>494</v>
      </c>
    </row>
    <row r="39" spans="1:5" x14ac:dyDescent="0.2">
      <c r="A39" t="s">
        <v>444</v>
      </c>
      <c r="B39">
        <v>23.1</v>
      </c>
      <c r="C39" t="s">
        <v>493</v>
      </c>
      <c r="D39">
        <v>40.6</v>
      </c>
      <c r="E39" t="s">
        <v>494</v>
      </c>
    </row>
    <row r="40" spans="1:5" x14ac:dyDescent="0.2">
      <c r="A40" t="s">
        <v>127</v>
      </c>
      <c r="B40">
        <v>2.6</v>
      </c>
      <c r="C40" t="s">
        <v>496</v>
      </c>
      <c r="D40">
        <v>1.6</v>
      </c>
      <c r="E40" t="s">
        <v>494</v>
      </c>
    </row>
    <row r="41" spans="1:5" x14ac:dyDescent="0.2">
      <c r="A41" t="s">
        <v>191</v>
      </c>
      <c r="B41">
        <v>-1.1000000000000001</v>
      </c>
      <c r="C41" t="s">
        <v>496</v>
      </c>
      <c r="D41">
        <v>4.4000000000000004</v>
      </c>
      <c r="E41" t="s">
        <v>494</v>
      </c>
    </row>
    <row r="42" spans="1:5" x14ac:dyDescent="0.2">
      <c r="A42" t="s">
        <v>504</v>
      </c>
      <c r="B42">
        <v>5</v>
      </c>
      <c r="C42" t="s">
        <v>493</v>
      </c>
      <c r="D42">
        <v>6.9</v>
      </c>
      <c r="E42" t="s">
        <v>494</v>
      </c>
    </row>
    <row r="43" spans="1:5" x14ac:dyDescent="0.2">
      <c r="A43" t="s">
        <v>201</v>
      </c>
      <c r="B43">
        <v>2.7</v>
      </c>
      <c r="C43" t="s">
        <v>493</v>
      </c>
      <c r="D43">
        <v>-1.3</v>
      </c>
      <c r="E43" t="s">
        <v>494</v>
      </c>
    </row>
    <row r="44" spans="1:5" x14ac:dyDescent="0.2">
      <c r="A44" t="s">
        <v>207</v>
      </c>
      <c r="B44">
        <v>11.3</v>
      </c>
      <c r="C44" t="s">
        <v>496</v>
      </c>
      <c r="D44">
        <v>14.2</v>
      </c>
      <c r="E44" t="s">
        <v>494</v>
      </c>
    </row>
    <row r="45" spans="1:5" x14ac:dyDescent="0.2">
      <c r="A45" t="s">
        <v>211</v>
      </c>
      <c r="B45">
        <v>3.1</v>
      </c>
      <c r="C45" t="s">
        <v>496</v>
      </c>
      <c r="D45">
        <v>-0.7</v>
      </c>
      <c r="E45" t="s">
        <v>494</v>
      </c>
    </row>
    <row r="46" spans="1:5" x14ac:dyDescent="0.2">
      <c r="A46" t="s">
        <v>209</v>
      </c>
      <c r="B46">
        <v>0.04</v>
      </c>
      <c r="C46" t="s">
        <v>493</v>
      </c>
      <c r="D46">
        <v>0.75</v>
      </c>
      <c r="E46" t="s">
        <v>494</v>
      </c>
    </row>
    <row r="47" spans="1:5" x14ac:dyDescent="0.2">
      <c r="A47" t="s">
        <v>217</v>
      </c>
      <c r="B47">
        <v>6.4</v>
      </c>
      <c r="C47" t="s">
        <v>495</v>
      </c>
      <c r="D47">
        <v>-1.4</v>
      </c>
      <c r="E47" t="s">
        <v>494</v>
      </c>
    </row>
    <row r="48" spans="1:5" x14ac:dyDescent="0.2">
      <c r="A48" t="s">
        <v>219</v>
      </c>
      <c r="B48">
        <v>-22.5</v>
      </c>
      <c r="C48" t="s">
        <v>505</v>
      </c>
      <c r="D48">
        <v>0.9</v>
      </c>
      <c r="E48" t="s">
        <v>494</v>
      </c>
    </row>
    <row r="49" spans="1:5" x14ac:dyDescent="0.2">
      <c r="A49" t="s">
        <v>215</v>
      </c>
      <c r="B49">
        <v>28.8</v>
      </c>
      <c r="C49" t="s">
        <v>496</v>
      </c>
      <c r="D49">
        <v>7.3</v>
      </c>
      <c r="E49" t="s">
        <v>494</v>
      </c>
    </row>
    <row r="50" spans="1:5" x14ac:dyDescent="0.2">
      <c r="A50" t="s">
        <v>223</v>
      </c>
      <c r="B50">
        <v>17.760000000000002</v>
      </c>
      <c r="C50" t="s">
        <v>498</v>
      </c>
      <c r="D50">
        <v>10.49</v>
      </c>
      <c r="E50" t="s">
        <v>494</v>
      </c>
    </row>
    <row r="51" spans="1:5" x14ac:dyDescent="0.2">
      <c r="A51" t="s">
        <v>225</v>
      </c>
      <c r="B51">
        <v>-0.5</v>
      </c>
      <c r="C51" t="s">
        <v>496</v>
      </c>
      <c r="D51">
        <v>2.9</v>
      </c>
      <c r="E51" t="s">
        <v>494</v>
      </c>
    </row>
    <row r="52" spans="1:5" x14ac:dyDescent="0.2">
      <c r="A52" t="s">
        <v>506</v>
      </c>
      <c r="B52">
        <v>-0.7</v>
      </c>
      <c r="C52" t="s">
        <v>500</v>
      </c>
      <c r="D52">
        <v>-14.3</v>
      </c>
      <c r="E52" t="s">
        <v>494</v>
      </c>
    </row>
    <row r="53" spans="1:5" x14ac:dyDescent="0.2">
      <c r="A53" t="s">
        <v>231</v>
      </c>
      <c r="B53">
        <v>9.8000000000000007</v>
      </c>
      <c r="C53" t="s">
        <v>496</v>
      </c>
      <c r="D53">
        <v>5.8</v>
      </c>
      <c r="E53" t="s">
        <v>494</v>
      </c>
    </row>
    <row r="54" spans="1:5" x14ac:dyDescent="0.2">
      <c r="A54" t="s">
        <v>229</v>
      </c>
      <c r="B54">
        <v>-0.5</v>
      </c>
      <c r="C54" t="s">
        <v>498</v>
      </c>
      <c r="D54">
        <v>2</v>
      </c>
      <c r="E54" t="s">
        <v>494</v>
      </c>
    </row>
    <row r="55" spans="1:5" x14ac:dyDescent="0.2">
      <c r="A55" t="s">
        <v>446</v>
      </c>
      <c r="B55">
        <v>-1.3</v>
      </c>
      <c r="C55" t="s">
        <v>496</v>
      </c>
      <c r="D55">
        <v>1.4</v>
      </c>
      <c r="E55" t="s">
        <v>494</v>
      </c>
    </row>
    <row r="56" spans="1:5" x14ac:dyDescent="0.2">
      <c r="A56" t="s">
        <v>507</v>
      </c>
      <c r="B56">
        <v>0.02</v>
      </c>
      <c r="C56" t="s">
        <v>508</v>
      </c>
      <c r="D56">
        <v>0.7</v>
      </c>
      <c r="E56" t="s">
        <v>494</v>
      </c>
    </row>
    <row r="57" spans="1:5" x14ac:dyDescent="0.2">
      <c r="A57" t="s">
        <v>509</v>
      </c>
      <c r="B57">
        <v>2.6</v>
      </c>
      <c r="C57" t="s">
        <v>496</v>
      </c>
      <c r="D57">
        <v>20.8</v>
      </c>
      <c r="E57" t="s">
        <v>494</v>
      </c>
    </row>
    <row r="58" spans="1:5" x14ac:dyDescent="0.2">
      <c r="A58" t="s">
        <v>452</v>
      </c>
      <c r="B58">
        <v>-3.7</v>
      </c>
      <c r="C58" t="s">
        <v>496</v>
      </c>
      <c r="D58">
        <v>-1</v>
      </c>
      <c r="E58" t="s">
        <v>494</v>
      </c>
    </row>
    <row r="59" spans="1:5" x14ac:dyDescent="0.2">
      <c r="A59" t="s">
        <v>450</v>
      </c>
      <c r="B59">
        <v>3.1</v>
      </c>
      <c r="C59" t="s">
        <v>496</v>
      </c>
      <c r="D59">
        <v>17</v>
      </c>
      <c r="E59" t="s">
        <v>494</v>
      </c>
    </row>
    <row r="60" spans="1:5" x14ac:dyDescent="0.2">
      <c r="A60" t="s">
        <v>265</v>
      </c>
      <c r="B60">
        <v>-1.8</v>
      </c>
      <c r="C60" t="s">
        <v>498</v>
      </c>
      <c r="D60">
        <v>0.2</v>
      </c>
      <c r="E60" t="s">
        <v>494</v>
      </c>
    </row>
    <row r="61" spans="1:5" x14ac:dyDescent="0.2">
      <c r="A61" t="s">
        <v>267</v>
      </c>
      <c r="B61">
        <v>48.4</v>
      </c>
      <c r="C61" t="s">
        <v>493</v>
      </c>
      <c r="D61">
        <v>0.4</v>
      </c>
      <c r="E61" t="s">
        <v>494</v>
      </c>
    </row>
    <row r="62" spans="1:5" x14ac:dyDescent="0.2">
      <c r="A62" t="s">
        <v>169</v>
      </c>
      <c r="B62">
        <v>-0.5</v>
      </c>
      <c r="C62" t="s">
        <v>496</v>
      </c>
      <c r="D62">
        <v>0.2</v>
      </c>
      <c r="E62" t="s">
        <v>494</v>
      </c>
    </row>
    <row r="63" spans="1:5" x14ac:dyDescent="0.2">
      <c r="A63" t="s">
        <v>301</v>
      </c>
      <c r="B63">
        <v>10.8</v>
      </c>
      <c r="C63" t="s">
        <v>496</v>
      </c>
      <c r="D63">
        <v>13.5</v>
      </c>
      <c r="E63" t="s">
        <v>494</v>
      </c>
    </row>
    <row r="64" spans="1:5" x14ac:dyDescent="0.2">
      <c r="A64" t="s">
        <v>281</v>
      </c>
      <c r="B64">
        <v>-0.89</v>
      </c>
      <c r="C64" t="s">
        <v>493</v>
      </c>
      <c r="D64">
        <v>-1</v>
      </c>
      <c r="E64" t="s">
        <v>494</v>
      </c>
    </row>
    <row r="65" spans="1:5" x14ac:dyDescent="0.2">
      <c r="A65" t="s">
        <v>283</v>
      </c>
      <c r="B65">
        <v>13.5</v>
      </c>
      <c r="C65" t="s">
        <v>496</v>
      </c>
      <c r="D65">
        <v>11.1</v>
      </c>
      <c r="E65" t="s">
        <v>494</v>
      </c>
    </row>
    <row r="66" spans="1:5" x14ac:dyDescent="0.2">
      <c r="A66" t="s">
        <v>293</v>
      </c>
      <c r="B66">
        <v>35.9</v>
      </c>
      <c r="C66" t="s">
        <v>493</v>
      </c>
      <c r="D66">
        <v>16.5</v>
      </c>
      <c r="E66" t="s">
        <v>494</v>
      </c>
    </row>
    <row r="67" spans="1:5" x14ac:dyDescent="0.2">
      <c r="A67" t="s">
        <v>297</v>
      </c>
      <c r="B67">
        <v>7.6</v>
      </c>
      <c r="C67" t="s">
        <v>493</v>
      </c>
      <c r="D67">
        <v>7.8</v>
      </c>
      <c r="E67" t="s">
        <v>494</v>
      </c>
    </row>
    <row r="68" spans="1:5" x14ac:dyDescent="0.2">
      <c r="A68" t="s">
        <v>277</v>
      </c>
      <c r="B68">
        <v>3.9</v>
      </c>
      <c r="C68" t="s">
        <v>496</v>
      </c>
      <c r="D68">
        <v>3.9</v>
      </c>
      <c r="E68" t="s">
        <v>494</v>
      </c>
    </row>
    <row r="69" spans="1:5" x14ac:dyDescent="0.2">
      <c r="A69" t="s">
        <v>454</v>
      </c>
      <c r="B69">
        <v>2.4</v>
      </c>
      <c r="C69" t="s">
        <v>498</v>
      </c>
      <c r="D69">
        <v>-14.3</v>
      </c>
      <c r="E69" t="s">
        <v>494</v>
      </c>
    </row>
    <row r="70" spans="1:5" x14ac:dyDescent="0.2">
      <c r="A70" t="s">
        <v>287</v>
      </c>
      <c r="B70">
        <v>-32.5</v>
      </c>
      <c r="C70" t="s">
        <v>501</v>
      </c>
      <c r="D70">
        <v>0.9</v>
      </c>
      <c r="E70" t="s">
        <v>494</v>
      </c>
    </row>
    <row r="71" spans="1:5" x14ac:dyDescent="0.2">
      <c r="A71" t="s">
        <v>510</v>
      </c>
      <c r="B71">
        <v>-12.5</v>
      </c>
      <c r="C71" t="s">
        <v>496</v>
      </c>
      <c r="D71">
        <v>3.9</v>
      </c>
      <c r="E71" t="s">
        <v>494</v>
      </c>
    </row>
    <row r="72" spans="1:5" x14ac:dyDescent="0.2">
      <c r="A72" t="s">
        <v>269</v>
      </c>
      <c r="B72">
        <v>1.8</v>
      </c>
      <c r="C72" t="s">
        <v>493</v>
      </c>
      <c r="D72">
        <v>-2.2999999999999998</v>
      </c>
      <c r="E72" t="s">
        <v>494</v>
      </c>
    </row>
    <row r="73" spans="1:5" x14ac:dyDescent="0.2">
      <c r="A73" t="s">
        <v>291</v>
      </c>
      <c r="B73">
        <v>0.3</v>
      </c>
      <c r="C73" t="s">
        <v>493</v>
      </c>
      <c r="D73">
        <v>1.5</v>
      </c>
      <c r="E73" t="s">
        <v>494</v>
      </c>
    </row>
    <row r="74" spans="1:5" x14ac:dyDescent="0.2">
      <c r="A74" t="s">
        <v>315</v>
      </c>
      <c r="B74">
        <v>2.8</v>
      </c>
      <c r="C74" t="s">
        <v>496</v>
      </c>
      <c r="D74">
        <v>1.3</v>
      </c>
      <c r="E74" t="s">
        <v>494</v>
      </c>
    </row>
    <row r="75" spans="1:5" x14ac:dyDescent="0.2">
      <c r="A75" t="s">
        <v>325</v>
      </c>
      <c r="B75">
        <v>16.100000000000001</v>
      </c>
      <c r="C75" t="s">
        <v>511</v>
      </c>
      <c r="D75">
        <v>0.5</v>
      </c>
      <c r="E75" t="s">
        <v>494</v>
      </c>
    </row>
    <row r="76" spans="1:5" x14ac:dyDescent="0.2">
      <c r="A76" t="s">
        <v>305</v>
      </c>
      <c r="B76">
        <v>17.600000000000001</v>
      </c>
      <c r="C76" t="s">
        <v>505</v>
      </c>
      <c r="D76">
        <v>5.8</v>
      </c>
      <c r="E76" t="s">
        <v>494</v>
      </c>
    </row>
    <row r="77" spans="1:5" x14ac:dyDescent="0.2">
      <c r="A77" t="s">
        <v>309</v>
      </c>
      <c r="B77">
        <v>-9.6999999999999993</v>
      </c>
      <c r="C77" t="s">
        <v>501</v>
      </c>
      <c r="D77">
        <v>-0.7</v>
      </c>
      <c r="E77" t="s">
        <v>494</v>
      </c>
    </row>
    <row r="78" spans="1:5" x14ac:dyDescent="0.2">
      <c r="A78" t="s">
        <v>319</v>
      </c>
      <c r="B78">
        <v>0.9</v>
      </c>
      <c r="C78" t="s">
        <v>496</v>
      </c>
      <c r="D78">
        <v>4.7</v>
      </c>
      <c r="E78" t="s">
        <v>494</v>
      </c>
    </row>
    <row r="79" spans="1:5" x14ac:dyDescent="0.2">
      <c r="A79" t="s">
        <v>333</v>
      </c>
      <c r="B79">
        <v>1.92</v>
      </c>
      <c r="C79" t="s">
        <v>498</v>
      </c>
      <c r="D79">
        <v>-0.93</v>
      </c>
      <c r="E79" t="s">
        <v>494</v>
      </c>
    </row>
    <row r="80" spans="1:5" x14ac:dyDescent="0.2">
      <c r="A80" t="s">
        <v>512</v>
      </c>
      <c r="B80">
        <v>14.13</v>
      </c>
      <c r="C80" t="s">
        <v>495</v>
      </c>
      <c r="D80">
        <v>-7.95</v>
      </c>
      <c r="E80" t="s">
        <v>494</v>
      </c>
    </row>
    <row r="81" spans="1:5" x14ac:dyDescent="0.2">
      <c r="A81" t="s">
        <v>335</v>
      </c>
      <c r="B81">
        <v>4.07</v>
      </c>
      <c r="C81" t="s">
        <v>493</v>
      </c>
      <c r="D81">
        <v>5.31</v>
      </c>
      <c r="E81" t="s">
        <v>494</v>
      </c>
    </row>
    <row r="82" spans="1:5" x14ac:dyDescent="0.2">
      <c r="A82" t="s">
        <v>339</v>
      </c>
      <c r="B82">
        <v>0.14000000000000001</v>
      </c>
      <c r="C82" t="s">
        <v>498</v>
      </c>
      <c r="D82">
        <v>2.48</v>
      </c>
      <c r="E82" t="s">
        <v>494</v>
      </c>
    </row>
    <row r="83" spans="1:5" x14ac:dyDescent="0.2">
      <c r="A83" t="s">
        <v>341</v>
      </c>
      <c r="B83">
        <v>10</v>
      </c>
      <c r="C83" t="s">
        <v>496</v>
      </c>
      <c r="D83">
        <v>11.8</v>
      </c>
      <c r="E83" t="s">
        <v>494</v>
      </c>
    </row>
    <row r="84" spans="1:5" x14ac:dyDescent="0.2">
      <c r="A84" t="s">
        <v>347</v>
      </c>
      <c r="B84">
        <v>9.8000000000000007</v>
      </c>
      <c r="C84" t="s">
        <v>496</v>
      </c>
      <c r="D84">
        <v>10.9</v>
      </c>
      <c r="E84" t="s">
        <v>494</v>
      </c>
    </row>
    <row r="85" spans="1:5" x14ac:dyDescent="0.2">
      <c r="A85" t="s">
        <v>351</v>
      </c>
      <c r="B85">
        <v>0.9</v>
      </c>
      <c r="C85" t="s">
        <v>496</v>
      </c>
      <c r="D85">
        <v>4.9000000000000004</v>
      </c>
      <c r="E85" t="s">
        <v>494</v>
      </c>
    </row>
    <row r="86" spans="1:5" x14ac:dyDescent="0.2">
      <c r="A86" t="s">
        <v>357</v>
      </c>
      <c r="B86">
        <v>7.3</v>
      </c>
      <c r="C86" t="s">
        <v>498</v>
      </c>
      <c r="D86">
        <v>7.84</v>
      </c>
      <c r="E86" t="s">
        <v>494</v>
      </c>
    </row>
    <row r="87" spans="1:5" x14ac:dyDescent="0.2">
      <c r="A87" t="s">
        <v>359</v>
      </c>
      <c r="B87">
        <v>-0.3</v>
      </c>
      <c r="C87" t="s">
        <v>498</v>
      </c>
      <c r="D87">
        <v>-0.9</v>
      </c>
      <c r="E87" t="s">
        <v>494</v>
      </c>
    </row>
    <row r="88" spans="1:5" x14ac:dyDescent="0.2">
      <c r="A88" t="s">
        <v>456</v>
      </c>
      <c r="B88">
        <v>-3.1</v>
      </c>
      <c r="C88" t="s">
        <v>496</v>
      </c>
      <c r="D88">
        <v>-0.1</v>
      </c>
      <c r="E88" t="s">
        <v>494</v>
      </c>
    </row>
    <row r="89" spans="1:5" x14ac:dyDescent="0.2">
      <c r="A89" t="s">
        <v>361</v>
      </c>
      <c r="B89">
        <v>6.4</v>
      </c>
      <c r="C89" t="s">
        <v>496</v>
      </c>
      <c r="D89">
        <v>19.7</v>
      </c>
      <c r="E89" t="s">
        <v>494</v>
      </c>
    </row>
    <row r="90" spans="1:5" x14ac:dyDescent="0.2">
      <c r="A90" t="s">
        <v>363</v>
      </c>
      <c r="B90">
        <v>15.7</v>
      </c>
      <c r="C90" t="s">
        <v>496</v>
      </c>
      <c r="D90">
        <v>16.8</v>
      </c>
      <c r="E90" t="s">
        <v>494</v>
      </c>
    </row>
    <row r="91" spans="1:5" x14ac:dyDescent="0.2">
      <c r="A91" t="s">
        <v>369</v>
      </c>
      <c r="B91">
        <v>-4.8</v>
      </c>
      <c r="C91" t="s">
        <v>498</v>
      </c>
      <c r="D91">
        <v>-4.3</v>
      </c>
      <c r="E91" t="s">
        <v>494</v>
      </c>
    </row>
    <row r="92" spans="1:5" x14ac:dyDescent="0.2">
      <c r="A92" t="s">
        <v>513</v>
      </c>
      <c r="B92">
        <v>-0.3</v>
      </c>
      <c r="C92" t="s">
        <v>496</v>
      </c>
      <c r="D92">
        <v>0.3</v>
      </c>
      <c r="E92" t="s">
        <v>494</v>
      </c>
    </row>
    <row r="93" spans="1:5" x14ac:dyDescent="0.2">
      <c r="A93" t="s">
        <v>395</v>
      </c>
      <c r="B93">
        <v>22.9</v>
      </c>
      <c r="C93" t="s">
        <v>496</v>
      </c>
      <c r="D93">
        <v>35.799999999999997</v>
      </c>
      <c r="E93" t="s">
        <v>494</v>
      </c>
    </row>
    <row r="94" spans="1:5" x14ac:dyDescent="0.2">
      <c r="A94" t="s">
        <v>371</v>
      </c>
      <c r="B94">
        <v>0.9</v>
      </c>
      <c r="C94" t="s">
        <v>496</v>
      </c>
      <c r="D94">
        <v>0.4</v>
      </c>
      <c r="E94" t="s">
        <v>494</v>
      </c>
    </row>
    <row r="95" spans="1:5" x14ac:dyDescent="0.2">
      <c r="A95" t="s">
        <v>514</v>
      </c>
      <c r="B95">
        <v>-1.9</v>
      </c>
      <c r="C95" t="s">
        <v>496</v>
      </c>
      <c r="D95">
        <v>-2</v>
      </c>
      <c r="E95" t="s">
        <v>494</v>
      </c>
    </row>
    <row r="96" spans="1:5" x14ac:dyDescent="0.2">
      <c r="A96" t="s">
        <v>171</v>
      </c>
      <c r="B96">
        <v>-0.2</v>
      </c>
      <c r="C96" t="s">
        <v>496</v>
      </c>
      <c r="D96">
        <v>4.8</v>
      </c>
      <c r="E96" t="s">
        <v>494</v>
      </c>
    </row>
    <row r="97" spans="1:5" x14ac:dyDescent="0.2">
      <c r="A97" t="s">
        <v>484</v>
      </c>
      <c r="B97">
        <v>2.9</v>
      </c>
      <c r="C97" t="s">
        <v>496</v>
      </c>
      <c r="D97">
        <v>1.7</v>
      </c>
      <c r="E97" t="s">
        <v>494</v>
      </c>
    </row>
    <row r="98" spans="1:5" x14ac:dyDescent="0.2">
      <c r="A98" t="s">
        <v>243</v>
      </c>
      <c r="B98">
        <v>0.8</v>
      </c>
      <c r="C98" t="s">
        <v>496</v>
      </c>
      <c r="D98">
        <v>1.5</v>
      </c>
      <c r="E98" t="s">
        <v>494</v>
      </c>
    </row>
    <row r="99" spans="1:5" x14ac:dyDescent="0.2">
      <c r="A99" t="s">
        <v>147</v>
      </c>
      <c r="B99">
        <v>3.6</v>
      </c>
      <c r="C99" t="s">
        <v>496</v>
      </c>
      <c r="D99">
        <v>5.2</v>
      </c>
      <c r="E99" t="s">
        <v>494</v>
      </c>
    </row>
    <row r="100" spans="1:5" x14ac:dyDescent="0.2">
      <c r="A100" t="s">
        <v>261</v>
      </c>
      <c r="B100">
        <v>-14.2</v>
      </c>
      <c r="C100" t="s">
        <v>498</v>
      </c>
      <c r="D100">
        <v>-3.96</v>
      </c>
      <c r="E100" t="s">
        <v>494</v>
      </c>
    </row>
    <row r="101" spans="1:5" x14ac:dyDescent="0.2">
      <c r="A101" t="s">
        <v>391</v>
      </c>
      <c r="B101">
        <v>4.0999999999999996</v>
      </c>
      <c r="C101" t="s">
        <v>496</v>
      </c>
      <c r="D101">
        <v>2.4</v>
      </c>
      <c r="E101" t="s">
        <v>494</v>
      </c>
    </row>
    <row r="102" spans="1:5" x14ac:dyDescent="0.2">
      <c r="A102" t="s">
        <v>91</v>
      </c>
      <c r="B102">
        <v>5.0999999999999996</v>
      </c>
      <c r="C102" t="s">
        <v>493</v>
      </c>
      <c r="D102">
        <v>7.5</v>
      </c>
      <c r="E102" t="s">
        <v>494</v>
      </c>
    </row>
    <row r="103" spans="1:5" x14ac:dyDescent="0.2">
      <c r="A103" t="s">
        <v>515</v>
      </c>
      <c r="B103">
        <v>-4.8</v>
      </c>
      <c r="C103" t="s">
        <v>496</v>
      </c>
      <c r="D103">
        <v>3.26</v>
      </c>
      <c r="E103" t="s">
        <v>494</v>
      </c>
    </row>
    <row r="104" spans="1:5" x14ac:dyDescent="0.2">
      <c r="A104" t="s">
        <v>516</v>
      </c>
      <c r="B104">
        <v>17.399999999999999</v>
      </c>
      <c r="C104" t="s">
        <v>498</v>
      </c>
      <c r="D104">
        <v>17.600000000000001</v>
      </c>
      <c r="E104" t="s">
        <v>494</v>
      </c>
    </row>
    <row r="105" spans="1:5" x14ac:dyDescent="0.2">
      <c r="A105" t="s">
        <v>405</v>
      </c>
      <c r="B105">
        <v>3.36</v>
      </c>
      <c r="C105" t="s">
        <v>496</v>
      </c>
      <c r="D105">
        <v>14.52</v>
      </c>
      <c r="E105" t="s">
        <v>494</v>
      </c>
    </row>
    <row r="106" spans="1:5" x14ac:dyDescent="0.2">
      <c r="A106" t="s">
        <v>403</v>
      </c>
      <c r="B106">
        <v>1.1000000000000001</v>
      </c>
      <c r="C106" t="s">
        <v>493</v>
      </c>
      <c r="D106">
        <v>1.1200000000000001</v>
      </c>
      <c r="E106" t="s">
        <v>494</v>
      </c>
    </row>
    <row r="107" spans="1:5" x14ac:dyDescent="0.2">
      <c r="A107" t="s">
        <v>517</v>
      </c>
      <c r="B107">
        <v>33.700000000000003</v>
      </c>
      <c r="C107" t="s">
        <v>495</v>
      </c>
      <c r="D107">
        <v>40.6</v>
      </c>
      <c r="E107" t="s">
        <v>494</v>
      </c>
    </row>
    <row r="108" spans="1:5" x14ac:dyDescent="0.2">
      <c r="A108" t="s">
        <v>417</v>
      </c>
      <c r="B108">
        <v>4.49</v>
      </c>
      <c r="C108" t="s">
        <v>493</v>
      </c>
      <c r="D108">
        <v>3.51</v>
      </c>
      <c r="E108" t="s">
        <v>494</v>
      </c>
    </row>
    <row r="109" spans="1:5" x14ac:dyDescent="0.2">
      <c r="A109" t="s">
        <v>419</v>
      </c>
      <c r="B109">
        <v>0.4</v>
      </c>
      <c r="C109" t="s">
        <v>496</v>
      </c>
      <c r="D109">
        <v>1</v>
      </c>
      <c r="E109" t="s">
        <v>494</v>
      </c>
    </row>
    <row r="110" spans="1:5" x14ac:dyDescent="0.2">
      <c r="A110" t="s">
        <v>462</v>
      </c>
      <c r="B110">
        <v>2.9</v>
      </c>
      <c r="C110" t="s">
        <v>518</v>
      </c>
      <c r="D110">
        <v>-1</v>
      </c>
      <c r="E110" t="s">
        <v>494</v>
      </c>
    </row>
    <row r="111" spans="1:5" x14ac:dyDescent="0.2">
      <c r="A111" t="s">
        <v>177</v>
      </c>
      <c r="B111">
        <v>-3.1</v>
      </c>
      <c r="C111" t="s">
        <v>496</v>
      </c>
      <c r="D111">
        <v>-4.3</v>
      </c>
      <c r="E111" t="s">
        <v>494</v>
      </c>
    </row>
    <row r="112" spans="1:5" x14ac:dyDescent="0.2">
      <c r="A112" t="s">
        <v>432</v>
      </c>
      <c r="B112">
        <v>5.3</v>
      </c>
      <c r="C112" t="s">
        <v>496</v>
      </c>
      <c r="D112">
        <v>3.9</v>
      </c>
      <c r="E112" t="s">
        <v>494</v>
      </c>
    </row>
    <row r="113" spans="1:5" x14ac:dyDescent="0.2">
      <c r="A113" t="s">
        <v>430</v>
      </c>
      <c r="B113">
        <v>2.7</v>
      </c>
      <c r="C113" t="s">
        <v>496</v>
      </c>
      <c r="D113">
        <v>9.3000000000000007</v>
      </c>
      <c r="E113" t="s">
        <v>494</v>
      </c>
    </row>
    <row r="114" spans="1:5" x14ac:dyDescent="0.2">
      <c r="A114" t="s">
        <v>464</v>
      </c>
      <c r="B114">
        <v>5.3</v>
      </c>
      <c r="C114" t="s">
        <v>496</v>
      </c>
      <c r="D114">
        <v>5.0999999999999996</v>
      </c>
      <c r="E114" t="s">
        <v>494</v>
      </c>
    </row>
    <row r="115" spans="1:5" x14ac:dyDescent="0.2">
      <c r="A115" t="s">
        <v>470</v>
      </c>
      <c r="B115">
        <v>-20.6</v>
      </c>
      <c r="C115" t="s">
        <v>519</v>
      </c>
      <c r="D115">
        <v>-47</v>
      </c>
      <c r="E115" t="s">
        <v>494</v>
      </c>
    </row>
    <row r="116" spans="1:5" x14ac:dyDescent="0.2">
      <c r="A116" t="s">
        <v>476</v>
      </c>
      <c r="B116">
        <v>6.3</v>
      </c>
      <c r="C116" t="s">
        <v>520</v>
      </c>
      <c r="D116">
        <v>10.3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50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baseColWidth="10" defaultColWidth="9.1640625" defaultRowHeight="15" x14ac:dyDescent="0.2"/>
  <cols>
    <col min="1" max="1" width="11.1640625" style="81" customWidth="1"/>
    <col min="2" max="4" width="9.1640625" style="20" customWidth="1"/>
    <col min="5" max="5" width="10.6640625" style="20" bestFit="1" customWidth="1"/>
    <col min="6" max="6" width="10.6640625" style="20" customWidth="1"/>
    <col min="7" max="45" width="9.1640625" style="20" customWidth="1"/>
    <col min="46" max="87" width="9.1640625" style="81" customWidth="1"/>
    <col min="88" max="16384" width="9.1640625" style="81"/>
  </cols>
  <sheetData>
    <row r="1" spans="1:47" x14ac:dyDescent="0.2">
      <c r="A1" t="s">
        <v>521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522</v>
      </c>
      <c r="H1" t="s">
        <v>92</v>
      </c>
      <c r="I1" t="s">
        <v>523</v>
      </c>
      <c r="J1" t="s">
        <v>524</v>
      </c>
      <c r="K1" t="s">
        <v>126</v>
      </c>
      <c r="L1" t="s">
        <v>132</v>
      </c>
      <c r="M1" t="s">
        <v>525</v>
      </c>
      <c r="N1" t="s">
        <v>146</v>
      </c>
      <c r="O1" t="s">
        <v>526</v>
      </c>
      <c r="P1" t="s">
        <v>527</v>
      </c>
      <c r="Q1" t="s">
        <v>152</v>
      </c>
      <c r="R1" t="s">
        <v>158</v>
      </c>
      <c r="S1" t="s">
        <v>528</v>
      </c>
      <c r="T1" t="s">
        <v>176</v>
      </c>
      <c r="U1" t="s">
        <v>529</v>
      </c>
      <c r="V1" t="s">
        <v>190</v>
      </c>
      <c r="W1" t="s">
        <v>206</v>
      </c>
      <c r="X1" t="s">
        <v>210</v>
      </c>
      <c r="Y1" t="s">
        <v>530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531</v>
      </c>
      <c r="AF1" t="s">
        <v>264</v>
      </c>
      <c r="AG1" t="s">
        <v>532</v>
      </c>
      <c r="AH1" t="s">
        <v>276</v>
      </c>
      <c r="AI1" t="s">
        <v>314</v>
      </c>
      <c r="AJ1" t="s">
        <v>318</v>
      </c>
      <c r="AK1" t="s">
        <v>324</v>
      </c>
      <c r="AL1" t="s">
        <v>533</v>
      </c>
      <c r="AM1" t="s">
        <v>346</v>
      </c>
      <c r="AN1" t="s">
        <v>350</v>
      </c>
      <c r="AO1" t="s">
        <v>534</v>
      </c>
      <c r="AP1" t="s">
        <v>535</v>
      </c>
      <c r="AQ1" t="s">
        <v>536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2">
      <c r="A2" s="85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2">
      <c r="A3" s="85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2">
      <c r="A4" s="85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2">
      <c r="A5" s="85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2">
      <c r="A6" s="85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2">
      <c r="A7" s="85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2">
      <c r="A8" s="85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2">
      <c r="A9" s="85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2">
      <c r="A10" s="85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2">
      <c r="A11" s="85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2">
      <c r="A12" s="85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2">
      <c r="A13" s="85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2">
      <c r="A14" s="85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2">
      <c r="A15" s="85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2">
      <c r="A16" s="85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2">
      <c r="A17" s="85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2">
      <c r="A18" s="85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2">
      <c r="A19" s="85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2">
      <c r="A20" s="85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2">
      <c r="A21" s="85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2">
      <c r="A22" s="85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2">
      <c r="A23" s="85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2">
      <c r="A24" s="85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2">
      <c r="A25" s="85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2">
      <c r="A26" s="85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2">
      <c r="A27" s="85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2">
      <c r="A28" s="85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2">
      <c r="A29" s="85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2">
      <c r="A30" s="85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2">
      <c r="A31" s="85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2">
      <c r="A32" s="85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2">
      <c r="A33" s="85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2">
      <c r="A34" s="85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2">
      <c r="A35" s="85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2">
      <c r="A36" s="85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2">
      <c r="A37" s="85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2">
      <c r="A38" s="85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2">
      <c r="A39" s="85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2">
      <c r="A40" s="85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2">
      <c r="A41" s="85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2">
      <c r="A42" s="85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2">
      <c r="A43" s="85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2">
      <c r="A44" s="85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2">
      <c r="A45" s="85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2">
      <c r="A46" s="85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2">
      <c r="A47" s="85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2">
      <c r="A48" s="85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2">
      <c r="A49" s="85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2">
      <c r="A50" s="85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2">
      <c r="A51" s="85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2">
      <c r="A52" s="85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2">
      <c r="A53" s="85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2">
      <c r="A54" s="85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2">
      <c r="A55" s="85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2">
      <c r="A56" s="85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2">
      <c r="A57" s="85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2">
      <c r="A58" s="85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2">
      <c r="A59" s="85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2">
      <c r="A60" s="85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2">
      <c r="A61" s="85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2">
      <c r="A62" s="85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2">
      <c r="A63" s="85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2">
      <c r="A64" s="85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2">
      <c r="A65" s="85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2">
      <c r="A66" s="85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2">
      <c r="A67" s="85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2">
      <c r="A68" s="85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2">
      <c r="A69" s="85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2">
      <c r="A70" s="85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2">
      <c r="A71" s="85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2">
      <c r="A72" s="85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2">
      <c r="A73" s="85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2">
      <c r="A74" s="85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2">
      <c r="A75" s="85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2">
      <c r="A76" s="85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2">
      <c r="A77" s="85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2">
      <c r="A78" s="85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2">
      <c r="A79" s="85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2">
      <c r="A80" s="85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2">
      <c r="A81" s="85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2">
      <c r="A82" s="85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2">
      <c r="A83" s="85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2">
      <c r="A84" s="85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2">
      <c r="A85" s="85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2">
      <c r="A86" s="85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2">
      <c r="A87" s="85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2">
      <c r="A88" s="85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2">
      <c r="A89" s="85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2">
      <c r="A90" s="85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2">
      <c r="A91" s="85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2">
      <c r="A92" s="85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2">
      <c r="A93" s="85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2">
      <c r="A94" s="85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2">
      <c r="A95" s="85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2">
      <c r="A96" s="85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2">
      <c r="A97" s="85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2">
      <c r="A98" s="85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2">
      <c r="A99" s="85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2">
      <c r="A100" s="85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2">
      <c r="A101" s="85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2">
      <c r="A102" s="85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2">
      <c r="A103" s="85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2">
      <c r="A104" s="85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2">
      <c r="A105" s="85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2">
      <c r="A106" s="85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2">
      <c r="A107" s="85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2">
      <c r="A108" s="85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2">
      <c r="A109" s="85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2">
      <c r="A110" s="85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2">
      <c r="A111" s="85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2">
      <c r="A112" s="85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2">
      <c r="A113" s="85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2">
      <c r="A114" s="85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2">
      <c r="A115" s="85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2">
      <c r="A116" s="85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2">
      <c r="A117" s="85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2">
      <c r="A118" s="85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2">
      <c r="A119" s="85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2">
      <c r="A120" s="85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2">
      <c r="A121" s="85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2">
      <c r="A122" s="85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2">
      <c r="A123" s="85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2">
      <c r="A124" s="85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2">
      <c r="A125" s="85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2">
      <c r="A126" s="85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2">
      <c r="A127" s="85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2">
      <c r="A128" s="85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2">
      <c r="A129" s="85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2">
      <c r="A130" s="85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2">
      <c r="A131" s="85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2">
      <c r="A132" s="85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2">
      <c r="A133" s="85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2">
      <c r="A134" s="85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2">
      <c r="A135" s="85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2">
      <c r="A136" s="85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2">
      <c r="A137" s="85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2">
      <c r="A138" s="85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2">
      <c r="A139" s="85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2">
      <c r="A140" s="85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2">
      <c r="A141" s="85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2">
      <c r="A142" s="85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2">
      <c r="A143" s="85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2">
      <c r="A144" s="85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2">
      <c r="A145" s="85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2">
      <c r="A146" s="85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2">
      <c r="A147" s="85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2">
      <c r="A148" s="85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2">
      <c r="A149" s="85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2">
      <c r="A150" s="85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2">
      <c r="A151" s="85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2">
      <c r="A152" s="85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2">
      <c r="A153" s="85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2">
      <c r="A154" s="85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2">
      <c r="A155" s="85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2">
      <c r="A156" s="85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2">
      <c r="A157" s="85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2">
      <c r="A158" s="85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2">
      <c r="A159" s="85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2">
      <c r="A160" s="85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2">
      <c r="A161" s="85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2">
      <c r="A162" s="85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2">
      <c r="A163" s="85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2">
      <c r="A164" s="85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2">
      <c r="A165" s="85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2">
      <c r="A166" s="85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2">
      <c r="A167" s="85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2">
      <c r="A168" s="85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2">
      <c r="A169" s="85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2">
      <c r="A170" s="85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2">
      <c r="A171" s="85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2">
      <c r="A172" s="85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2">
      <c r="A173" s="85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2">
      <c r="A174" s="85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2">
      <c r="A175" s="85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2">
      <c r="A176" s="85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2">
      <c r="A177" s="85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2">
      <c r="A178" s="85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2">
      <c r="A179" s="85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2">
      <c r="A180" s="85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2">
      <c r="A181" s="85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2">
      <c r="A182" s="85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2">
      <c r="A183" s="85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2">
      <c r="A184" s="85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2">
      <c r="A185" s="85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2">
      <c r="A186" s="85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2">
      <c r="A187" s="85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2">
      <c r="A188" s="85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2">
      <c r="A189" s="85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2">
      <c r="A190" s="85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2">
      <c r="A191" s="85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2">
      <c r="A192" s="85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2">
      <c r="A193" s="85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2">
      <c r="A194" s="85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2">
      <c r="A195" s="85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2">
      <c r="A196" s="85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2">
      <c r="A197" s="85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2">
      <c r="A198" s="85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2">
      <c r="A199" s="85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2">
      <c r="A200" s="85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2">
      <c r="A201" s="85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2">
      <c r="A202" s="85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2">
      <c r="A203" s="85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2">
      <c r="A204" s="85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2">
      <c r="A205" s="85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2">
      <c r="A206" s="85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2">
      <c r="A207" s="85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2">
      <c r="A208" s="85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2">
      <c r="A209" s="85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2">
      <c r="A210" s="85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2">
      <c r="A211" s="85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2">
      <c r="A212" s="85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2">
      <c r="A213" s="85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2">
      <c r="A214" s="85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2">
      <c r="A215" s="85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2">
      <c r="A216" s="85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2">
      <c r="A217" s="85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2">
      <c r="A218" s="85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2">
      <c r="A219" s="85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2">
      <c r="A220" s="85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2">
      <c r="A221" s="85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2">
      <c r="A222" s="85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2">
      <c r="A223" s="85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2">
      <c r="A224" s="85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2">
      <c r="A225" s="85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2">
      <c r="A226" s="85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2">
      <c r="A227" s="85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2">
      <c r="A228" s="85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2">
      <c r="A229" s="85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2">
      <c r="A230" s="85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2">
      <c r="A231" s="85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2">
      <c r="A232" s="85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2">
      <c r="A233" s="85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2">
      <c r="A234" s="85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2">
      <c r="A235" s="85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2">
      <c r="A236" s="85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2">
      <c r="A237" s="85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2">
      <c r="A238" s="85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2">
      <c r="A239" s="85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2">
      <c r="A240" s="85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2">
      <c r="A241" s="85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2">
      <c r="A242" s="85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2">
      <c r="A243" s="85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2">
      <c r="A244" s="85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2">
      <c r="A245" s="85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2">
      <c r="A246" s="85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2">
      <c r="A247" s="85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2">
      <c r="A248" s="85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2">
      <c r="A249" s="85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2">
      <c r="A250" s="85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2">
      <c r="A251" s="85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2">
      <c r="A252" s="85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2">
      <c r="A253" s="85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2">
      <c r="A254" s="85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2">
      <c r="A255" s="85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2">
      <c r="A256" s="85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2">
      <c r="A257" s="85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2">
      <c r="A258" s="85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2">
      <c r="A259" s="85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2">
      <c r="A260" s="85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2">
      <c r="A261" s="85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2">
      <c r="A262" s="85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2">
      <c r="A263" s="85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2">
      <c r="A264" s="85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2">
      <c r="A265" s="85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2">
      <c r="A266" s="85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2">
      <c r="A267" s="85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2">
      <c r="A268" s="85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2">
      <c r="A269" s="85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2">
      <c r="A270" s="85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2">
      <c r="A271" s="85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2">
      <c r="A272" s="85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2">
      <c r="A273" s="85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2">
      <c r="A274" s="85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2">
      <c r="A275" s="85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2">
      <c r="A276" s="85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2">
      <c r="A277" s="85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2">
      <c r="A278" s="85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2">
      <c r="A279" s="85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2">
      <c r="A280" s="85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2">
      <c r="A281" s="85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2">
      <c r="A282" s="85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2">
      <c r="A283" s="85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2">
      <c r="A284" s="85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2">
      <c r="A285" s="85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2">
      <c r="A286" s="85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2">
      <c r="A287" s="85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2">
      <c r="A288" s="85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2">
      <c r="A289" s="85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2">
      <c r="A290" s="85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2">
      <c r="A291" s="85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2">
      <c r="A292" s="85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2">
      <c r="A293" s="85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2">
      <c r="A294" s="85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2">
      <c r="A295" s="85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2">
      <c r="A296" s="85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2">
      <c r="A297" s="85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2">
      <c r="A298" s="85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2">
      <c r="A299" s="85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2">
      <c r="A300" s="85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2">
      <c r="A301" s="85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2">
      <c r="A302" s="85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2">
      <c r="A303" s="85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2">
      <c r="A304" s="85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2">
      <c r="A305" s="85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2">
      <c r="A306" s="85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2">
      <c r="A307" s="85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2">
      <c r="A308" s="85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2">
      <c r="A309" s="85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2">
      <c r="A310" s="85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2">
      <c r="A311" s="85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2">
      <c r="A312" s="85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2">
      <c r="A313" s="85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2">
      <c r="A314" s="85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2">
      <c r="A315" s="85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2">
      <c r="A316" s="85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2">
      <c r="A317" s="85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2">
      <c r="A318" s="85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2">
      <c r="A319" s="85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2">
      <c r="A320" s="85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2">
      <c r="A321" s="85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2">
      <c r="A322" s="85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2">
      <c r="A323" s="85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2">
      <c r="A324" s="85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2">
      <c r="A325" s="85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2">
      <c r="A326" s="85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2">
      <c r="A327" s="85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2">
      <c r="A328" s="85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2">
      <c r="A329" s="85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2">
      <c r="A330" s="85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2">
      <c r="A331" s="85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2">
      <c r="A332" s="85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2">
      <c r="A333" s="85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2">
      <c r="A334" s="85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2">
      <c r="A335" s="85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2">
      <c r="A336" s="85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2">
      <c r="A337" s="85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2">
      <c r="A338" s="85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2">
      <c r="A339" s="85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2">
      <c r="A340" s="85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2">
      <c r="A341" s="85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2">
      <c r="A342" s="85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2">
      <c r="A343" s="85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2">
      <c r="A344" s="85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2">
      <c r="A345" s="85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2">
      <c r="A346" s="85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2">
      <c r="A347" s="85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2">
      <c r="A348" s="85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2">
      <c r="A349" s="85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2">
      <c r="A350" s="85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2">
      <c r="A351" s="85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2">
      <c r="A352" s="85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2">
      <c r="A353" s="85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2">
      <c r="A354" s="85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2">
      <c r="A355" s="85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2">
      <c r="A356" s="85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2">
      <c r="A357" s="85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2">
      <c r="A358" s="85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2">
      <c r="A359" s="85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2">
      <c r="A360" s="85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2">
      <c r="A361" s="85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2">
      <c r="A362" s="85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2">
      <c r="A363" s="85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2">
      <c r="A364" s="85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2">
      <c r="A365" s="85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2">
      <c r="A366" s="85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2">
      <c r="A367" s="85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2">
      <c r="A368" s="85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2">
      <c r="A369" s="85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2">
      <c r="A370" s="85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2">
      <c r="A371" s="85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2">
      <c r="A372" s="85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2">
      <c r="A373" s="85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2">
      <c r="A374" s="85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2">
      <c r="A375" s="85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2">
      <c r="A376" s="85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2">
      <c r="A377" s="85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2">
      <c r="A378" s="85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2">
      <c r="A379" s="85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2">
      <c r="A380" s="85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2">
      <c r="A381" s="85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2">
      <c r="A382" s="85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2">
      <c r="A383" s="85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2">
      <c r="A384" s="85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2">
      <c r="A385" s="85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2">
      <c r="A386" s="85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2">
      <c r="A387" s="85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2">
      <c r="A388" s="85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2">
      <c r="A389" s="85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2">
      <c r="A390" s="85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2">
      <c r="A391" s="85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2">
      <c r="A392" s="85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2">
      <c r="A393" s="85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2">
      <c r="A394" s="85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2">
      <c r="A395" s="85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2">
      <c r="A396" s="85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2">
      <c r="A397" s="85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2">
      <c r="A398" s="85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2">
      <c r="A399" s="85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2">
      <c r="A400" s="85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2">
      <c r="A401" s="85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2">
      <c r="A402" s="85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2">
      <c r="A403" s="85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2">
      <c r="A404" s="85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2">
      <c r="A405" s="85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2">
      <c r="A406" s="85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2">
      <c r="A407" s="85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2">
      <c r="A408" s="85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2">
      <c r="A409" s="85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2">
      <c r="A410" s="85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2">
      <c r="A411" s="85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2">
      <c r="A412" s="85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2">
      <c r="A413" s="85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2">
      <c r="A414" s="85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2">
      <c r="A415" s="85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2">
      <c r="A416" s="85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2">
      <c r="A417" s="85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2">
      <c r="A418" s="85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2">
      <c r="A419" s="85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2">
      <c r="A420" s="85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2">
      <c r="A421" s="85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2">
      <c r="A422" s="85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2">
      <c r="A423" s="85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2">
      <c r="A424" s="85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2">
      <c r="A425" s="85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2">
      <c r="A426" s="85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2">
      <c r="A427" s="85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2">
      <c r="A428" s="85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2">
      <c r="A429" s="85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2">
      <c r="A430" s="85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2">
      <c r="A431" s="85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2">
      <c r="A432" s="85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2">
      <c r="A433" s="85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2">
      <c r="A434" s="85">
        <v>20090</v>
      </c>
      <c r="B434">
        <v>10.766442928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2">
      <c r="A435" s="85">
        <v>20121</v>
      </c>
      <c r="B435">
        <v>10.778120185000001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2">
      <c r="A436" s="85">
        <v>20149</v>
      </c>
      <c r="B436">
        <v>10.755291501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2">
      <c r="A437" s="85">
        <v>20180</v>
      </c>
      <c r="B437">
        <v>11.020135634000001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2">
      <c r="A438" s="85">
        <v>20210</v>
      </c>
      <c r="B438">
        <v>10.888215672999999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2">
      <c r="A439" s="85">
        <v>20241</v>
      </c>
      <c r="B439">
        <v>11.121624450000001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2">
      <c r="A440" s="85">
        <v>20271</v>
      </c>
      <c r="B440">
        <v>11.244144374999999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2">
      <c r="A441" s="85">
        <v>20302</v>
      </c>
      <c r="B441">
        <v>11.306113483000001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2">
      <c r="A442" s="85">
        <v>20333</v>
      </c>
      <c r="B442">
        <v>11.414928498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2">
      <c r="A443" s="85">
        <v>20363</v>
      </c>
      <c r="B443">
        <v>11.389853512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2">
      <c r="A444" s="85">
        <v>20394</v>
      </c>
      <c r="B444">
        <v>11.62944843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2">
      <c r="A445" s="85">
        <v>20424</v>
      </c>
      <c r="B445">
        <v>11.914534442000001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2">
      <c r="A446" s="85">
        <v>20455</v>
      </c>
      <c r="B446">
        <v>11.50064596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27.470018905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2">
      <c r="A447" s="85">
        <v>20486</v>
      </c>
      <c r="B447">
        <v>11.619170717999999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26.940476365999999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2">
      <c r="A448" s="85">
        <v>20515</v>
      </c>
      <c r="B448">
        <v>11.49780614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27.867175802999999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2">
      <c r="A449" s="85">
        <v>20546</v>
      </c>
      <c r="B449">
        <v>11.554936334000001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28.297429106999999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2">
      <c r="A450" s="85">
        <v>20576</v>
      </c>
      <c r="B450">
        <v>11.632099383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28.760778824999999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2">
      <c r="A451" s="85">
        <v>20607</v>
      </c>
      <c r="B451">
        <v>11.638421256000001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28.893164458000001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2">
      <c r="A452" s="85">
        <v>20637</v>
      </c>
      <c r="B452">
        <v>11.762388211999999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29.323417770999999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2">
      <c r="A453" s="85">
        <v>20668</v>
      </c>
      <c r="B453">
        <v>12.047460299000001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29.323417770999999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2">
      <c r="A454" s="85">
        <v>20699</v>
      </c>
      <c r="B454">
        <v>11.988229914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29.555092621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2">
      <c r="A455" s="85">
        <v>20729</v>
      </c>
      <c r="B455">
        <v>11.972082446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29.919153113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2">
      <c r="A456" s="85">
        <v>20760</v>
      </c>
      <c r="B456">
        <v>12.042600231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29.985345934000001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2">
      <c r="A457" s="85">
        <v>20790</v>
      </c>
      <c r="B457">
        <v>11.892455207999999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30.051538754999999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2">
      <c r="A458" s="85">
        <v>20821</v>
      </c>
      <c r="B458">
        <v>12.096124831999999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30.448695652000001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2">
      <c r="A459" s="85">
        <v>20852</v>
      </c>
      <c r="B459">
        <v>12.021064845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30.614177690999998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2">
      <c r="A460" s="85">
        <v>20880</v>
      </c>
      <c r="B460">
        <v>12.307570733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30.878948955999999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2">
      <c r="A461" s="85">
        <v>20911</v>
      </c>
      <c r="B461">
        <v>12.250302405999999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30.581081285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2">
      <c r="A462" s="85">
        <v>20941</v>
      </c>
      <c r="B462">
        <v>12.486441064999999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31.143720220999999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2">
      <c r="A463" s="85">
        <v>20972</v>
      </c>
      <c r="B463">
        <v>12.416753737000001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31.110623815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2">
      <c r="A464" s="85">
        <v>21002</v>
      </c>
      <c r="B464">
        <v>12.482339033000001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31.871841204999999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2">
      <c r="A465" s="85">
        <v>21033</v>
      </c>
      <c r="B465">
        <v>12.554311379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31.871841204999999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2">
      <c r="A466" s="85">
        <v>21064</v>
      </c>
      <c r="B466">
        <v>12.738620863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32.202805290999997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2">
      <c r="A467" s="85">
        <v>21094</v>
      </c>
      <c r="B467">
        <v>12.552580228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31.838744799000001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2">
      <c r="A468" s="85">
        <v>21125</v>
      </c>
      <c r="B468">
        <v>12.612379424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32.500672962000003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2">
      <c r="A469" s="85">
        <v>21155</v>
      </c>
      <c r="B469">
        <v>12.620478346000001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32.897829868999999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2">
      <c r="A470" s="85">
        <v>21186</v>
      </c>
      <c r="B470">
        <v>12.844487082000001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12.981956888999999</v>
      </c>
      <c r="R470">
        <v>33.228793946000003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2">
      <c r="A471" s="85">
        <v>21217</v>
      </c>
      <c r="B471">
        <v>12.835978622000001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12.857330103000001</v>
      </c>
      <c r="R471">
        <v>33.361179579000002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2">
      <c r="A472" s="85">
        <v>21245</v>
      </c>
      <c r="B472">
        <v>12.673387731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12.587305399</v>
      </c>
      <c r="R472">
        <v>33.261890352000002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2">
      <c r="A473" s="85">
        <v>21276</v>
      </c>
      <c r="B473">
        <v>12.618941038999999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12.774245578</v>
      </c>
      <c r="R473">
        <v>32.964022681000003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2">
      <c r="A474" s="85">
        <v>21306</v>
      </c>
      <c r="B474">
        <v>12.691878915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12.732703316</v>
      </c>
      <c r="R474">
        <v>32.732347820999998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2">
      <c r="A475" s="85">
        <v>21337</v>
      </c>
      <c r="B475">
        <v>12.738703371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12.649618792</v>
      </c>
      <c r="R475">
        <v>32.964022681000003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2">
      <c r="A476" s="85">
        <v>21367</v>
      </c>
      <c r="B476">
        <v>12.972529065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12.60807653</v>
      </c>
      <c r="R476">
        <v>32.699251416000003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2">
      <c r="A477" s="85">
        <v>21398</v>
      </c>
      <c r="B477">
        <v>12.595454661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12.815787841000001</v>
      </c>
      <c r="R477">
        <v>32.699251416000003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2">
      <c r="A478" s="85">
        <v>21429</v>
      </c>
      <c r="B478">
        <v>12.547201476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12.898872365000001</v>
      </c>
      <c r="R478">
        <v>32.500672962000003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2">
      <c r="A479" s="85">
        <v>21459</v>
      </c>
      <c r="B479">
        <v>12.931702426999999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13.065041412999999</v>
      </c>
      <c r="R479">
        <v>32.566865782999997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2">
      <c r="A480" s="85">
        <v>21490</v>
      </c>
      <c r="B480">
        <v>12.683839989000001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13.397379509</v>
      </c>
      <c r="R480">
        <v>32.136612470000003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2">
      <c r="A481" s="85">
        <v>21520</v>
      </c>
      <c r="B481">
        <v>12.829830427999999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12.981956888999999</v>
      </c>
      <c r="R481">
        <v>31.871841204999999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2">
      <c r="A482" s="85">
        <v>21551</v>
      </c>
      <c r="B482">
        <v>12.963711511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13.023499150999999</v>
      </c>
      <c r="R482">
        <v>31.706359166999999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24.558810802</v>
      </c>
      <c r="AS482"/>
      <c r="AT482">
        <v>21.829833838999999</v>
      </c>
      <c r="AU482"/>
    </row>
    <row r="483" spans="1:47" x14ac:dyDescent="0.2">
      <c r="A483" s="85">
        <v>21582</v>
      </c>
      <c r="B483">
        <v>12.941625241000001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13.251981592</v>
      </c>
      <c r="R483">
        <v>31.938034026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25.013603593999999</v>
      </c>
      <c r="AS483"/>
      <c r="AT483">
        <v>22.257405112000001</v>
      </c>
      <c r="AU483"/>
    </row>
    <row r="484" spans="1:47" x14ac:dyDescent="0.2">
      <c r="A484" s="85">
        <v>21610</v>
      </c>
      <c r="B484">
        <v>12.654658295000001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13.646633080999999</v>
      </c>
      <c r="R484">
        <v>32.070419657999999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25.923189180000001</v>
      </c>
      <c r="AS484"/>
      <c r="AT484">
        <v>22.577984408999999</v>
      </c>
      <c r="AU484"/>
    </row>
    <row r="485" spans="1:47" x14ac:dyDescent="0.2">
      <c r="A485" s="85">
        <v>21641</v>
      </c>
      <c r="B485">
        <v>13.494005345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13.522006295000001</v>
      </c>
      <c r="R485">
        <v>32.930926274999997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25.468396386999999</v>
      </c>
      <c r="AS485"/>
      <c r="AT485">
        <v>23.059002092</v>
      </c>
      <c r="AU485"/>
    </row>
    <row r="486" spans="1:47" x14ac:dyDescent="0.2">
      <c r="A486" s="85">
        <v>21671</v>
      </c>
      <c r="B486">
        <v>13.612000616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14.228224750000001</v>
      </c>
      <c r="R486">
        <v>32.699251416000003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25.468396386999999</v>
      </c>
      <c r="AS486"/>
      <c r="AT486">
        <v>23.406354173</v>
      </c>
      <c r="AU486"/>
    </row>
    <row r="487" spans="1:47" x14ac:dyDescent="0.2">
      <c r="A487" s="85">
        <v>21702</v>
      </c>
      <c r="B487">
        <v>13.445824198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13.854344392</v>
      </c>
      <c r="R487">
        <v>33.030215501999997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25.923189180000001</v>
      </c>
      <c r="AS487"/>
      <c r="AT487">
        <v>23.433027799000001</v>
      </c>
      <c r="AU487"/>
    </row>
    <row r="488" spans="1:47" x14ac:dyDescent="0.2">
      <c r="A488" s="85">
        <v>21732</v>
      </c>
      <c r="B488">
        <v>13.494862394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14.041284571</v>
      </c>
      <c r="R488">
        <v>32.997119087000002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29.561531520999999</v>
      </c>
      <c r="AS488"/>
      <c r="AT488">
        <v>22.871890081</v>
      </c>
      <c r="AU488"/>
    </row>
    <row r="489" spans="1:47" x14ac:dyDescent="0.2">
      <c r="A489" s="85">
        <v>21763</v>
      </c>
      <c r="B489">
        <v>13.651472754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14.269767012000001</v>
      </c>
      <c r="R489">
        <v>32.997119087000002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27.287567557999999</v>
      </c>
      <c r="AS489"/>
      <c r="AT489">
        <v>22.097065884999999</v>
      </c>
      <c r="AU489"/>
    </row>
    <row r="490" spans="1:47" x14ac:dyDescent="0.2">
      <c r="A490" s="85">
        <v>21794</v>
      </c>
      <c r="B490">
        <v>13.574059478000001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14.394393797999999</v>
      </c>
      <c r="R490">
        <v>33.625950844000002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26.832774765</v>
      </c>
      <c r="AS490"/>
      <c r="AT490">
        <v>22.070392258999998</v>
      </c>
      <c r="AU490"/>
    </row>
    <row r="491" spans="1:47" x14ac:dyDescent="0.2">
      <c r="A491" s="85">
        <v>21824</v>
      </c>
      <c r="B491">
        <v>13.832398734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14.602105108</v>
      </c>
      <c r="R491">
        <v>34.155493383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27.287567557999999</v>
      </c>
      <c r="AS491"/>
      <c r="AT491">
        <v>21.910053032</v>
      </c>
      <c r="AU491"/>
    </row>
    <row r="492" spans="1:47" x14ac:dyDescent="0.2">
      <c r="A492" s="85">
        <v>21855</v>
      </c>
      <c r="B492">
        <v>13.861671940000001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14.726731895</v>
      </c>
      <c r="R492">
        <v>34.387168242999998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27.287567557999999</v>
      </c>
      <c r="AS492"/>
      <c r="AT492">
        <v>22.043619475</v>
      </c>
      <c r="AU492"/>
    </row>
    <row r="493" spans="1:47" x14ac:dyDescent="0.2">
      <c r="A493" s="85">
        <v>21885</v>
      </c>
      <c r="B493">
        <v>14.144294220999999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14.934443205000001</v>
      </c>
      <c r="R493">
        <v>34.651939507999998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27.742360349999998</v>
      </c>
      <c r="AS493"/>
      <c r="AT493">
        <v>23.406354173</v>
      </c>
      <c r="AU493"/>
    </row>
    <row r="494" spans="1:47" x14ac:dyDescent="0.2">
      <c r="A494" s="85">
        <v>21916</v>
      </c>
      <c r="B494">
        <v>14.215633787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15.017527728999999</v>
      </c>
      <c r="R494">
        <v>34.850517951999997</v>
      </c>
      <c r="S494">
        <v>22.524989838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27.742360349999998</v>
      </c>
      <c r="AS494"/>
      <c r="AT494">
        <v>24.020839142</v>
      </c>
      <c r="AU494"/>
    </row>
    <row r="495" spans="1:47" x14ac:dyDescent="0.2">
      <c r="A495" s="85">
        <v>21947</v>
      </c>
      <c r="B495">
        <v>14.292629907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15.079841121999999</v>
      </c>
      <c r="R495">
        <v>35.115289216999997</v>
      </c>
      <c r="S495">
        <v>22.692968509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27.742360349999998</v>
      </c>
      <c r="AS495"/>
      <c r="AT495">
        <v>23.807152663</v>
      </c>
      <c r="AU495"/>
    </row>
    <row r="496" spans="1:47" x14ac:dyDescent="0.2">
      <c r="A496" s="85">
        <v>21976</v>
      </c>
      <c r="B496">
        <v>14.542410819000001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15.391408087</v>
      </c>
      <c r="R496">
        <v>35.115289216999997</v>
      </c>
      <c r="S496">
        <v>22.686233375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27.742360349999998</v>
      </c>
      <c r="AS496"/>
      <c r="AT496">
        <v>23.593367025999999</v>
      </c>
      <c r="AU496"/>
    </row>
    <row r="497" spans="1:47" x14ac:dyDescent="0.2">
      <c r="A497" s="85">
        <v>22007</v>
      </c>
      <c r="B497">
        <v>14.658296185999999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15.619890528000001</v>
      </c>
      <c r="R497">
        <v>35.512446124</v>
      </c>
      <c r="S497">
        <v>22.8116211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27.742360349999998</v>
      </c>
      <c r="AS497"/>
      <c r="AT497">
        <v>23.406354173</v>
      </c>
      <c r="AU497"/>
    </row>
    <row r="498" spans="1:47" x14ac:dyDescent="0.2">
      <c r="A498" s="85">
        <v>22037</v>
      </c>
      <c r="B498">
        <v>14.770482758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15.661432790999999</v>
      </c>
      <c r="R498">
        <v>35.413156897999997</v>
      </c>
      <c r="S498">
        <v>22.80191576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27.287567557999999</v>
      </c>
      <c r="AS498"/>
      <c r="AT498">
        <v>23.379581388999998</v>
      </c>
      <c r="AU498"/>
    </row>
    <row r="499" spans="1:47" x14ac:dyDescent="0.2">
      <c r="A499" s="85">
        <v>22068</v>
      </c>
      <c r="B499">
        <v>14.852253091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16.014542018</v>
      </c>
      <c r="R499">
        <v>35.942699427999997</v>
      </c>
      <c r="S499">
        <v>22.765703507000001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28.197153143000001</v>
      </c>
      <c r="AS499"/>
      <c r="AT499">
        <v>23.085675718000001</v>
      </c>
      <c r="AU499"/>
    </row>
    <row r="500" spans="1:47" x14ac:dyDescent="0.2">
      <c r="A500" s="85">
        <v>22098</v>
      </c>
      <c r="B500">
        <v>14.918966612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16.097626542</v>
      </c>
      <c r="R500">
        <v>36.240567108</v>
      </c>
      <c r="S500">
        <v>23.015399793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30.925909899000001</v>
      </c>
      <c r="AS500"/>
      <c r="AT500">
        <v>23.005555683000001</v>
      </c>
      <c r="AU500"/>
    </row>
    <row r="501" spans="1:47" x14ac:dyDescent="0.2">
      <c r="A501" s="85">
        <v>22129</v>
      </c>
      <c r="B501">
        <v>15.171761516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15.412179218</v>
      </c>
      <c r="R501">
        <v>36.240567108</v>
      </c>
      <c r="S501">
        <v>22.993752504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29.106738728</v>
      </c>
      <c r="AS501"/>
      <c r="AT501">
        <v>22.978782898999999</v>
      </c>
      <c r="AU501"/>
    </row>
    <row r="502" spans="1:47" x14ac:dyDescent="0.2">
      <c r="A502" s="85">
        <v>22160</v>
      </c>
      <c r="B502">
        <v>14.997851627999999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16.05608428</v>
      </c>
      <c r="R502">
        <v>37.134170130000001</v>
      </c>
      <c r="S502">
        <v>23.123387799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28.197153143000001</v>
      </c>
      <c r="AS502"/>
      <c r="AT502">
        <v>22.738323637000001</v>
      </c>
      <c r="AU502"/>
    </row>
    <row r="503" spans="1:47" x14ac:dyDescent="0.2">
      <c r="A503" s="85">
        <v>22190</v>
      </c>
      <c r="B503">
        <v>15.146035446000001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16.180711066000001</v>
      </c>
      <c r="R503">
        <v>36.869398865000001</v>
      </c>
      <c r="S503">
        <v>23.226987685000001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29.561531520999999</v>
      </c>
      <c r="AS503"/>
      <c r="AT503">
        <v>22.711650012</v>
      </c>
      <c r="AU503"/>
    </row>
    <row r="504" spans="1:47" x14ac:dyDescent="0.2">
      <c r="A504" s="85">
        <v>22221</v>
      </c>
      <c r="B504">
        <v>15.550057229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16.367651245000001</v>
      </c>
      <c r="R504">
        <v>37.266555763</v>
      </c>
      <c r="S504">
        <v>23.204356479000001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29.561531520999999</v>
      </c>
      <c r="AS504"/>
      <c r="AT504">
        <v>22.390971556</v>
      </c>
      <c r="AU504"/>
    </row>
    <row r="505" spans="1:47" x14ac:dyDescent="0.2">
      <c r="A505" s="85">
        <v>22251</v>
      </c>
      <c r="B505">
        <v>15.619738931000001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16.658447079999998</v>
      </c>
      <c r="R505">
        <v>37.233459357000001</v>
      </c>
      <c r="S505">
        <v>23.112538101999998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29.561531520999999</v>
      </c>
      <c r="AS505"/>
      <c r="AT505">
        <v>21.963499441</v>
      </c>
      <c r="AU505"/>
    </row>
    <row r="506" spans="1:47" x14ac:dyDescent="0.2">
      <c r="A506" s="85">
        <v>22282</v>
      </c>
      <c r="B506">
        <v>15.036705829000001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16.824616127999999</v>
      </c>
      <c r="R506">
        <v>37.398941395999998</v>
      </c>
      <c r="S506">
        <v>23.380494558999999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30.016324312999998</v>
      </c>
      <c r="AS506"/>
      <c r="AT506">
        <v>21.990173066000001</v>
      </c>
      <c r="AU506"/>
    </row>
    <row r="507" spans="1:47" x14ac:dyDescent="0.2">
      <c r="A507" s="85">
        <v>22313</v>
      </c>
      <c r="B507">
        <v>15.437489579999999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17.053098568999999</v>
      </c>
      <c r="R507">
        <v>37.696809066999997</v>
      </c>
      <c r="S507">
        <v>23.474027327000002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30.471117106000001</v>
      </c>
      <c r="AS507"/>
      <c r="AT507">
        <v>21.963499441</v>
      </c>
      <c r="AU507"/>
    </row>
    <row r="508" spans="1:47" x14ac:dyDescent="0.2">
      <c r="A508" s="85">
        <v>22341</v>
      </c>
      <c r="B508">
        <v>15.601032845000001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17.343894403</v>
      </c>
      <c r="R508">
        <v>38.027773152999998</v>
      </c>
      <c r="S508">
        <v>23.712838476000002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30.925909899000001</v>
      </c>
      <c r="AS508"/>
      <c r="AT508">
        <v>22.097065884999999</v>
      </c>
      <c r="AU508"/>
    </row>
    <row r="509" spans="1:47" x14ac:dyDescent="0.2">
      <c r="A509" s="85">
        <v>22372</v>
      </c>
      <c r="B509">
        <v>15.445974693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17.073869699999999</v>
      </c>
      <c r="R509">
        <v>37.763001887999998</v>
      </c>
      <c r="S509">
        <v>23.953572522000002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30.925909899000001</v>
      </c>
      <c r="AS509"/>
      <c r="AT509">
        <v>22.551310784000002</v>
      </c>
      <c r="AU509"/>
    </row>
    <row r="510" spans="1:47" x14ac:dyDescent="0.2">
      <c r="A510" s="85">
        <v>22402</v>
      </c>
      <c r="B510">
        <v>15.341674582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17.385436665</v>
      </c>
      <c r="R510">
        <v>37.862291114000001</v>
      </c>
      <c r="S510">
        <v>24.166218326999999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30.471117106000001</v>
      </c>
      <c r="AS510"/>
      <c r="AT510">
        <v>22.898662864999999</v>
      </c>
      <c r="AU510"/>
    </row>
    <row r="511" spans="1:47" x14ac:dyDescent="0.2">
      <c r="A511" s="85">
        <v>22433</v>
      </c>
      <c r="B511">
        <v>15.404714670000001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17.593147976000001</v>
      </c>
      <c r="R511">
        <v>38.093965974</v>
      </c>
      <c r="S511">
        <v>24.425411021999999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30.471117106000001</v>
      </c>
      <c r="AS511"/>
      <c r="AT511">
        <v>23.219341320000002</v>
      </c>
      <c r="AU511"/>
    </row>
    <row r="512" spans="1:47" x14ac:dyDescent="0.2">
      <c r="A512" s="85">
        <v>22463</v>
      </c>
      <c r="B512">
        <v>15.649467270000001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18.029341726999998</v>
      </c>
      <c r="R512">
        <v>38.524219277</v>
      </c>
      <c r="S512">
        <v>24.789709449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31.835495483999999</v>
      </c>
      <c r="AS512"/>
      <c r="AT512">
        <v>23.486474208000001</v>
      </c>
      <c r="AU512"/>
    </row>
    <row r="513" spans="1:47" x14ac:dyDescent="0.2">
      <c r="A513" s="85">
        <v>22494</v>
      </c>
      <c r="B513">
        <v>15.310875672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17.800859286000001</v>
      </c>
      <c r="R513">
        <v>38.524219277</v>
      </c>
      <c r="S513">
        <v>24.936299032000001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31.380702691</v>
      </c>
      <c r="AS513"/>
      <c r="AT513">
        <v>23.700259845000001</v>
      </c>
      <c r="AU513"/>
    </row>
    <row r="514" spans="1:47" x14ac:dyDescent="0.2">
      <c r="A514" s="85">
        <v>22525</v>
      </c>
      <c r="B514">
        <v>15.704431377000001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17.593147976000001</v>
      </c>
      <c r="R514">
        <v>38.656604909999999</v>
      </c>
      <c r="S514">
        <v>24.979524396999999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30.925909899000001</v>
      </c>
      <c r="AS514"/>
      <c r="AT514">
        <v>23.673586219000001</v>
      </c>
      <c r="AU514"/>
    </row>
    <row r="515" spans="1:47" x14ac:dyDescent="0.2">
      <c r="A515" s="85">
        <v>22555</v>
      </c>
      <c r="B515">
        <v>15.629082971000001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17.717774762000001</v>
      </c>
      <c r="R515">
        <v>38.524219277</v>
      </c>
      <c r="S515">
        <v>25.306217634999999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31.835495483999999</v>
      </c>
      <c r="AS515"/>
      <c r="AT515">
        <v>24.127731959999998</v>
      </c>
      <c r="AU515"/>
    </row>
    <row r="516" spans="1:47" x14ac:dyDescent="0.2">
      <c r="A516" s="85">
        <v>22586</v>
      </c>
      <c r="B516">
        <v>15.542883665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18.153968512999999</v>
      </c>
      <c r="R516">
        <v>38.722797731</v>
      </c>
      <c r="S516">
        <v>25.588446774000001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31.835495483999999</v>
      </c>
      <c r="AS516"/>
      <c r="AT516">
        <v>24.501856825000001</v>
      </c>
      <c r="AU516"/>
    </row>
    <row r="517" spans="1:47" x14ac:dyDescent="0.2">
      <c r="A517" s="85">
        <v>22616</v>
      </c>
      <c r="B517">
        <v>15.908450888999999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18.133197381999999</v>
      </c>
      <c r="R517">
        <v>39.848075612000002</v>
      </c>
      <c r="S517">
        <v>25.928908229000001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31.380702691</v>
      </c>
      <c r="AS517"/>
      <c r="AT517">
        <v>24.715543303</v>
      </c>
      <c r="AU517"/>
    </row>
    <row r="518" spans="1:47" x14ac:dyDescent="0.2">
      <c r="A518" s="85">
        <v>22647</v>
      </c>
      <c r="B518">
        <v>15.660965021999999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18.48630661</v>
      </c>
      <c r="R518">
        <v>39.517111526000001</v>
      </c>
      <c r="S518">
        <v>26.106045675000001</v>
      </c>
      <c r="T518"/>
      <c r="U518"/>
      <c r="V518">
        <v>27.181244653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31.380702691</v>
      </c>
      <c r="AS518"/>
      <c r="AT518">
        <v>24.501856825000001</v>
      </c>
      <c r="AU518"/>
    </row>
    <row r="519" spans="1:47" x14ac:dyDescent="0.2">
      <c r="A519" s="85">
        <v>22678</v>
      </c>
      <c r="B519">
        <v>15.988821687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18.423993216</v>
      </c>
      <c r="R519">
        <v>39.848075612000002</v>
      </c>
      <c r="S519">
        <v>26.319200330000001</v>
      </c>
      <c r="T519"/>
      <c r="U519"/>
      <c r="V519">
        <v>26.981095413999999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32.290288275999998</v>
      </c>
      <c r="AS519"/>
      <c r="AT519">
        <v>24.902655315000001</v>
      </c>
      <c r="AU519"/>
    </row>
    <row r="520" spans="1:47" x14ac:dyDescent="0.2">
      <c r="A520" s="85">
        <v>22706</v>
      </c>
      <c r="B520">
        <v>15.8517527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18.216281905999999</v>
      </c>
      <c r="R520">
        <v>40.145943283000001</v>
      </c>
      <c r="S520">
        <v>26.46662281</v>
      </c>
      <c r="T520"/>
      <c r="U520"/>
      <c r="V520">
        <v>26.823934706999999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32.290288275999998</v>
      </c>
      <c r="AS520"/>
      <c r="AT520">
        <v>25.036221759</v>
      </c>
      <c r="AU520"/>
    </row>
    <row r="521" spans="1:47" x14ac:dyDescent="0.2">
      <c r="A521" s="85">
        <v>22737</v>
      </c>
      <c r="B521">
        <v>16.130550186000001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19.026356016000001</v>
      </c>
      <c r="R521">
        <v>39.980461245000001</v>
      </c>
      <c r="S521">
        <v>26.362459414</v>
      </c>
      <c r="T521"/>
      <c r="U521"/>
      <c r="V521">
        <v>27.253183821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32.290288275999998</v>
      </c>
      <c r="AS521"/>
      <c r="AT521">
        <v>25.089668167999999</v>
      </c>
      <c r="AU521"/>
    </row>
    <row r="522" spans="1:47" x14ac:dyDescent="0.2">
      <c r="A522" s="85">
        <v>22767</v>
      </c>
      <c r="B522">
        <v>15.411094733000001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18.714789051</v>
      </c>
      <c r="R522">
        <v>40.278328916</v>
      </c>
      <c r="S522">
        <v>26.618244178000001</v>
      </c>
      <c r="T522"/>
      <c r="U522"/>
      <c r="V522">
        <v>27.158221938000001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32.290288275999998</v>
      </c>
      <c r="AS522"/>
      <c r="AT522">
        <v>25.062895384000001</v>
      </c>
      <c r="AU522"/>
    </row>
    <row r="523" spans="1:47" x14ac:dyDescent="0.2">
      <c r="A523" s="85">
        <v>22798</v>
      </c>
      <c r="B523">
        <v>15.916638046999999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18.590162265</v>
      </c>
      <c r="R523">
        <v>40.013557650999999</v>
      </c>
      <c r="S523">
        <v>26.459482052999999</v>
      </c>
      <c r="T523"/>
      <c r="U523"/>
      <c r="V523">
        <v>27.902418567000002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32.745081069000001</v>
      </c>
      <c r="AS523"/>
      <c r="AT523">
        <v>25.009548132999999</v>
      </c>
      <c r="AU523"/>
    </row>
    <row r="524" spans="1:47" x14ac:dyDescent="0.2">
      <c r="A524" s="85">
        <v>22828</v>
      </c>
      <c r="B524">
        <v>15.930490251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18.403222084999999</v>
      </c>
      <c r="R524">
        <v>40.642389408</v>
      </c>
      <c r="S524">
        <v>26.603393137000001</v>
      </c>
      <c r="T524"/>
      <c r="U524"/>
      <c r="V524">
        <v>27.209781997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33.654666654000003</v>
      </c>
      <c r="AS524"/>
      <c r="AT524">
        <v>25.250007396000001</v>
      </c>
      <c r="AU524"/>
    </row>
    <row r="525" spans="1:47" x14ac:dyDescent="0.2">
      <c r="A525" s="85">
        <v>22859</v>
      </c>
      <c r="B525">
        <v>15.99861647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18.590162265</v>
      </c>
      <c r="R525">
        <v>40.642389408</v>
      </c>
      <c r="S525">
        <v>26.891186866000002</v>
      </c>
      <c r="T525"/>
      <c r="U525"/>
      <c r="V525">
        <v>27.04401103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33.654666654000003</v>
      </c>
      <c r="AS525"/>
      <c r="AT525">
        <v>25.276681021000002</v>
      </c>
      <c r="AU525"/>
    </row>
    <row r="526" spans="1:47" x14ac:dyDescent="0.2">
      <c r="A526" s="85">
        <v>22890</v>
      </c>
      <c r="B526">
        <v>16.247380153000002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19.067898278000001</v>
      </c>
      <c r="R526">
        <v>40.940257088000003</v>
      </c>
      <c r="S526">
        <v>26.786773348000001</v>
      </c>
      <c r="T526"/>
      <c r="U526"/>
      <c r="V526">
        <v>27.635953580999999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33.654666654000003</v>
      </c>
      <c r="AS526"/>
      <c r="AT526">
        <v>25.437020249</v>
      </c>
      <c r="AU526"/>
    </row>
    <row r="527" spans="1:47" x14ac:dyDescent="0.2">
      <c r="A527" s="85">
        <v>22920</v>
      </c>
      <c r="B527">
        <v>16.0329269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18.756331313</v>
      </c>
      <c r="R527">
        <v>41.072642721000001</v>
      </c>
      <c r="S527">
        <v>26.726772759999999</v>
      </c>
      <c r="T527"/>
      <c r="U527"/>
      <c r="V527">
        <v>27.907903480000002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33.654666654000003</v>
      </c>
      <c r="AS527"/>
      <c r="AT527">
        <v>25.463793032000002</v>
      </c>
      <c r="AU527"/>
    </row>
    <row r="528" spans="1:47" x14ac:dyDescent="0.2">
      <c r="A528" s="85">
        <v>22951</v>
      </c>
      <c r="B528">
        <v>16.013034849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19.005584885000001</v>
      </c>
      <c r="R528">
        <v>41.271221165</v>
      </c>
      <c r="S528">
        <v>26.952201362</v>
      </c>
      <c r="T528"/>
      <c r="U528"/>
      <c r="V528">
        <v>27.944552583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34.109459446999999</v>
      </c>
      <c r="AS528"/>
      <c r="AT528">
        <v>25.570586692999999</v>
      </c>
      <c r="AU528"/>
    </row>
    <row r="529" spans="1:47" x14ac:dyDescent="0.2">
      <c r="A529" s="85">
        <v>22981</v>
      </c>
      <c r="B529">
        <v>15.917938931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19.296380718999998</v>
      </c>
      <c r="R529">
        <v>40.907160673</v>
      </c>
      <c r="S529">
        <v>26.838651714000001</v>
      </c>
      <c r="T529"/>
      <c r="U529"/>
      <c r="V529">
        <v>27.742039698999999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34.564252240000002</v>
      </c>
      <c r="AS529"/>
      <c r="AT529">
        <v>25.570586692999999</v>
      </c>
      <c r="AU529"/>
    </row>
    <row r="530" spans="1:47" x14ac:dyDescent="0.2">
      <c r="A530" s="85">
        <v>23012</v>
      </c>
      <c r="B530">
        <v>16.032272451000001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19.109440540000001</v>
      </c>
      <c r="R530">
        <v>41.007828258000004</v>
      </c>
      <c r="S530">
        <v>27.046959368</v>
      </c>
      <c r="T530"/>
      <c r="U530"/>
      <c r="V530">
        <v>28.05825664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33.199873861999997</v>
      </c>
      <c r="AS530"/>
      <c r="AT530">
        <v>25.757599546000002</v>
      </c>
      <c r="AU530"/>
    </row>
    <row r="531" spans="1:47" x14ac:dyDescent="0.2">
      <c r="A531" s="85">
        <v>23043</v>
      </c>
      <c r="B531">
        <v>15.922221634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19.005584885000001</v>
      </c>
      <c r="R531">
        <v>40.398499461</v>
      </c>
      <c r="S531">
        <v>27.213198462000001</v>
      </c>
      <c r="T531"/>
      <c r="U531"/>
      <c r="V531">
        <v>29.1911804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33.654666654000003</v>
      </c>
      <c r="AS531"/>
      <c r="AT531">
        <v>26.051604376</v>
      </c>
      <c r="AU531"/>
    </row>
    <row r="532" spans="1:47" x14ac:dyDescent="0.2">
      <c r="A532" s="85">
        <v>23071</v>
      </c>
      <c r="B532">
        <v>16.299988063000001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18.112426250999999</v>
      </c>
      <c r="R532">
        <v>36.315996499999997</v>
      </c>
      <c r="S532">
        <v>27.309643794999999</v>
      </c>
      <c r="T532"/>
      <c r="U532"/>
      <c r="V532">
        <v>29.210860328999999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33.199873861999997</v>
      </c>
      <c r="AS532"/>
      <c r="AT532">
        <v>26.211943603000002</v>
      </c>
      <c r="AU532"/>
    </row>
    <row r="533" spans="1:47" x14ac:dyDescent="0.2">
      <c r="A533" s="85">
        <v>23102</v>
      </c>
      <c r="B533">
        <v>16.355616817000001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19.234067326000002</v>
      </c>
      <c r="R533">
        <v>41.373425539000003</v>
      </c>
      <c r="S533">
        <v>27.959520170000001</v>
      </c>
      <c r="T533"/>
      <c r="U533"/>
      <c r="V533">
        <v>28.824471438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34.109459446999999</v>
      </c>
      <c r="AS533"/>
      <c r="AT533">
        <v>26.452402866</v>
      </c>
      <c r="AU533"/>
    </row>
    <row r="534" spans="1:47" x14ac:dyDescent="0.2">
      <c r="A534" s="85">
        <v>23132</v>
      </c>
      <c r="B534">
        <v>16.520014092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19.483320898999999</v>
      </c>
      <c r="R534">
        <v>43.079546176999997</v>
      </c>
      <c r="S534">
        <v>28.311212002000001</v>
      </c>
      <c r="T534"/>
      <c r="U534"/>
      <c r="V534">
        <v>29.173715219000002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34.564252240000002</v>
      </c>
      <c r="AS534"/>
      <c r="AT534">
        <v>26.772982163000002</v>
      </c>
      <c r="AU534"/>
    </row>
    <row r="535" spans="1:47" x14ac:dyDescent="0.2">
      <c r="A535" s="85">
        <v>23163</v>
      </c>
      <c r="B535">
        <v>16.96580281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20.314166139000001</v>
      </c>
      <c r="R535">
        <v>43.079546176999997</v>
      </c>
      <c r="S535">
        <v>28.309607836000001</v>
      </c>
      <c r="T535"/>
      <c r="U535"/>
      <c r="V535">
        <v>29.143216654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35.473837824999997</v>
      </c>
      <c r="AS535"/>
      <c r="AT535">
        <v>26.853201356</v>
      </c>
      <c r="AU535"/>
    </row>
    <row r="536" spans="1:47" x14ac:dyDescent="0.2">
      <c r="A536" s="85">
        <v>23193</v>
      </c>
      <c r="B536">
        <v>16.433989759999999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19.379465242999999</v>
      </c>
      <c r="R536">
        <v>44.237270903999999</v>
      </c>
      <c r="S536">
        <v>28.552121677999999</v>
      </c>
      <c r="T536"/>
      <c r="U536"/>
      <c r="V536">
        <v>29.289098744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35.019045032000001</v>
      </c>
      <c r="AS536"/>
      <c r="AT536">
        <v>26.746308537000001</v>
      </c>
      <c r="AU536"/>
    </row>
    <row r="537" spans="1:47" x14ac:dyDescent="0.2">
      <c r="A537" s="85">
        <v>23224</v>
      </c>
      <c r="B537">
        <v>16.963741944999999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19.794887864</v>
      </c>
      <c r="R537">
        <v>44.237270903999999</v>
      </c>
      <c r="S537">
        <v>28.936754376</v>
      </c>
      <c r="T537"/>
      <c r="U537"/>
      <c r="V537">
        <v>31.417600209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35.928630617000003</v>
      </c>
      <c r="AS537"/>
      <c r="AT537">
        <v>26.799754946</v>
      </c>
      <c r="AU537"/>
    </row>
    <row r="538" spans="1:47" x14ac:dyDescent="0.2">
      <c r="A538" s="85">
        <v>23255</v>
      </c>
      <c r="B538">
        <v>16.971863001999999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19.981828043</v>
      </c>
      <c r="R538">
        <v>43.749807861000001</v>
      </c>
      <c r="S538">
        <v>28.990919594000001</v>
      </c>
      <c r="T538"/>
      <c r="U538"/>
      <c r="V538">
        <v>32.336697827999998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35.928630617000003</v>
      </c>
      <c r="AS538"/>
      <c r="AT538">
        <v>27.066887833999999</v>
      </c>
      <c r="AU538"/>
    </row>
    <row r="539" spans="1:47" x14ac:dyDescent="0.2">
      <c r="A539" s="85">
        <v>23285</v>
      </c>
      <c r="B539">
        <v>16.997816114999999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20.418021795000001</v>
      </c>
      <c r="R539">
        <v>43.993539378000001</v>
      </c>
      <c r="S539">
        <v>29.346125151999999</v>
      </c>
      <c r="T539"/>
      <c r="U539"/>
      <c r="V539">
        <v>31.569495497999998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35.928630617000003</v>
      </c>
      <c r="AS539"/>
      <c r="AT539">
        <v>27.253999845999999</v>
      </c>
      <c r="AU539"/>
    </row>
    <row r="540" spans="1:47" x14ac:dyDescent="0.2">
      <c r="A540" s="85">
        <v>23316</v>
      </c>
      <c r="B540">
        <v>17.547838730999999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20.106454829</v>
      </c>
      <c r="R540">
        <v>43.993539378000001</v>
      </c>
      <c r="S540">
        <v>29.551608515000002</v>
      </c>
      <c r="T540"/>
      <c r="U540"/>
      <c r="V540">
        <v>31.646002725999999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36.383423409999999</v>
      </c>
      <c r="AS540"/>
      <c r="AT540">
        <v>27.387566288999999</v>
      </c>
      <c r="AU540"/>
    </row>
    <row r="541" spans="1:47" x14ac:dyDescent="0.2">
      <c r="A541" s="85">
        <v>23346</v>
      </c>
      <c r="B541">
        <v>16.788997269999999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20.376479533000001</v>
      </c>
      <c r="R541">
        <v>44.602868184999998</v>
      </c>
      <c r="S541">
        <v>29.426820647</v>
      </c>
      <c r="T541"/>
      <c r="U541"/>
      <c r="V541">
        <v>32.129274717999998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36.383423409999999</v>
      </c>
      <c r="AS541"/>
      <c r="AT541">
        <v>27.334119879999999</v>
      </c>
      <c r="AU541"/>
    </row>
    <row r="542" spans="1:47" x14ac:dyDescent="0.2">
      <c r="A542" s="85">
        <v>23377</v>
      </c>
      <c r="B542">
        <v>17.58141251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19.950756570999999</v>
      </c>
      <c r="R542">
        <v>45.516861376000001</v>
      </c>
      <c r="S542">
        <v>29.954510392</v>
      </c>
      <c r="T542"/>
      <c r="U542"/>
      <c r="V542">
        <v>31.953457643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37.293008995000001</v>
      </c>
      <c r="AS542"/>
      <c r="AT542">
        <v>27.574579143000001</v>
      </c>
      <c r="AU542"/>
    </row>
    <row r="543" spans="1:47" x14ac:dyDescent="0.2">
      <c r="A543" s="85">
        <v>23408</v>
      </c>
      <c r="B543">
        <v>17.860080258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20.002915411</v>
      </c>
      <c r="R543">
        <v>45.273129859000001</v>
      </c>
      <c r="S543">
        <v>30.237516908</v>
      </c>
      <c r="T543"/>
      <c r="U543"/>
      <c r="V543">
        <v>31.356370500000001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37.293008995000001</v>
      </c>
      <c r="AS543"/>
      <c r="AT543">
        <v>27.761591996</v>
      </c>
      <c r="AU543"/>
    </row>
    <row r="544" spans="1:47" x14ac:dyDescent="0.2">
      <c r="A544" s="85">
        <v>23437</v>
      </c>
      <c r="B544">
        <v>17.633076052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20.537543529000001</v>
      </c>
      <c r="R544">
        <v>45.334062736</v>
      </c>
      <c r="S544">
        <v>30.126604970999999</v>
      </c>
      <c r="T544"/>
      <c r="U544"/>
      <c r="V544">
        <v>31.902790623000001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37.293008995000001</v>
      </c>
      <c r="AS544"/>
      <c r="AT544">
        <v>27.761591996</v>
      </c>
      <c r="AU544"/>
    </row>
    <row r="545" spans="1:47" x14ac:dyDescent="0.2">
      <c r="A545" s="85">
        <v>23468</v>
      </c>
      <c r="B545">
        <v>17.474316563999999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20.273489397999999</v>
      </c>
      <c r="R545">
        <v>45.760592903000003</v>
      </c>
      <c r="S545">
        <v>30.445164712</v>
      </c>
      <c r="T545"/>
      <c r="U545"/>
      <c r="V545">
        <v>33.347117449000002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36.838216203000002</v>
      </c>
      <c r="AS545"/>
      <c r="AT545">
        <v>28.215836894999999</v>
      </c>
      <c r="AU545"/>
    </row>
    <row r="546" spans="1:47" x14ac:dyDescent="0.2">
      <c r="A546" s="85">
        <v>23498</v>
      </c>
      <c r="B546">
        <v>18.543508280000001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20.625561571999999</v>
      </c>
      <c r="R546">
        <v>45.63872714</v>
      </c>
      <c r="S546">
        <v>30.564189657</v>
      </c>
      <c r="T546"/>
      <c r="U546"/>
      <c r="V546">
        <v>31.498027791999998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37.747801787999997</v>
      </c>
      <c r="AS546"/>
      <c r="AT546">
        <v>28.376176123</v>
      </c>
      <c r="AU546"/>
    </row>
    <row r="547" spans="1:47" x14ac:dyDescent="0.2">
      <c r="A547" s="85">
        <v>23529</v>
      </c>
      <c r="B547">
        <v>17.668837734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20.61578179</v>
      </c>
      <c r="R547">
        <v>45.212196982000002</v>
      </c>
      <c r="S547">
        <v>30.746459833999999</v>
      </c>
      <c r="T547"/>
      <c r="U547"/>
      <c r="V547">
        <v>32.140971616000002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37.747801787999997</v>
      </c>
      <c r="AS547"/>
      <c r="AT547">
        <v>28.456296157000001</v>
      </c>
      <c r="AU547"/>
    </row>
    <row r="548" spans="1:47" x14ac:dyDescent="0.2">
      <c r="A548" s="85">
        <v>23559</v>
      </c>
      <c r="B548">
        <v>18.087117141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21.088471284000001</v>
      </c>
      <c r="R548">
        <v>44.420069544999997</v>
      </c>
      <c r="S548">
        <v>30.942289633000001</v>
      </c>
      <c r="T548"/>
      <c r="U548"/>
      <c r="V548">
        <v>33.836781199000001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37.293008995000001</v>
      </c>
      <c r="AS548"/>
      <c r="AT548">
        <v>28.643408169000001</v>
      </c>
      <c r="AU548"/>
    </row>
    <row r="549" spans="1:47" x14ac:dyDescent="0.2">
      <c r="A549" s="85">
        <v>23590</v>
      </c>
      <c r="B549">
        <v>18.064471145999999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21.163449617000001</v>
      </c>
      <c r="R549">
        <v>44.420069544999997</v>
      </c>
      <c r="S549">
        <v>30.854933872</v>
      </c>
      <c r="T549"/>
      <c r="U549"/>
      <c r="V549">
        <v>35.394556618999999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39.112180166000002</v>
      </c>
      <c r="AS549"/>
      <c r="AT549">
        <v>28.830421021999999</v>
      </c>
      <c r="AU549"/>
    </row>
    <row r="550" spans="1:47" x14ac:dyDescent="0.2">
      <c r="A550" s="85">
        <v>23621</v>
      </c>
      <c r="B550">
        <v>17.90654236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21.202568748000001</v>
      </c>
      <c r="R550">
        <v>45.334062736</v>
      </c>
      <c r="S550">
        <v>31.290428095999999</v>
      </c>
      <c r="T550"/>
      <c r="U550"/>
      <c r="V550">
        <v>34.073452578000001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38.657387372999999</v>
      </c>
      <c r="AS550"/>
      <c r="AT550">
        <v>28.937313840000002</v>
      </c>
      <c r="AU550"/>
    </row>
    <row r="551" spans="1:47" x14ac:dyDescent="0.2">
      <c r="A551" s="85">
        <v>23651</v>
      </c>
      <c r="B551">
        <v>18.259733723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21.482922516999999</v>
      </c>
      <c r="R551">
        <v>45.394995622000003</v>
      </c>
      <c r="S551">
        <v>31.137655193000001</v>
      </c>
      <c r="T551"/>
      <c r="U551"/>
      <c r="V551">
        <v>34.367355129000003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39.112180166000002</v>
      </c>
      <c r="AS551"/>
      <c r="AT551">
        <v>28.536515349999998</v>
      </c>
      <c r="AU551"/>
    </row>
    <row r="552" spans="1:47" x14ac:dyDescent="0.2">
      <c r="A552" s="85">
        <v>23682</v>
      </c>
      <c r="B552">
        <v>18.195152656000001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21.456843096</v>
      </c>
      <c r="R552">
        <v>45.334062736</v>
      </c>
      <c r="S552">
        <v>31.523676004999999</v>
      </c>
      <c r="T552"/>
      <c r="U552"/>
      <c r="V552">
        <v>34.830117426999998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39.566972958000001</v>
      </c>
      <c r="AS552"/>
      <c r="AT552">
        <v>29.418232365000001</v>
      </c>
      <c r="AU552"/>
    </row>
    <row r="553" spans="1:47" x14ac:dyDescent="0.2">
      <c r="A553" s="85">
        <v>23712</v>
      </c>
      <c r="B553">
        <v>18.154981618000001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21.476402661000002</v>
      </c>
      <c r="R553">
        <v>44.481002422000003</v>
      </c>
      <c r="S553">
        <v>31.882581261999999</v>
      </c>
      <c r="T553"/>
      <c r="U553"/>
      <c r="V553">
        <v>35.411706367000001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40.021765750999997</v>
      </c>
      <c r="AS553"/>
      <c r="AT553">
        <v>29.765584445999998</v>
      </c>
      <c r="AU553"/>
    </row>
    <row r="554" spans="1:47" x14ac:dyDescent="0.2">
      <c r="A554" s="85">
        <v>23743</v>
      </c>
      <c r="B554">
        <v>19.100199067999998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29.650523356000001</v>
      </c>
      <c r="O554"/>
      <c r="P554"/>
      <c r="Q554">
        <v>21.740456793</v>
      </c>
      <c r="R554">
        <v>44.541935299000002</v>
      </c>
      <c r="S554">
        <v>32.109945285999999</v>
      </c>
      <c r="T554"/>
      <c r="U554"/>
      <c r="V554">
        <v>35.671134479999999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41.386144129000002</v>
      </c>
      <c r="AS554"/>
      <c r="AT554">
        <v>30.086262901000001</v>
      </c>
      <c r="AU554"/>
    </row>
    <row r="555" spans="1:47" x14ac:dyDescent="0.2">
      <c r="A555" s="85">
        <v>23774</v>
      </c>
      <c r="B555">
        <v>18.445553428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30.613086631000002</v>
      </c>
      <c r="O555"/>
      <c r="P555"/>
      <c r="Q555">
        <v>21.939312373</v>
      </c>
      <c r="R555">
        <v>44.968465465000001</v>
      </c>
      <c r="S555">
        <v>32.153805069999997</v>
      </c>
      <c r="T555"/>
      <c r="U555"/>
      <c r="V555">
        <v>35.473324298999998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40.931351335999999</v>
      </c>
      <c r="AS555"/>
      <c r="AT555">
        <v>30.273275754</v>
      </c>
      <c r="AU555"/>
    </row>
    <row r="556" spans="1:47" x14ac:dyDescent="0.2">
      <c r="A556" s="85">
        <v>23802</v>
      </c>
      <c r="B556">
        <v>18.211071797999999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31.177389164000001</v>
      </c>
      <c r="O556"/>
      <c r="P556"/>
      <c r="Q556">
        <v>21.662218531000001</v>
      </c>
      <c r="R556">
        <v>44.968465465000001</v>
      </c>
      <c r="S556">
        <v>32.370874258000001</v>
      </c>
      <c r="T556"/>
      <c r="U556"/>
      <c r="V556">
        <v>35.726821217000001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40.021765750999997</v>
      </c>
      <c r="AS556"/>
      <c r="AT556">
        <v>30.674074244</v>
      </c>
      <c r="AU556"/>
    </row>
    <row r="557" spans="1:47" x14ac:dyDescent="0.2">
      <c r="A557" s="85">
        <v>23833</v>
      </c>
      <c r="B557">
        <v>18.401354117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31.024148049000001</v>
      </c>
      <c r="O557"/>
      <c r="P557"/>
      <c r="Q557">
        <v>22.147947735999999</v>
      </c>
      <c r="R557">
        <v>45.212196982000002</v>
      </c>
      <c r="S557">
        <v>32.463919912999998</v>
      </c>
      <c r="T557"/>
      <c r="U557"/>
      <c r="V557">
        <v>35.413862631000001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40.021765750999997</v>
      </c>
      <c r="AS557"/>
      <c r="AT557">
        <v>30.807640687999999</v>
      </c>
      <c r="AU557"/>
    </row>
    <row r="558" spans="1:47" x14ac:dyDescent="0.2">
      <c r="A558" s="85">
        <v>23863</v>
      </c>
      <c r="B558">
        <v>18.556744318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31.685281737</v>
      </c>
      <c r="O558"/>
      <c r="P558"/>
      <c r="Q558">
        <v>22.226185997000002</v>
      </c>
      <c r="R558">
        <v>45.455928499000002</v>
      </c>
      <c r="S558">
        <v>32.599602220999998</v>
      </c>
      <c r="T558"/>
      <c r="U558"/>
      <c r="V558">
        <v>35.920701278000003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40.476558544</v>
      </c>
      <c r="AS558"/>
      <c r="AT558">
        <v>31.048099950000001</v>
      </c>
      <c r="AU558"/>
    </row>
    <row r="559" spans="1:47" x14ac:dyDescent="0.2">
      <c r="A559" s="85">
        <v>23894</v>
      </c>
      <c r="B559">
        <v>18.729900589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30.997000931999999</v>
      </c>
      <c r="O559"/>
      <c r="P559"/>
      <c r="Q559">
        <v>22.946629984000001</v>
      </c>
      <c r="R559">
        <v>46.004324420000003</v>
      </c>
      <c r="S559">
        <v>32.840061540999997</v>
      </c>
      <c r="T559"/>
      <c r="U559"/>
      <c r="V559">
        <v>36.928046090999999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40.931351335999999</v>
      </c>
      <c r="AS559"/>
      <c r="AT559">
        <v>31.288559212999999</v>
      </c>
      <c r="AU559"/>
    </row>
    <row r="560" spans="1:47" x14ac:dyDescent="0.2">
      <c r="A560" s="85">
        <v>23924</v>
      </c>
      <c r="B560">
        <v>18.828533361000002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33.518310972000002</v>
      </c>
      <c r="O560"/>
      <c r="P560"/>
      <c r="Q560">
        <v>22.737994620999999</v>
      </c>
      <c r="R560">
        <v>45.943391542999997</v>
      </c>
      <c r="S560">
        <v>33.056888491999999</v>
      </c>
      <c r="T560"/>
      <c r="U560"/>
      <c r="V560">
        <v>36.708567725999998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38.202594581</v>
      </c>
      <c r="AS560"/>
      <c r="AT560">
        <v>31.582564043000001</v>
      </c>
      <c r="AU560"/>
    </row>
    <row r="561" spans="1:47" x14ac:dyDescent="0.2">
      <c r="A561" s="85">
        <v>23955</v>
      </c>
      <c r="B561">
        <v>18.928979995999999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32.895405445999998</v>
      </c>
      <c r="O561"/>
      <c r="P561"/>
      <c r="Q561">
        <v>22.705395346</v>
      </c>
      <c r="R561">
        <v>45.943391542999997</v>
      </c>
      <c r="S561">
        <v>33.130782390999997</v>
      </c>
      <c r="T561"/>
      <c r="U561"/>
      <c r="V561">
        <v>36.080853758000003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41.386144129000002</v>
      </c>
      <c r="AS561"/>
      <c r="AT561">
        <v>31.716130487000001</v>
      </c>
      <c r="AU561"/>
    </row>
    <row r="562" spans="1:47" x14ac:dyDescent="0.2">
      <c r="A562" s="85">
        <v>23986</v>
      </c>
      <c r="B562">
        <v>19.16212213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32.951187455000003</v>
      </c>
      <c r="O562"/>
      <c r="P562"/>
      <c r="Q562">
        <v>22.786893534000001</v>
      </c>
      <c r="R562">
        <v>46.430854576999998</v>
      </c>
      <c r="S562">
        <v>33.323050215000002</v>
      </c>
      <c r="T562"/>
      <c r="U562"/>
      <c r="V562">
        <v>37.097953195000002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42.295729713999997</v>
      </c>
      <c r="AS562"/>
      <c r="AT562">
        <v>31.796250521000001</v>
      </c>
      <c r="AU562"/>
    </row>
    <row r="563" spans="1:47" x14ac:dyDescent="0.2">
      <c r="A563" s="85">
        <v>24016</v>
      </c>
      <c r="B563">
        <v>19.108886978000001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33.199414486999999</v>
      </c>
      <c r="O563"/>
      <c r="P563"/>
      <c r="Q563">
        <v>22.193586720999999</v>
      </c>
      <c r="R563">
        <v>47.344847778000002</v>
      </c>
      <c r="S563">
        <v>33.537049750000001</v>
      </c>
      <c r="T563"/>
      <c r="U563"/>
      <c r="V563">
        <v>36.874494120000001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41.840936921999997</v>
      </c>
      <c r="AS563"/>
      <c r="AT563">
        <v>32.116928977000001</v>
      </c>
      <c r="AU563"/>
    </row>
    <row r="564" spans="1:47" x14ac:dyDescent="0.2">
      <c r="A564" s="85">
        <v>24047</v>
      </c>
      <c r="B564">
        <v>19.187704867000001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33.84277213</v>
      </c>
      <c r="O564"/>
      <c r="P564"/>
      <c r="Q564">
        <v>22.398962156</v>
      </c>
      <c r="R564">
        <v>47.344847778000002</v>
      </c>
      <c r="S564">
        <v>33.756582958000003</v>
      </c>
      <c r="T564"/>
      <c r="U564"/>
      <c r="V564">
        <v>37.630194848000002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41.840936921999997</v>
      </c>
      <c r="AS564"/>
      <c r="AT564">
        <v>32.25049542</v>
      </c>
      <c r="AU564"/>
    </row>
    <row r="565" spans="1:47" x14ac:dyDescent="0.2">
      <c r="A565" s="85">
        <v>24077</v>
      </c>
      <c r="B565">
        <v>18.300781193999999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34.202089803</v>
      </c>
      <c r="O565"/>
      <c r="P565"/>
      <c r="Q565">
        <v>22.428301504</v>
      </c>
      <c r="R565">
        <v>47.527646418000003</v>
      </c>
      <c r="S565">
        <v>34.09700454</v>
      </c>
      <c r="T565"/>
      <c r="U565"/>
      <c r="V565">
        <v>37.536562711000002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41.386144129000002</v>
      </c>
      <c r="AS565"/>
      <c r="AT565">
        <v>32.65129391</v>
      </c>
      <c r="AU565"/>
    </row>
    <row r="566" spans="1:47" x14ac:dyDescent="0.2">
      <c r="A566" s="85">
        <v>24108</v>
      </c>
      <c r="B566">
        <v>19.356739920999999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34.701181298999998</v>
      </c>
      <c r="O566"/>
      <c r="P566"/>
      <c r="Q566">
        <v>22.183806939</v>
      </c>
      <c r="R566">
        <v>46.796451857999998</v>
      </c>
      <c r="S566">
        <v>34.324375658000001</v>
      </c>
      <c r="T566"/>
      <c r="U566"/>
      <c r="V566">
        <v>38.794345110999998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42.295729713999997</v>
      </c>
      <c r="AS566"/>
      <c r="AT566">
        <v>32.971972366000003</v>
      </c>
      <c r="AU566"/>
    </row>
    <row r="567" spans="1:47" x14ac:dyDescent="0.2">
      <c r="A567" s="85">
        <v>24139</v>
      </c>
      <c r="B567">
        <v>19.388544806999999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34.81100635</v>
      </c>
      <c r="O567"/>
      <c r="P567"/>
      <c r="Q567">
        <v>22.610857447000001</v>
      </c>
      <c r="R567">
        <v>47.893243699000003</v>
      </c>
      <c r="S567">
        <v>34.508772544999999</v>
      </c>
      <c r="T567"/>
      <c r="U567"/>
      <c r="V567">
        <v>39.795288661000001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41.386144129000002</v>
      </c>
      <c r="AS567"/>
      <c r="AT567">
        <v>33.185758002999997</v>
      </c>
      <c r="AU567"/>
    </row>
    <row r="568" spans="1:47" x14ac:dyDescent="0.2">
      <c r="A568" s="85">
        <v>24167</v>
      </c>
      <c r="B568">
        <v>19.488952098999999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36.627776300000001</v>
      </c>
      <c r="O568"/>
      <c r="P568"/>
      <c r="Q568">
        <v>22.832532520000001</v>
      </c>
      <c r="R568">
        <v>48.136975225</v>
      </c>
      <c r="S568">
        <v>35.107435791</v>
      </c>
      <c r="T568"/>
      <c r="U568"/>
      <c r="V568">
        <v>40.222933218000001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42.750522506999999</v>
      </c>
      <c r="AS568"/>
      <c r="AT568">
        <v>33.639903744000001</v>
      </c>
      <c r="AU568"/>
    </row>
    <row r="569" spans="1:47" x14ac:dyDescent="0.2">
      <c r="A569" s="85">
        <v>24198</v>
      </c>
      <c r="B569">
        <v>19.539977710999999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35.773666235</v>
      </c>
      <c r="O569"/>
      <c r="P569"/>
      <c r="Q569">
        <v>22.982489186999999</v>
      </c>
      <c r="R569">
        <v>47.710445059000001</v>
      </c>
      <c r="S569">
        <v>35.095120461999997</v>
      </c>
      <c r="T569"/>
      <c r="U569"/>
      <c r="V569">
        <v>41.312668213999999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41.386144129000002</v>
      </c>
      <c r="AS569"/>
      <c r="AT569">
        <v>33.693350152999997</v>
      </c>
      <c r="AU569"/>
    </row>
    <row r="570" spans="1:47" x14ac:dyDescent="0.2">
      <c r="A570" s="85">
        <v>24228</v>
      </c>
      <c r="B570">
        <v>19.476185246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36.127139059000001</v>
      </c>
      <c r="O570"/>
      <c r="P570"/>
      <c r="Q570">
        <v>23.204164259999999</v>
      </c>
      <c r="R570">
        <v>48.441639619</v>
      </c>
      <c r="S570">
        <v>35.431145641000001</v>
      </c>
      <c r="T570"/>
      <c r="U570"/>
      <c r="V570">
        <v>44.592934630999999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41.840936921999997</v>
      </c>
      <c r="AS570"/>
      <c r="AT570">
        <v>34.014028607999997</v>
      </c>
      <c r="AU570"/>
    </row>
    <row r="571" spans="1:47" x14ac:dyDescent="0.2">
      <c r="A571" s="85">
        <v>24259</v>
      </c>
      <c r="B571">
        <v>19.532583464999998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36.330037177000001</v>
      </c>
      <c r="O571"/>
      <c r="P571"/>
      <c r="Q571">
        <v>23.438879043</v>
      </c>
      <c r="R571">
        <v>49.111901303000003</v>
      </c>
      <c r="S571">
        <v>35.742088520999999</v>
      </c>
      <c r="T571"/>
      <c r="U571"/>
      <c r="V571">
        <v>42.904527911000002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42.750522506999999</v>
      </c>
      <c r="AS571"/>
      <c r="AT571">
        <v>34.174268677000001</v>
      </c>
      <c r="AU571"/>
    </row>
    <row r="572" spans="1:47" x14ac:dyDescent="0.2">
      <c r="A572" s="85">
        <v>24289</v>
      </c>
      <c r="B572">
        <v>19.716443117000001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36.059155339999997</v>
      </c>
      <c r="O572"/>
      <c r="P572"/>
      <c r="Q572">
        <v>23.109626361</v>
      </c>
      <c r="R572">
        <v>49.416565706</v>
      </c>
      <c r="S572">
        <v>35.916823801</v>
      </c>
      <c r="T572"/>
      <c r="U572"/>
      <c r="V572">
        <v>42.825902075000002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39.112180166000002</v>
      </c>
      <c r="AS572"/>
      <c r="AT572">
        <v>34.361380689000001</v>
      </c>
      <c r="AU572"/>
    </row>
    <row r="573" spans="1:47" x14ac:dyDescent="0.2">
      <c r="A573" s="85">
        <v>24320</v>
      </c>
      <c r="B573">
        <v>19.0556512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37.575162306999999</v>
      </c>
      <c r="O573"/>
      <c r="P573"/>
      <c r="Q573">
        <v>23.226983752999999</v>
      </c>
      <c r="R573">
        <v>49.416565706</v>
      </c>
      <c r="S573">
        <v>36.027728672999999</v>
      </c>
      <c r="T573"/>
      <c r="U573"/>
      <c r="V573">
        <v>42.404540267999998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41.840936921999997</v>
      </c>
      <c r="AS573"/>
      <c r="AT573">
        <v>34.388054314000001</v>
      </c>
      <c r="AU573"/>
    </row>
    <row r="574" spans="1:47" x14ac:dyDescent="0.2">
      <c r="A574" s="85">
        <v>24351</v>
      </c>
      <c r="B574">
        <v>19.611813013999999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38.219418415</v>
      </c>
      <c r="O574"/>
      <c r="P574"/>
      <c r="Q574">
        <v>23.843110059000001</v>
      </c>
      <c r="R574">
        <v>49.538431459999998</v>
      </c>
      <c r="S574">
        <v>36.377440290000003</v>
      </c>
      <c r="T574"/>
      <c r="U574"/>
      <c r="V574">
        <v>42.717707750999999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43.660108092000002</v>
      </c>
      <c r="AS574"/>
      <c r="AT574">
        <v>34.708732769999997</v>
      </c>
      <c r="AU574"/>
    </row>
    <row r="575" spans="1:47" x14ac:dyDescent="0.2">
      <c r="A575" s="85">
        <v>24381</v>
      </c>
      <c r="B575">
        <v>20.079765075000001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38.377306421999997</v>
      </c>
      <c r="O575"/>
      <c r="P575"/>
      <c r="Q575">
        <v>24.328839262999999</v>
      </c>
      <c r="R575">
        <v>48.929102663000002</v>
      </c>
      <c r="S575">
        <v>36.506283420000003</v>
      </c>
      <c r="T575"/>
      <c r="U575"/>
      <c r="V575">
        <v>43.027883222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43.205315298999999</v>
      </c>
      <c r="AS575"/>
      <c r="AT575">
        <v>34.949192031999999</v>
      </c>
      <c r="AU575"/>
    </row>
    <row r="576" spans="1:47" x14ac:dyDescent="0.2">
      <c r="A576" s="85">
        <v>24412</v>
      </c>
      <c r="B576">
        <v>19.746236689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37.986281695000002</v>
      </c>
      <c r="O576"/>
      <c r="P576"/>
      <c r="Q576">
        <v>24.292980060000001</v>
      </c>
      <c r="R576">
        <v>49.477498582999999</v>
      </c>
      <c r="S576">
        <v>36.521246226999999</v>
      </c>
      <c r="T576"/>
      <c r="U576"/>
      <c r="V576">
        <v>42.804524125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42.750522506999999</v>
      </c>
      <c r="AS576"/>
      <c r="AT576">
        <v>34.708732769999997</v>
      </c>
      <c r="AU576"/>
    </row>
    <row r="577" spans="1:47" x14ac:dyDescent="0.2">
      <c r="A577" s="85">
        <v>24442</v>
      </c>
      <c r="B577">
        <v>20.36572722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39.390743966999999</v>
      </c>
      <c r="O577"/>
      <c r="P577"/>
      <c r="Q577">
        <v>24.159323029999999</v>
      </c>
      <c r="R577">
        <v>49.477498582999999</v>
      </c>
      <c r="S577">
        <v>36.794799363999999</v>
      </c>
      <c r="T577"/>
      <c r="U577"/>
      <c r="V577">
        <v>43.868069771000002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41.840936921999997</v>
      </c>
      <c r="AS577"/>
      <c r="AT577">
        <v>34.788852804000001</v>
      </c>
      <c r="AU577"/>
    </row>
    <row r="578" spans="1:47" x14ac:dyDescent="0.2">
      <c r="A578" s="85">
        <v>24473</v>
      </c>
      <c r="B578">
        <v>19.547691697000001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37.685074307999997</v>
      </c>
      <c r="O578"/>
      <c r="P578"/>
      <c r="Q578">
        <v>24.198442160999999</v>
      </c>
      <c r="R578">
        <v>49.233767065999999</v>
      </c>
      <c r="S578">
        <v>36.825164465</v>
      </c>
      <c r="T578"/>
      <c r="U578"/>
      <c r="V578">
        <v>43.962608819000003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42.750522506999999</v>
      </c>
      <c r="AS578"/>
      <c r="AT578">
        <v>34.952960054000002</v>
      </c>
      <c r="AU578"/>
    </row>
    <row r="579" spans="1:47" x14ac:dyDescent="0.2">
      <c r="A579" s="85">
        <v>24504</v>
      </c>
      <c r="B579">
        <v>19.555002148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35.892601511999999</v>
      </c>
      <c r="O579"/>
      <c r="P579"/>
      <c r="Q579">
        <v>24.234301364</v>
      </c>
      <c r="R579">
        <v>48.929102663000002</v>
      </c>
      <c r="S579">
        <v>36.522127451000003</v>
      </c>
      <c r="T579"/>
      <c r="U579"/>
      <c r="V579">
        <v>44.027100375000003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43.205315298999999</v>
      </c>
      <c r="AS579"/>
      <c r="AT579">
        <v>34.556524535999998</v>
      </c>
      <c r="AU579"/>
    </row>
    <row r="580" spans="1:47" x14ac:dyDescent="0.2">
      <c r="A580" s="85">
        <v>24532</v>
      </c>
      <c r="B580">
        <v>19.615314937000001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36.972303134000001</v>
      </c>
      <c r="O580"/>
      <c r="P580"/>
      <c r="Q580">
        <v>24.247341074000001</v>
      </c>
      <c r="R580">
        <v>49.233767065999999</v>
      </c>
      <c r="S580">
        <v>36.549957132999999</v>
      </c>
      <c r="T580"/>
      <c r="U580"/>
      <c r="V580">
        <v>44.155734348000003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43.205315298999999</v>
      </c>
      <c r="AS580"/>
      <c r="AT580">
        <v>34.361777322999998</v>
      </c>
      <c r="AU580"/>
    </row>
    <row r="581" spans="1:47" x14ac:dyDescent="0.2">
      <c r="A581" s="85">
        <v>24563</v>
      </c>
      <c r="B581">
        <v>20.022389886999999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38.603284414000001</v>
      </c>
      <c r="O581"/>
      <c r="P581"/>
      <c r="Q581">
        <v>24.009366363000002</v>
      </c>
      <c r="R581">
        <v>48.685371146000001</v>
      </c>
      <c r="S581">
        <v>36.848208386000003</v>
      </c>
      <c r="T581"/>
      <c r="U581"/>
      <c r="V581">
        <v>44.195802936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43.205315298999999</v>
      </c>
      <c r="AS581"/>
      <c r="AT581">
        <v>34.685827166000003</v>
      </c>
      <c r="AU581"/>
    </row>
    <row r="582" spans="1:47" x14ac:dyDescent="0.2">
      <c r="A582" s="85">
        <v>24593</v>
      </c>
      <c r="B582">
        <v>19.795394228999999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37.559521318000002</v>
      </c>
      <c r="O582"/>
      <c r="P582"/>
      <c r="Q582">
        <v>23.817030637999999</v>
      </c>
      <c r="R582">
        <v>48.929102663000002</v>
      </c>
      <c r="S582">
        <v>36.807236158000002</v>
      </c>
      <c r="T582"/>
      <c r="U582"/>
      <c r="V582">
        <v>44.493431981000001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44.114900884999997</v>
      </c>
      <c r="AS582"/>
      <c r="AT582">
        <v>34.383195550000003</v>
      </c>
      <c r="AU582"/>
    </row>
    <row r="583" spans="1:47" x14ac:dyDescent="0.2">
      <c r="A583" s="85">
        <v>24624</v>
      </c>
      <c r="B583">
        <v>19.664212754000001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38.808626736000001</v>
      </c>
      <c r="O583"/>
      <c r="P583"/>
      <c r="Q583">
        <v>23.435619116000002</v>
      </c>
      <c r="R583">
        <v>50.208693144000001</v>
      </c>
      <c r="S583">
        <v>37.122911938999998</v>
      </c>
      <c r="T583"/>
      <c r="U583"/>
      <c r="V583">
        <v>43.337429634000003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43.660108092000002</v>
      </c>
      <c r="AS583"/>
      <c r="AT583">
        <v>34.378931735999998</v>
      </c>
      <c r="AU583"/>
    </row>
    <row r="584" spans="1:47" x14ac:dyDescent="0.2">
      <c r="A584" s="85">
        <v>24654</v>
      </c>
      <c r="B584">
        <v>19.698705684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38.233243151000003</v>
      </c>
      <c r="O584"/>
      <c r="P584"/>
      <c r="Q584">
        <v>24.006106436</v>
      </c>
      <c r="R584">
        <v>49.782162987</v>
      </c>
      <c r="S584">
        <v>37.320450325000003</v>
      </c>
      <c r="T584"/>
      <c r="U584"/>
      <c r="V584">
        <v>43.201070446000003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42.295729713999997</v>
      </c>
      <c r="AS584"/>
      <c r="AT584">
        <v>34.300695712</v>
      </c>
      <c r="AU584"/>
    </row>
    <row r="585" spans="1:47" x14ac:dyDescent="0.2">
      <c r="A585" s="85">
        <v>24685</v>
      </c>
      <c r="B585">
        <v>19.11055833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38.659027776000002</v>
      </c>
      <c r="O585"/>
      <c r="P585"/>
      <c r="Q585">
        <v>24.537474626000002</v>
      </c>
      <c r="R585">
        <v>49.782162987</v>
      </c>
      <c r="S585">
        <v>37.654254522999999</v>
      </c>
      <c r="T585"/>
      <c r="U585"/>
      <c r="V585">
        <v>43.697559079000001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43.660108092000002</v>
      </c>
      <c r="AS585"/>
      <c r="AT585">
        <v>34.957818818</v>
      </c>
      <c r="AU585"/>
    </row>
    <row r="586" spans="1:47" x14ac:dyDescent="0.2">
      <c r="A586" s="85">
        <v>24716</v>
      </c>
      <c r="B586">
        <v>19.775817924999998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38.106492209999999</v>
      </c>
      <c r="O586"/>
      <c r="P586"/>
      <c r="Q586">
        <v>24.270160567000001</v>
      </c>
      <c r="R586">
        <v>50.696156188000003</v>
      </c>
      <c r="S586">
        <v>38.048585332000002</v>
      </c>
      <c r="T586"/>
      <c r="U586"/>
      <c r="V586">
        <v>43.624392657999998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44.569693676999997</v>
      </c>
      <c r="AS586"/>
      <c r="AT586">
        <v>34.901001020999999</v>
      </c>
      <c r="AU586"/>
    </row>
    <row r="587" spans="1:47" x14ac:dyDescent="0.2">
      <c r="A587" s="85">
        <v>24746</v>
      </c>
      <c r="B587">
        <v>19.847314708999999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37.689131883000002</v>
      </c>
      <c r="O587"/>
      <c r="P587"/>
      <c r="Q587">
        <v>24.948225495999999</v>
      </c>
      <c r="R587">
        <v>50.025894504</v>
      </c>
      <c r="S587">
        <v>38.327778283999997</v>
      </c>
      <c r="T587"/>
      <c r="U587"/>
      <c r="V587">
        <v>44.622274634999997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43.660108092000002</v>
      </c>
      <c r="AS587"/>
      <c r="AT587">
        <v>35.185288321999998</v>
      </c>
      <c r="AU587"/>
    </row>
    <row r="588" spans="1:47" x14ac:dyDescent="0.2">
      <c r="A588" s="85">
        <v>24777</v>
      </c>
      <c r="B588">
        <v>19.815090315999999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38.611302960000003</v>
      </c>
      <c r="O588"/>
      <c r="P588"/>
      <c r="Q588">
        <v>24.778709264</v>
      </c>
      <c r="R588">
        <v>50.635223301000003</v>
      </c>
      <c r="S588">
        <v>38.863418392</v>
      </c>
      <c r="T588"/>
      <c r="U588"/>
      <c r="V588">
        <v>44.930021189000001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44.114900884999997</v>
      </c>
      <c r="AS588"/>
      <c r="AT588">
        <v>35.688517500000003</v>
      </c>
      <c r="AU588"/>
    </row>
    <row r="589" spans="1:47" x14ac:dyDescent="0.2">
      <c r="A589" s="85">
        <v>24807</v>
      </c>
      <c r="B589">
        <v>20.723020680000001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38.729407397000003</v>
      </c>
      <c r="O589"/>
      <c r="P589"/>
      <c r="Q589">
        <v>24.706990858000001</v>
      </c>
      <c r="R589">
        <v>51.427350738999998</v>
      </c>
      <c r="S589">
        <v>39.56336641</v>
      </c>
      <c r="T589"/>
      <c r="U589"/>
      <c r="V589">
        <v>45.054908660999999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44.114900884999997</v>
      </c>
      <c r="AS589"/>
      <c r="AT589">
        <v>36.072855685999997</v>
      </c>
      <c r="AU589"/>
    </row>
    <row r="590" spans="1:47" x14ac:dyDescent="0.2">
      <c r="A590" s="85">
        <v>24838</v>
      </c>
      <c r="B590">
        <v>20.23645166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39.307051633999997</v>
      </c>
      <c r="O590"/>
      <c r="P590"/>
      <c r="Q590">
        <v>24.710250784999999</v>
      </c>
      <c r="R590">
        <v>51.366417861999999</v>
      </c>
      <c r="S590">
        <v>38.991240451000003</v>
      </c>
      <c r="T590">
        <v>56.45560665</v>
      </c>
      <c r="U590"/>
      <c r="V590">
        <v>43.778403570999998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43.205315298999999</v>
      </c>
      <c r="AS590"/>
      <c r="AT590">
        <v>36.034084729</v>
      </c>
      <c r="AU590"/>
    </row>
    <row r="591" spans="1:47" x14ac:dyDescent="0.2">
      <c r="A591" s="85">
        <v>24869</v>
      </c>
      <c r="B591">
        <v>20.144512367000001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39.582879843000001</v>
      </c>
      <c r="O591"/>
      <c r="P591"/>
      <c r="Q591">
        <v>24.847167742</v>
      </c>
      <c r="R591">
        <v>51.671082265000003</v>
      </c>
      <c r="S591">
        <v>39.338792579</v>
      </c>
      <c r="T591">
        <v>57.092324017999999</v>
      </c>
      <c r="U591"/>
      <c r="V591">
        <v>44.207492221999999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42.750522506999999</v>
      </c>
      <c r="AS591"/>
      <c r="AT591">
        <v>36.163189041999999</v>
      </c>
      <c r="AU591"/>
    </row>
    <row r="592" spans="1:47" x14ac:dyDescent="0.2">
      <c r="A592" s="85">
        <v>24898</v>
      </c>
      <c r="B592">
        <v>20.747594055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38.970697913000002</v>
      </c>
      <c r="O592"/>
      <c r="P592"/>
      <c r="Q592">
        <v>24.958005279000002</v>
      </c>
      <c r="R592">
        <v>52.646008342999998</v>
      </c>
      <c r="S592">
        <v>39.575007083000003</v>
      </c>
      <c r="T592">
        <v>57.410682702999999</v>
      </c>
      <c r="U592"/>
      <c r="V592">
        <v>46.140648966000001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43.660108092000002</v>
      </c>
      <c r="AS592"/>
      <c r="AT592">
        <v>36.276031367999998</v>
      </c>
      <c r="AU592"/>
    </row>
    <row r="593" spans="1:47" x14ac:dyDescent="0.2">
      <c r="A593" s="85">
        <v>24929</v>
      </c>
      <c r="B593">
        <v>20.768205722000001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39.179064095000001</v>
      </c>
      <c r="O593"/>
      <c r="P593"/>
      <c r="Q593">
        <v>25.587171295000001</v>
      </c>
      <c r="R593">
        <v>52.524142580000003</v>
      </c>
      <c r="S593">
        <v>39.760830376999998</v>
      </c>
      <c r="T593">
        <v>57.622921824999999</v>
      </c>
      <c r="U593"/>
      <c r="V593">
        <v>45.871237106999999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45.024486469999999</v>
      </c>
      <c r="AS593"/>
      <c r="AT593">
        <v>36.328585351000001</v>
      </c>
      <c r="AU593"/>
    </row>
    <row r="594" spans="1:47" x14ac:dyDescent="0.2">
      <c r="A594" s="85">
        <v>24959</v>
      </c>
      <c r="B594">
        <v>20.806003669999999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40.748998178000001</v>
      </c>
      <c r="O594"/>
      <c r="P594"/>
      <c r="Q594">
        <v>25.274218251000001</v>
      </c>
      <c r="R594">
        <v>35.950399218999998</v>
      </c>
      <c r="S594">
        <v>39.588061000000003</v>
      </c>
      <c r="T594">
        <v>57.729041387000002</v>
      </c>
      <c r="U594"/>
      <c r="V594">
        <v>46.467937698999997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44.569693676999997</v>
      </c>
      <c r="AS594"/>
      <c r="AT594">
        <v>36.736027458000002</v>
      </c>
      <c r="AU594"/>
    </row>
    <row r="595" spans="1:47" x14ac:dyDescent="0.2">
      <c r="A595" s="85">
        <v>24990</v>
      </c>
      <c r="B595">
        <v>21.957086293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39.975402007</v>
      </c>
      <c r="O595"/>
      <c r="P595"/>
      <c r="Q595">
        <v>25.205759772</v>
      </c>
      <c r="R595">
        <v>45.212196982000002</v>
      </c>
      <c r="S595">
        <v>40.094078781</v>
      </c>
      <c r="T595">
        <v>57.835160948000002</v>
      </c>
      <c r="U595"/>
      <c r="V595">
        <v>48.148609026999999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45.934072055000001</v>
      </c>
      <c r="AS595"/>
      <c r="AT595">
        <v>36.870982120000001</v>
      </c>
      <c r="AU595"/>
    </row>
    <row r="596" spans="1:47" x14ac:dyDescent="0.2">
      <c r="A596" s="85">
        <v>25020</v>
      </c>
      <c r="B596">
        <v>21.379462927999999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40.980927285</v>
      </c>
      <c r="O596"/>
      <c r="P596"/>
      <c r="Q596">
        <v>25.010164118999999</v>
      </c>
      <c r="R596">
        <v>54.778659148000003</v>
      </c>
      <c r="S596">
        <v>40.565925112999999</v>
      </c>
      <c r="T596">
        <v>58.153519631999998</v>
      </c>
      <c r="U596"/>
      <c r="V596">
        <v>47.765329694999998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50.027207189000002</v>
      </c>
      <c r="AS596"/>
      <c r="AT596">
        <v>36.814461798000004</v>
      </c>
      <c r="AU596"/>
    </row>
    <row r="597" spans="1:47" x14ac:dyDescent="0.2">
      <c r="A597" s="85">
        <v>25051</v>
      </c>
      <c r="B597">
        <v>21.671452771999999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41.121155174000002</v>
      </c>
      <c r="O597"/>
      <c r="P597"/>
      <c r="Q597">
        <v>25.26117854</v>
      </c>
      <c r="R597">
        <v>54.778659148000003</v>
      </c>
      <c r="S597">
        <v>41.249510233000002</v>
      </c>
      <c r="T597">
        <v>58.259639192999998</v>
      </c>
      <c r="U597"/>
      <c r="V597">
        <v>48.8599216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46.843657640000004</v>
      </c>
      <c r="AS597"/>
      <c r="AT597">
        <v>36.917189962000002</v>
      </c>
      <c r="AU597"/>
    </row>
    <row r="598" spans="1:47" x14ac:dyDescent="0.2">
      <c r="A598" s="85">
        <v>25082</v>
      </c>
      <c r="B598">
        <v>22.056541153000001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41.463711187000001</v>
      </c>
      <c r="O598"/>
      <c r="P598"/>
      <c r="Q598">
        <v>25.945763325000001</v>
      </c>
      <c r="R598">
        <v>53.194404263999999</v>
      </c>
      <c r="S598">
        <v>41.204966042999999</v>
      </c>
      <c r="T598">
        <v>58.365758755000002</v>
      </c>
      <c r="U598"/>
      <c r="V598">
        <v>48.719194346999998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46.843657640000004</v>
      </c>
      <c r="AS598"/>
      <c r="AT598">
        <v>37.057003387999998</v>
      </c>
      <c r="AU598"/>
    </row>
    <row r="599" spans="1:47" x14ac:dyDescent="0.2">
      <c r="A599" s="85">
        <v>25112</v>
      </c>
      <c r="B599">
        <v>21.860196825999999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43.148677546000002</v>
      </c>
      <c r="O599"/>
      <c r="P599"/>
      <c r="Q599">
        <v>26.216337311</v>
      </c>
      <c r="R599">
        <v>55.570786585999997</v>
      </c>
      <c r="S599">
        <v>41.589328989000002</v>
      </c>
      <c r="T599">
        <v>58.365758755000002</v>
      </c>
      <c r="U599"/>
      <c r="V599">
        <v>48.957762125999999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46.388864847999997</v>
      </c>
      <c r="AS599"/>
      <c r="AT599">
        <v>37.130578964999998</v>
      </c>
      <c r="AU599"/>
    </row>
    <row r="600" spans="1:47" x14ac:dyDescent="0.2">
      <c r="A600" s="85">
        <v>25143</v>
      </c>
      <c r="B600">
        <v>22.374069063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43.306208103000003</v>
      </c>
      <c r="O600"/>
      <c r="P600"/>
      <c r="Q600">
        <v>26.773784921000001</v>
      </c>
      <c r="R600">
        <v>56.728511304000001</v>
      </c>
      <c r="S600">
        <v>42.204553529999998</v>
      </c>
      <c r="T600">
        <v>58.471878316000002</v>
      </c>
      <c r="U600"/>
      <c r="V600">
        <v>49.513804858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46.843657640000004</v>
      </c>
      <c r="AS600"/>
      <c r="AT600">
        <v>37.610902539000001</v>
      </c>
      <c r="AU600"/>
    </row>
    <row r="601" spans="1:47" x14ac:dyDescent="0.2">
      <c r="A601" s="85">
        <v>25173</v>
      </c>
      <c r="B601">
        <v>20.751548493000001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44.860655770999998</v>
      </c>
      <c r="O601"/>
      <c r="P601"/>
      <c r="Q601">
        <v>27.275813762999999</v>
      </c>
      <c r="R601">
        <v>56.667578427000002</v>
      </c>
      <c r="S601">
        <v>42.316819451999997</v>
      </c>
      <c r="T601">
        <v>58.577997877999998</v>
      </c>
      <c r="U601"/>
      <c r="V601">
        <v>49.721235786000001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48.208036018000001</v>
      </c>
      <c r="AS601"/>
      <c r="AT601">
        <v>37.729694371999997</v>
      </c>
      <c r="AU601"/>
    </row>
    <row r="602" spans="1:47" x14ac:dyDescent="0.2">
      <c r="A602" s="85">
        <v>25204</v>
      </c>
      <c r="B602">
        <v>22.480794847999999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45.473861753999998</v>
      </c>
      <c r="O602"/>
      <c r="P602"/>
      <c r="Q602">
        <v>27.458369704999999</v>
      </c>
      <c r="R602">
        <v>56.301981146999999</v>
      </c>
      <c r="S602">
        <v>42.666406877</v>
      </c>
      <c r="T602">
        <v>58.896356562000001</v>
      </c>
      <c r="U602"/>
      <c r="V602">
        <v>49.235879756999999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47.753243226000002</v>
      </c>
      <c r="AS602"/>
      <c r="AT602">
        <v>37.957957143999998</v>
      </c>
      <c r="AU602"/>
    </row>
    <row r="603" spans="1:47" x14ac:dyDescent="0.2">
      <c r="A603" s="85">
        <v>25235</v>
      </c>
      <c r="B603">
        <v>22.715474502999999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43.971582925</v>
      </c>
      <c r="O603"/>
      <c r="P603"/>
      <c r="Q603">
        <v>27.784362460000001</v>
      </c>
      <c r="R603">
        <v>55.692652348999999</v>
      </c>
      <c r="S603">
        <v>42.852078417999998</v>
      </c>
      <c r="T603">
        <v>59.320834806999997</v>
      </c>
      <c r="U603"/>
      <c r="V603">
        <v>50.743712993999999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46.843657640000004</v>
      </c>
      <c r="AS603"/>
      <c r="AT603">
        <v>38.200796209000004</v>
      </c>
      <c r="AU603"/>
    </row>
    <row r="604" spans="1:47" x14ac:dyDescent="0.2">
      <c r="A604" s="85">
        <v>25263</v>
      </c>
      <c r="B604">
        <v>22.934716026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46.918387758999998</v>
      </c>
      <c r="O604"/>
      <c r="P604"/>
      <c r="Q604">
        <v>28.263571808999998</v>
      </c>
      <c r="R604">
        <v>55.692652348999999</v>
      </c>
      <c r="S604">
        <v>43.226373305999999</v>
      </c>
      <c r="T604">
        <v>59.745313052999997</v>
      </c>
      <c r="U604"/>
      <c r="V604">
        <v>50.917047287000003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47.753243226000002</v>
      </c>
      <c r="AS604"/>
      <c r="AT604">
        <v>38.500353912999998</v>
      </c>
      <c r="AU604"/>
    </row>
    <row r="605" spans="1:47" x14ac:dyDescent="0.2">
      <c r="A605" s="85">
        <v>25294</v>
      </c>
      <c r="B605">
        <v>22.878708478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47.019392416999999</v>
      </c>
      <c r="O605"/>
      <c r="P605"/>
      <c r="Q605">
        <v>28.413528476</v>
      </c>
      <c r="R605">
        <v>57.520638742000003</v>
      </c>
      <c r="S605">
        <v>43.535792129999997</v>
      </c>
      <c r="T605">
        <v>60.169791298</v>
      </c>
      <c r="U605"/>
      <c r="V605">
        <v>51.368051246999997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48.662828810999997</v>
      </c>
      <c r="AS605"/>
      <c r="AT605">
        <v>38.358656476</v>
      </c>
      <c r="AU605"/>
    </row>
    <row r="606" spans="1:47" x14ac:dyDescent="0.2">
      <c r="A606" s="85">
        <v>25324</v>
      </c>
      <c r="B606">
        <v>23.433344203000001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47.632125023</v>
      </c>
      <c r="O606"/>
      <c r="P606"/>
      <c r="Q606">
        <v>28.9253371</v>
      </c>
      <c r="R606">
        <v>58.861162108999999</v>
      </c>
      <c r="S606">
        <v>43.758683947000002</v>
      </c>
      <c r="T606">
        <v>60.488149982000003</v>
      </c>
      <c r="U606"/>
      <c r="V606">
        <v>52.745014667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48.208036018000001</v>
      </c>
      <c r="AS606"/>
      <c r="AT606">
        <v>38.213686809000002</v>
      </c>
      <c r="AU606"/>
    </row>
    <row r="607" spans="1:47" x14ac:dyDescent="0.2">
      <c r="A607" s="85">
        <v>25355</v>
      </c>
      <c r="B607">
        <v>23.931980031999998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47.024213205999999</v>
      </c>
      <c r="O607"/>
      <c r="P607"/>
      <c r="Q607">
        <v>28.824279346000001</v>
      </c>
      <c r="R607">
        <v>58.129967549</v>
      </c>
      <c r="S607">
        <v>43.980738404</v>
      </c>
      <c r="T607">
        <v>60.382030421000003</v>
      </c>
      <c r="U607"/>
      <c r="V607">
        <v>53.537470872999997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49.572414395999999</v>
      </c>
      <c r="AS607"/>
      <c r="AT607">
        <v>38.587018405999999</v>
      </c>
      <c r="AU607"/>
    </row>
    <row r="608" spans="1:47" x14ac:dyDescent="0.2">
      <c r="A608" s="85">
        <v>25385</v>
      </c>
      <c r="B608">
        <v>23.896441301999999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47.309344861</v>
      </c>
      <c r="O608"/>
      <c r="P608"/>
      <c r="Q608">
        <v>29.528423696000001</v>
      </c>
      <c r="R608">
        <v>58.373699066</v>
      </c>
      <c r="S608">
        <v>44.191864457999998</v>
      </c>
      <c r="T608">
        <v>60.169791298</v>
      </c>
      <c r="U608"/>
      <c r="V608">
        <v>54.110345383999999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53.210756736999997</v>
      </c>
      <c r="AS608"/>
      <c r="AT608">
        <v>38.790789039000003</v>
      </c>
      <c r="AU608"/>
    </row>
    <row r="609" spans="1:47" x14ac:dyDescent="0.2">
      <c r="A609" s="85">
        <v>25416</v>
      </c>
      <c r="B609">
        <v>24.410840637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48.459426104000002</v>
      </c>
      <c r="O609"/>
      <c r="P609"/>
      <c r="Q609">
        <v>29.798997682</v>
      </c>
      <c r="R609">
        <v>58.373699066</v>
      </c>
      <c r="S609">
        <v>44.388261675000003</v>
      </c>
      <c r="T609">
        <v>59.851432613999997</v>
      </c>
      <c r="U609"/>
      <c r="V609">
        <v>54.492723634999997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49.117621604</v>
      </c>
      <c r="AS609"/>
      <c r="AT609">
        <v>38.879932492999998</v>
      </c>
      <c r="AU609"/>
    </row>
    <row r="610" spans="1:47" x14ac:dyDescent="0.2">
      <c r="A610" s="85">
        <v>25447</v>
      </c>
      <c r="B610">
        <v>24.312702764000001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49.157493393000003</v>
      </c>
      <c r="O610"/>
      <c r="P610"/>
      <c r="Q610">
        <v>29.688160145000001</v>
      </c>
      <c r="R610">
        <v>57.642504504999998</v>
      </c>
      <c r="S610">
        <v>44.288470154999999</v>
      </c>
      <c r="T610">
        <v>59.745313052999997</v>
      </c>
      <c r="U610"/>
      <c r="V610">
        <v>54.800143947999999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50.027207189000002</v>
      </c>
      <c r="AS610"/>
      <c r="AT610">
        <v>38.871206549</v>
      </c>
      <c r="AU610"/>
    </row>
    <row r="611" spans="1:47" x14ac:dyDescent="0.2">
      <c r="A611" s="85">
        <v>25477</v>
      </c>
      <c r="B611">
        <v>24.466261349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50.393991343000003</v>
      </c>
      <c r="O611"/>
      <c r="P611"/>
      <c r="Q611">
        <v>29.971773842000001</v>
      </c>
      <c r="R611">
        <v>59.592356670000001</v>
      </c>
      <c r="S611">
        <v>44.555590162999998</v>
      </c>
      <c r="T611">
        <v>59.745313052999997</v>
      </c>
      <c r="U611"/>
      <c r="V611">
        <v>55.149196594000003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51.391585567</v>
      </c>
      <c r="AS611"/>
      <c r="AT611">
        <v>38.882510613000001</v>
      </c>
      <c r="AU611"/>
    </row>
    <row r="612" spans="1:47" x14ac:dyDescent="0.2">
      <c r="A612" s="85">
        <v>25508</v>
      </c>
      <c r="B612">
        <v>25.033004279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48.049495004999997</v>
      </c>
      <c r="O612"/>
      <c r="P612"/>
      <c r="Q612">
        <v>30.666138408999998</v>
      </c>
      <c r="R612">
        <v>58.190900425999999</v>
      </c>
      <c r="S612">
        <v>44.386651043999997</v>
      </c>
      <c r="T612">
        <v>59.745313052999997</v>
      </c>
      <c r="U612"/>
      <c r="V612">
        <v>55.653778436000003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52.301171152000002</v>
      </c>
      <c r="AS612"/>
      <c r="AT612">
        <v>38.516020949999998</v>
      </c>
      <c r="AU612"/>
    </row>
    <row r="613" spans="1:47" x14ac:dyDescent="0.2">
      <c r="A613" s="85">
        <v>25538</v>
      </c>
      <c r="B613">
        <v>22.920272514000001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49.220163622000001</v>
      </c>
      <c r="O613"/>
      <c r="P613"/>
      <c r="Q613">
        <v>31.093188916999999</v>
      </c>
      <c r="R613">
        <v>58.312766189000001</v>
      </c>
      <c r="S613">
        <v>44.587079029999998</v>
      </c>
      <c r="T613">
        <v>59.745313052999997</v>
      </c>
      <c r="U613"/>
      <c r="V613">
        <v>53.720661900000003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51.391585567</v>
      </c>
      <c r="AS613"/>
      <c r="AT613">
        <v>38.412697836</v>
      </c>
      <c r="AU613"/>
    </row>
    <row r="614" spans="1:47" x14ac:dyDescent="0.2">
      <c r="A614" s="85">
        <v>25569</v>
      </c>
      <c r="B614">
        <v>24.229469300000002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49.942837208</v>
      </c>
      <c r="O614"/>
      <c r="P614"/>
      <c r="Q614">
        <v>31.829932542000002</v>
      </c>
      <c r="R614">
        <v>59.957953949999997</v>
      </c>
      <c r="S614">
        <v>44.815692079000002</v>
      </c>
      <c r="T614">
        <v>59.745313052999997</v>
      </c>
      <c r="U614"/>
      <c r="V614">
        <v>56.699486608000001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50.481999981000001</v>
      </c>
      <c r="AS614"/>
      <c r="AT614">
        <v>37.701335053000001</v>
      </c>
      <c r="AU614"/>
    </row>
    <row r="615" spans="1:47" x14ac:dyDescent="0.2">
      <c r="A615" s="85">
        <v>25600</v>
      </c>
      <c r="B615">
        <v>25.211738252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50.037948720000003</v>
      </c>
      <c r="O615"/>
      <c r="P615"/>
      <c r="Q615">
        <v>31.715835078000001</v>
      </c>
      <c r="R615">
        <v>60.628215625000003</v>
      </c>
      <c r="S615">
        <v>45.080038940000001</v>
      </c>
      <c r="T615">
        <v>59.851432613999997</v>
      </c>
      <c r="U615"/>
      <c r="V615">
        <v>56.428689497000001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51.846378358999999</v>
      </c>
      <c r="AS615"/>
      <c r="AT615">
        <v>37.676545437999998</v>
      </c>
      <c r="AU615"/>
    </row>
    <row r="616" spans="1:47" x14ac:dyDescent="0.2">
      <c r="A616" s="85">
        <v>25628</v>
      </c>
      <c r="B616">
        <v>25.202730325000001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47.473058387999998</v>
      </c>
      <c r="O616"/>
      <c r="P616"/>
      <c r="Q616">
        <v>31.569138337999998</v>
      </c>
      <c r="R616">
        <v>60.506349870999998</v>
      </c>
      <c r="S616">
        <v>45.102376008</v>
      </c>
      <c r="T616">
        <v>59.957552174999996</v>
      </c>
      <c r="U616"/>
      <c r="V616">
        <v>56.717813560000003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52.301171152000002</v>
      </c>
      <c r="AS616"/>
      <c r="AT616">
        <v>37.627561159999999</v>
      </c>
      <c r="AU616"/>
    </row>
    <row r="617" spans="1:47" x14ac:dyDescent="0.2">
      <c r="A617" s="85">
        <v>25659</v>
      </c>
      <c r="B617">
        <v>25.382233313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52.970455434000002</v>
      </c>
      <c r="O617"/>
      <c r="P617"/>
      <c r="Q617">
        <v>32.654694210999999</v>
      </c>
      <c r="R617">
        <v>61.359410185999998</v>
      </c>
      <c r="S617">
        <v>45.186147634000001</v>
      </c>
      <c r="T617">
        <v>59.957552174999996</v>
      </c>
      <c r="U617"/>
      <c r="V617">
        <v>57.379524148000002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51.846378358999999</v>
      </c>
      <c r="AS617"/>
      <c r="AT617">
        <v>37.530881661999999</v>
      </c>
      <c r="AU617"/>
    </row>
    <row r="618" spans="1:47" x14ac:dyDescent="0.2">
      <c r="A618" s="85">
        <v>25689</v>
      </c>
      <c r="B618">
        <v>26.249456621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49.747223406000003</v>
      </c>
      <c r="O618"/>
      <c r="P618"/>
      <c r="Q618">
        <v>33.023066022999998</v>
      </c>
      <c r="R618">
        <v>60.628215625000003</v>
      </c>
      <c r="S618">
        <v>45.245147783999997</v>
      </c>
      <c r="T618">
        <v>60.063671737</v>
      </c>
      <c r="U618"/>
      <c r="V618">
        <v>57.244825423000002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53.66554953</v>
      </c>
      <c r="AS618"/>
      <c r="AT618">
        <v>37.487152782000003</v>
      </c>
      <c r="AU618"/>
    </row>
    <row r="619" spans="1:47" x14ac:dyDescent="0.2">
      <c r="A619" s="85">
        <v>25720</v>
      </c>
      <c r="B619">
        <v>25.529804111000001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50.678427415000002</v>
      </c>
      <c r="O619"/>
      <c r="P619"/>
      <c r="Q619">
        <v>32.573196021999998</v>
      </c>
      <c r="R619">
        <v>60.750081387999998</v>
      </c>
      <c r="S619">
        <v>45.236821198999998</v>
      </c>
      <c r="T619">
        <v>60.063671737</v>
      </c>
      <c r="U619"/>
      <c r="V619">
        <v>57.554241777999998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51.391585567</v>
      </c>
      <c r="AS619"/>
      <c r="AT619">
        <v>37.365881987000002</v>
      </c>
      <c r="AU619"/>
    </row>
    <row r="620" spans="1:47" x14ac:dyDescent="0.2">
      <c r="A620" s="85">
        <v>25750</v>
      </c>
      <c r="B620">
        <v>25.940666861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52.191236625999998</v>
      </c>
      <c r="O620"/>
      <c r="P620"/>
      <c r="Q620">
        <v>33.913026242999997</v>
      </c>
      <c r="R620">
        <v>60.445416985000001</v>
      </c>
      <c r="S620">
        <v>45.443559848</v>
      </c>
      <c r="T620">
        <v>60.063671737</v>
      </c>
      <c r="U620"/>
      <c r="V620">
        <v>58.456943381999999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54.575135115000002</v>
      </c>
      <c r="AS620"/>
      <c r="AT620">
        <v>37.457603562000003</v>
      </c>
      <c r="AU620"/>
    </row>
    <row r="621" spans="1:47" x14ac:dyDescent="0.2">
      <c r="A621" s="85">
        <v>25781</v>
      </c>
      <c r="B621">
        <v>26.301060803999999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50.978485153000001</v>
      </c>
      <c r="O621"/>
      <c r="P621"/>
      <c r="Q621">
        <v>33.551174285000002</v>
      </c>
      <c r="R621">
        <v>60.445416985000001</v>
      </c>
      <c r="S621">
        <v>45.195210080999999</v>
      </c>
      <c r="T621">
        <v>60.063671737</v>
      </c>
      <c r="U621"/>
      <c r="V621">
        <v>58.993165314000002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52.301171152000002</v>
      </c>
      <c r="AS621"/>
      <c r="AT621">
        <v>37.390770760000002</v>
      </c>
      <c r="AU621"/>
    </row>
    <row r="622" spans="1:47" x14ac:dyDescent="0.2">
      <c r="A622" s="85">
        <v>25812</v>
      </c>
      <c r="B622">
        <v>26.163815197000002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51.327146855999999</v>
      </c>
      <c r="O622"/>
      <c r="P622"/>
      <c r="Q622">
        <v>32.944827762000003</v>
      </c>
      <c r="R622">
        <v>61.115678668000001</v>
      </c>
      <c r="S622">
        <v>45.190245816999997</v>
      </c>
      <c r="T622">
        <v>60.275910860000003</v>
      </c>
      <c r="U622"/>
      <c r="V622">
        <v>59.972278574000001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51.846378358999999</v>
      </c>
      <c r="AS622"/>
      <c r="AT622">
        <v>37.133057925999999</v>
      </c>
      <c r="AU622"/>
    </row>
    <row r="623" spans="1:47" x14ac:dyDescent="0.2">
      <c r="A623" s="85">
        <v>25842</v>
      </c>
      <c r="B623">
        <v>26.397037309000002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51.943637543999998</v>
      </c>
      <c r="O623"/>
      <c r="P623"/>
      <c r="Q623">
        <v>32.237423485000001</v>
      </c>
      <c r="R623">
        <v>61.664074589000002</v>
      </c>
      <c r="S623">
        <v>44.878933715000002</v>
      </c>
      <c r="T623">
        <v>60.488149982000003</v>
      </c>
      <c r="U623"/>
      <c r="V623">
        <v>60.786673972000003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52.755963944999998</v>
      </c>
      <c r="AS623"/>
      <c r="AT623">
        <v>36.390261912</v>
      </c>
      <c r="AU623"/>
    </row>
    <row r="624" spans="1:47" x14ac:dyDescent="0.2">
      <c r="A624" s="85">
        <v>25873</v>
      </c>
      <c r="B624">
        <v>26.635052949999999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52.852109468000002</v>
      </c>
      <c r="O624"/>
      <c r="P624"/>
      <c r="Q624">
        <v>32.879629211000001</v>
      </c>
      <c r="R624">
        <v>61.298477308999999</v>
      </c>
      <c r="S624">
        <v>44.676122038000003</v>
      </c>
      <c r="T624">
        <v>60.594269543999999</v>
      </c>
      <c r="U624"/>
      <c r="V624">
        <v>61.544583867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53.210756736999997</v>
      </c>
      <c r="AS624"/>
      <c r="AT624">
        <v>36.169832659000001</v>
      </c>
      <c r="AU624"/>
    </row>
    <row r="625" spans="1:47" x14ac:dyDescent="0.2">
      <c r="A625" s="85">
        <v>25903</v>
      </c>
      <c r="B625">
        <v>25.215850655000001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51.791565402000003</v>
      </c>
      <c r="O625"/>
      <c r="P625"/>
      <c r="Q625">
        <v>33.218661676000004</v>
      </c>
      <c r="R625">
        <v>61.907806106000002</v>
      </c>
      <c r="S625">
        <v>45.397892337000002</v>
      </c>
      <c r="T625">
        <v>60.275910860000003</v>
      </c>
      <c r="U625"/>
      <c r="V625">
        <v>61.430906833999998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53.66554953</v>
      </c>
      <c r="AS625"/>
      <c r="AT625">
        <v>37.000483066999998</v>
      </c>
      <c r="AU625"/>
    </row>
    <row r="626" spans="1:47" x14ac:dyDescent="0.2">
      <c r="A626" s="85">
        <v>25934</v>
      </c>
      <c r="B626">
        <v>27.571711298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51.250729176999997</v>
      </c>
      <c r="O626"/>
      <c r="P626"/>
      <c r="Q626">
        <v>34.196639939000001</v>
      </c>
      <c r="R626">
        <v>61.725007466000001</v>
      </c>
      <c r="S626">
        <v>45.694039330999999</v>
      </c>
      <c r="T626">
        <v>59.957552174999996</v>
      </c>
      <c r="U626"/>
      <c r="V626">
        <v>62.278238690999999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54.120342321999999</v>
      </c>
      <c r="AS626"/>
      <c r="AT626">
        <v>37.285067843</v>
      </c>
      <c r="AU626"/>
    </row>
    <row r="627" spans="1:47" x14ac:dyDescent="0.2">
      <c r="A627" s="85">
        <v>25965</v>
      </c>
      <c r="B627">
        <v>27.105649502999999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51.807563840999997</v>
      </c>
      <c r="O627"/>
      <c r="P627"/>
      <c r="Q627">
        <v>27.546387749000001</v>
      </c>
      <c r="R627">
        <v>62.76086643</v>
      </c>
      <c r="S627">
        <v>45.385655362000001</v>
      </c>
      <c r="T627">
        <v>59.745313052999997</v>
      </c>
      <c r="U627"/>
      <c r="V627">
        <v>62.946066704000003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53.210756736999997</v>
      </c>
      <c r="AS627"/>
      <c r="AT627">
        <v>37.214070387</v>
      </c>
      <c r="AU627"/>
    </row>
    <row r="628" spans="1:47" x14ac:dyDescent="0.2">
      <c r="A628" s="85">
        <v>25993</v>
      </c>
      <c r="B628">
        <v>26.717686284999999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52.632671901999998</v>
      </c>
      <c r="O628"/>
      <c r="P628"/>
      <c r="Q628">
        <v>25.544792236999999</v>
      </c>
      <c r="R628">
        <v>63.187396587000002</v>
      </c>
      <c r="S628">
        <v>45.440647413999997</v>
      </c>
      <c r="T628">
        <v>59.745313052999997</v>
      </c>
      <c r="U628"/>
      <c r="V628">
        <v>62.166966240999997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52.301171152000002</v>
      </c>
      <c r="AS628"/>
      <c r="AT628">
        <v>37.173712893999998</v>
      </c>
      <c r="AU628"/>
    </row>
    <row r="629" spans="1:47" x14ac:dyDescent="0.2">
      <c r="A629" s="85">
        <v>26024</v>
      </c>
      <c r="B629">
        <v>27.029067355999999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53.311040626999997</v>
      </c>
      <c r="O629"/>
      <c r="P629"/>
      <c r="Q629">
        <v>33.978224793999999</v>
      </c>
      <c r="R629">
        <v>63.004597947000001</v>
      </c>
      <c r="S629">
        <v>45.525843991000002</v>
      </c>
      <c r="T629">
        <v>59.957552174999996</v>
      </c>
      <c r="U629"/>
      <c r="V629">
        <v>61.051191264000003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52.755963944999998</v>
      </c>
      <c r="AS629"/>
      <c r="AT629">
        <v>37.382540607999999</v>
      </c>
      <c r="AU629"/>
    </row>
    <row r="630" spans="1:47" x14ac:dyDescent="0.2">
      <c r="A630" s="85">
        <v>26054</v>
      </c>
      <c r="B630">
        <v>27.458690898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53.114972758999997</v>
      </c>
      <c r="O630"/>
      <c r="P630"/>
      <c r="Q630">
        <v>34.356376388999998</v>
      </c>
      <c r="R630">
        <v>61.907806106000002</v>
      </c>
      <c r="S630">
        <v>45.415854658000001</v>
      </c>
      <c r="T630">
        <v>60.063671737</v>
      </c>
      <c r="U630"/>
      <c r="V630">
        <v>63.476634613000002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52.755963944999998</v>
      </c>
      <c r="AS630"/>
      <c r="AT630">
        <v>37.572230740000002</v>
      </c>
      <c r="AU630"/>
    </row>
    <row r="631" spans="1:47" x14ac:dyDescent="0.2">
      <c r="A631" s="85">
        <v>26085</v>
      </c>
      <c r="B631">
        <v>26.974454955999999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54.030207306999998</v>
      </c>
      <c r="O631"/>
      <c r="P631"/>
      <c r="Q631">
        <v>35.044221100999998</v>
      </c>
      <c r="R631">
        <v>63.126463710000003</v>
      </c>
      <c r="S631">
        <v>45.816414919000003</v>
      </c>
      <c r="T631">
        <v>59.851432613999997</v>
      </c>
      <c r="U631"/>
      <c r="V631">
        <v>64.405949742000004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53.210756736999997</v>
      </c>
      <c r="AS631"/>
      <c r="AT631">
        <v>37.729793530999999</v>
      </c>
      <c r="AU631"/>
    </row>
    <row r="632" spans="1:47" x14ac:dyDescent="0.2">
      <c r="A632" s="85">
        <v>26115</v>
      </c>
      <c r="B632">
        <v>27.189051501000002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56.314999317999998</v>
      </c>
      <c r="O632"/>
      <c r="P632"/>
      <c r="Q632">
        <v>35.190917839999997</v>
      </c>
      <c r="R632">
        <v>63.492060991000002</v>
      </c>
      <c r="S632">
        <v>45.871656983999998</v>
      </c>
      <c r="T632">
        <v>59.53307393</v>
      </c>
      <c r="U632"/>
      <c r="V632">
        <v>68.025696472999996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52.755963944999998</v>
      </c>
      <c r="AS632"/>
      <c r="AT632">
        <v>37.620223434000003</v>
      </c>
      <c r="AU632"/>
    </row>
    <row r="633" spans="1:47" x14ac:dyDescent="0.2">
      <c r="A633" s="85">
        <v>26146</v>
      </c>
      <c r="B633">
        <v>27.290971847000002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55.997532646000003</v>
      </c>
      <c r="O633"/>
      <c r="P633"/>
      <c r="Q633">
        <v>34.639990085000001</v>
      </c>
      <c r="R633">
        <v>63.492060991000002</v>
      </c>
      <c r="S633">
        <v>45.587016656999999</v>
      </c>
      <c r="T633">
        <v>59.53307393</v>
      </c>
      <c r="U633"/>
      <c r="V633">
        <v>68.254493143999994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51.846378358999999</v>
      </c>
      <c r="AS633"/>
      <c r="AT633">
        <v>37.401876508000001</v>
      </c>
      <c r="AU633"/>
    </row>
    <row r="634" spans="1:47" x14ac:dyDescent="0.2">
      <c r="A634" s="85">
        <v>26177</v>
      </c>
      <c r="B634">
        <v>27.342939633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55.150339780000003</v>
      </c>
      <c r="O634"/>
      <c r="P634"/>
      <c r="Q634">
        <v>34.861665158000001</v>
      </c>
      <c r="R634">
        <v>65.320047392999996</v>
      </c>
      <c r="S634">
        <v>46.303665117000001</v>
      </c>
      <c r="T634">
        <v>60.063671737</v>
      </c>
      <c r="U634"/>
      <c r="V634">
        <v>66.137119704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51.846378358999999</v>
      </c>
      <c r="AS634"/>
      <c r="AT634">
        <v>38.009817018</v>
      </c>
      <c r="AU634"/>
    </row>
    <row r="635" spans="1:47" x14ac:dyDescent="0.2">
      <c r="A635" s="85">
        <v>26207</v>
      </c>
      <c r="B635">
        <v>27.681044320000002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55.086684142999999</v>
      </c>
      <c r="O635"/>
      <c r="P635"/>
      <c r="Q635">
        <v>34.675849288000002</v>
      </c>
      <c r="R635">
        <v>65.198181629000004</v>
      </c>
      <c r="S635">
        <v>46.441074477999997</v>
      </c>
      <c r="T635">
        <v>60.382030421000003</v>
      </c>
      <c r="U635"/>
      <c r="V635">
        <v>66.726836077000002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53.210756736999997</v>
      </c>
      <c r="AS635"/>
      <c r="AT635">
        <v>38.294302635999998</v>
      </c>
      <c r="AU635"/>
    </row>
    <row r="636" spans="1:47" x14ac:dyDescent="0.2">
      <c r="A636" s="85">
        <v>26238</v>
      </c>
      <c r="B636">
        <v>27.293489102999999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56.197754699000001</v>
      </c>
      <c r="O636"/>
      <c r="P636"/>
      <c r="Q636">
        <v>34.102102039999998</v>
      </c>
      <c r="R636">
        <v>65.929376189999999</v>
      </c>
      <c r="S636">
        <v>46.476479701000002</v>
      </c>
      <c r="T636">
        <v>59.957552174999996</v>
      </c>
      <c r="U636"/>
      <c r="V636">
        <v>68.264799862999993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52.301171152000002</v>
      </c>
      <c r="AS636"/>
      <c r="AT636">
        <v>38.456823350000001</v>
      </c>
      <c r="AU636"/>
    </row>
    <row r="637" spans="1:47" x14ac:dyDescent="0.2">
      <c r="A637" s="85">
        <v>26268</v>
      </c>
      <c r="B637">
        <v>27.947287286000002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57.538484042</v>
      </c>
      <c r="O637"/>
      <c r="P637"/>
      <c r="Q637">
        <v>33.916286169999999</v>
      </c>
      <c r="R637">
        <v>65.868443313</v>
      </c>
      <c r="S637">
        <v>46.470283373000001</v>
      </c>
      <c r="T637">
        <v>58.471878316000002</v>
      </c>
      <c r="U637"/>
      <c r="V637">
        <v>68.718701905000003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52.301171152000002</v>
      </c>
      <c r="AS637"/>
      <c r="AT637">
        <v>38.900755769</v>
      </c>
      <c r="AU637"/>
    </row>
    <row r="638" spans="1:47" x14ac:dyDescent="0.2">
      <c r="A638" s="85">
        <v>26299</v>
      </c>
      <c r="B638">
        <v>28.518581394000002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58.747448446</v>
      </c>
      <c r="O638"/>
      <c r="P638"/>
      <c r="Q638">
        <v>35.829863639000003</v>
      </c>
      <c r="R638">
        <v>66.477772110999993</v>
      </c>
      <c r="S638">
        <v>47.157452984999999</v>
      </c>
      <c r="T638">
        <v>56.773965334000003</v>
      </c>
      <c r="U638"/>
      <c r="V638">
        <v>69.251405457000004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51.846378358999999</v>
      </c>
      <c r="AS638"/>
      <c r="AT638">
        <v>39.830762952999997</v>
      </c>
      <c r="AU638"/>
    </row>
    <row r="639" spans="1:47" x14ac:dyDescent="0.2">
      <c r="A639" s="85">
        <v>26330</v>
      </c>
      <c r="B639">
        <v>27.619120135999999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60.024135717999997</v>
      </c>
      <c r="O639"/>
      <c r="P639"/>
      <c r="Q639">
        <v>35.542990015000001</v>
      </c>
      <c r="R639">
        <v>65.807510426999997</v>
      </c>
      <c r="S639">
        <v>47.246252519999999</v>
      </c>
      <c r="T639">
        <v>56.137247965999997</v>
      </c>
      <c r="U639"/>
      <c r="V639">
        <v>68.942243641999994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52.755963944999998</v>
      </c>
      <c r="AS639"/>
      <c r="AT639">
        <v>40.242171398000004</v>
      </c>
      <c r="AU639"/>
    </row>
    <row r="640" spans="1:47" x14ac:dyDescent="0.2">
      <c r="A640" s="85">
        <v>26359</v>
      </c>
      <c r="B640">
        <v>28.336513396000001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60.893896433999998</v>
      </c>
      <c r="O640"/>
      <c r="P640"/>
      <c r="Q640">
        <v>36.289513421999999</v>
      </c>
      <c r="R640">
        <v>66.965235153999998</v>
      </c>
      <c r="S640">
        <v>47.771918886999998</v>
      </c>
      <c r="T640">
        <v>57.410682702999999</v>
      </c>
      <c r="U640"/>
      <c r="V640">
        <v>70.431895963000002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53.210756736999997</v>
      </c>
      <c r="AS640"/>
      <c r="AT640">
        <v>40.521599934999998</v>
      </c>
      <c r="AU640"/>
    </row>
    <row r="641" spans="1:47" x14ac:dyDescent="0.2">
      <c r="A641" s="85">
        <v>26390</v>
      </c>
      <c r="B641">
        <v>28.83122449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61.180496546999997</v>
      </c>
      <c r="O641"/>
      <c r="P641"/>
      <c r="Q641">
        <v>36.279733640000003</v>
      </c>
      <c r="R641">
        <v>67.391765311</v>
      </c>
      <c r="S641">
        <v>48.398795041</v>
      </c>
      <c r="T641">
        <v>59.639193491</v>
      </c>
      <c r="U641"/>
      <c r="V641">
        <v>71.379290135999995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53.210756736999997</v>
      </c>
      <c r="AS641"/>
      <c r="AT641">
        <v>40.918332927999998</v>
      </c>
      <c r="AU641"/>
    </row>
    <row r="642" spans="1:47" x14ac:dyDescent="0.2">
      <c r="A642" s="85">
        <v>26420</v>
      </c>
      <c r="B642">
        <v>28.471168966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62.033138153000003</v>
      </c>
      <c r="O642"/>
      <c r="P642"/>
      <c r="Q642">
        <v>37.172953786999997</v>
      </c>
      <c r="R642">
        <v>68.062026994999997</v>
      </c>
      <c r="S642">
        <v>48.596589774999998</v>
      </c>
      <c r="T642">
        <v>61.549345596000002</v>
      </c>
      <c r="U642"/>
      <c r="V642">
        <v>72.700842846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52.755963944999998</v>
      </c>
      <c r="AS642"/>
      <c r="AT642">
        <v>40.923290850999997</v>
      </c>
      <c r="AU642"/>
    </row>
    <row r="643" spans="1:47" x14ac:dyDescent="0.2">
      <c r="A643" s="85">
        <v>26451</v>
      </c>
      <c r="B643">
        <v>28.793488371999999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63.702647081999999</v>
      </c>
      <c r="O643"/>
      <c r="P643"/>
      <c r="Q643">
        <v>37.140354512000002</v>
      </c>
      <c r="R643">
        <v>67.513631075000006</v>
      </c>
      <c r="S643">
        <v>48.814253976000003</v>
      </c>
      <c r="T643">
        <v>62.079943403000001</v>
      </c>
      <c r="U643"/>
      <c r="V643">
        <v>72.819670355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53.210756736999997</v>
      </c>
      <c r="AS643"/>
      <c r="AT643">
        <v>41.030381986000002</v>
      </c>
      <c r="AU643"/>
    </row>
    <row r="644" spans="1:47" x14ac:dyDescent="0.2">
      <c r="A644" s="85">
        <v>26481</v>
      </c>
      <c r="B644">
        <v>29.137958887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63.106473252999997</v>
      </c>
      <c r="O644"/>
      <c r="P644"/>
      <c r="Q644">
        <v>37.091455598000003</v>
      </c>
      <c r="R644">
        <v>68.427624276000003</v>
      </c>
      <c r="S644">
        <v>48.786988311999998</v>
      </c>
      <c r="T644">
        <v>61.761584718999998</v>
      </c>
      <c r="U644"/>
      <c r="V644">
        <v>73.375838250000001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52.301171152000002</v>
      </c>
      <c r="AS644"/>
      <c r="AT644">
        <v>40.986851422999997</v>
      </c>
      <c r="AU644"/>
    </row>
    <row r="645" spans="1:47" x14ac:dyDescent="0.2">
      <c r="A645" s="85">
        <v>26512</v>
      </c>
      <c r="B645">
        <v>29.257122185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64.194106497999996</v>
      </c>
      <c r="O645"/>
      <c r="P645"/>
      <c r="Q645">
        <v>36.292773349999997</v>
      </c>
      <c r="R645">
        <v>68.427624276000003</v>
      </c>
      <c r="S645">
        <v>49.284494080999998</v>
      </c>
      <c r="T645">
        <v>61.549345596000002</v>
      </c>
      <c r="U645"/>
      <c r="V645">
        <v>71.385150327999995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55.939513493</v>
      </c>
      <c r="AS645"/>
      <c r="AT645">
        <v>41.551955479</v>
      </c>
      <c r="AU645"/>
    </row>
    <row r="646" spans="1:47" x14ac:dyDescent="0.2">
      <c r="A646" s="85">
        <v>26543</v>
      </c>
      <c r="B646">
        <v>29.581693127000001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65.186299701999999</v>
      </c>
      <c r="O646"/>
      <c r="P646"/>
      <c r="Q646">
        <v>37.300090961000002</v>
      </c>
      <c r="R646">
        <v>69.585348994</v>
      </c>
      <c r="S646">
        <v>49.568312859000002</v>
      </c>
      <c r="T646">
        <v>61.867704279999998</v>
      </c>
      <c r="U646"/>
      <c r="V646">
        <v>75.821757183000003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56.394306286000003</v>
      </c>
      <c r="AS646"/>
      <c r="AT646">
        <v>41.873030567999997</v>
      </c>
      <c r="AU646"/>
    </row>
    <row r="647" spans="1:47" x14ac:dyDescent="0.2">
      <c r="A647" s="85">
        <v>26573</v>
      </c>
      <c r="B647">
        <v>30.423448103999998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64.765703002999999</v>
      </c>
      <c r="O647"/>
      <c r="P647"/>
      <c r="Q647">
        <v>38.454105312000003</v>
      </c>
      <c r="R647">
        <v>70.194677791000004</v>
      </c>
      <c r="S647">
        <v>50.359055945999998</v>
      </c>
      <c r="T647">
        <v>62.716660771000001</v>
      </c>
      <c r="U647"/>
      <c r="V647">
        <v>76.874966986000004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55.029927907999998</v>
      </c>
      <c r="AS647"/>
      <c r="AT647">
        <v>42.414534910999997</v>
      </c>
      <c r="AU647"/>
    </row>
    <row r="648" spans="1:47" x14ac:dyDescent="0.2">
      <c r="A648" s="85">
        <v>26604</v>
      </c>
      <c r="B648">
        <v>30.305223352999999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66.549751499999999</v>
      </c>
      <c r="O648"/>
      <c r="P648"/>
      <c r="Q648">
        <v>38.251989803999997</v>
      </c>
      <c r="R648">
        <v>70.560275071000007</v>
      </c>
      <c r="S648">
        <v>50.885405347000003</v>
      </c>
      <c r="T648">
        <v>63.883975946</v>
      </c>
      <c r="U648"/>
      <c r="V648">
        <v>77.689863833999993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55.029927907999998</v>
      </c>
      <c r="AS648"/>
      <c r="AT648">
        <v>42.915285128000001</v>
      </c>
      <c r="AU648"/>
    </row>
    <row r="649" spans="1:47" x14ac:dyDescent="0.2">
      <c r="A649" s="85">
        <v>26634</v>
      </c>
      <c r="B649">
        <v>33.851803897000003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67.398789585000003</v>
      </c>
      <c r="O649"/>
      <c r="P649"/>
      <c r="Q649">
        <v>39.409264082</v>
      </c>
      <c r="R649">
        <v>71.961731315999998</v>
      </c>
      <c r="S649">
        <v>52.060663886</v>
      </c>
      <c r="T649">
        <v>64.839051999000006</v>
      </c>
      <c r="U649"/>
      <c r="V649">
        <v>82.454374242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56.394306286000003</v>
      </c>
      <c r="AS649"/>
      <c r="AT649">
        <v>43.401161575000003</v>
      </c>
      <c r="AU649"/>
    </row>
    <row r="650" spans="1:47" x14ac:dyDescent="0.2">
      <c r="A650" s="85">
        <v>26665</v>
      </c>
      <c r="B650">
        <v>29.598217942000002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69.008227036999997</v>
      </c>
      <c r="O650"/>
      <c r="P650"/>
      <c r="Q650">
        <v>38.245469948999997</v>
      </c>
      <c r="R650">
        <v>71.474268272000003</v>
      </c>
      <c r="S650">
        <v>51.994650067000002</v>
      </c>
      <c r="T650">
        <v>65.688008490000001</v>
      </c>
      <c r="U650"/>
      <c r="V650">
        <v>79.494440275000002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56.657621167999999</v>
      </c>
      <c r="AS650"/>
      <c r="AT650">
        <v>43.713709037000001</v>
      </c>
      <c r="AU650"/>
    </row>
    <row r="651" spans="1:47" x14ac:dyDescent="0.2">
      <c r="A651" s="85">
        <v>26696</v>
      </c>
      <c r="B651">
        <v>30.064799055999998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67.103774797</v>
      </c>
      <c r="O651"/>
      <c r="P651"/>
      <c r="Q651">
        <v>39.239747850000001</v>
      </c>
      <c r="R651">
        <v>72.205462832999999</v>
      </c>
      <c r="S651">
        <v>52.635113539000002</v>
      </c>
      <c r="T651">
        <v>66.218606296000004</v>
      </c>
      <c r="U651"/>
      <c r="V651">
        <v>81.507475975999995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57.00239371</v>
      </c>
      <c r="AS651"/>
      <c r="AT651">
        <v>44.347827379999998</v>
      </c>
      <c r="AU651"/>
    </row>
    <row r="652" spans="1:47" x14ac:dyDescent="0.2">
      <c r="A652" s="85">
        <v>26724</v>
      </c>
      <c r="B652">
        <v>30.202734475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68.090055583999998</v>
      </c>
      <c r="O652"/>
      <c r="P652"/>
      <c r="Q652">
        <v>39.109350747999997</v>
      </c>
      <c r="R652">
        <v>72.631992990000001</v>
      </c>
      <c r="S652">
        <v>53.037168127999998</v>
      </c>
      <c r="T652">
        <v>66.430845418999994</v>
      </c>
      <c r="U652"/>
      <c r="V652">
        <v>82.540449116999994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57.174779981999997</v>
      </c>
      <c r="AS652"/>
      <c r="AT652">
        <v>44.366964963000001</v>
      </c>
      <c r="AU652"/>
    </row>
    <row r="653" spans="1:47" x14ac:dyDescent="0.2">
      <c r="A653" s="85">
        <v>26755</v>
      </c>
      <c r="B653">
        <v>30.626594426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67.358223459000001</v>
      </c>
      <c r="O653"/>
      <c r="P653"/>
      <c r="Q653">
        <v>38.503004224999998</v>
      </c>
      <c r="R653">
        <v>71.108670992</v>
      </c>
      <c r="S653">
        <v>53.085278563000003</v>
      </c>
      <c r="T653">
        <v>66.430845418999994</v>
      </c>
      <c r="U653"/>
      <c r="V653">
        <v>83.894064060999995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57.289704162</v>
      </c>
      <c r="AS653"/>
      <c r="AT653">
        <v>44.302214489000001</v>
      </c>
      <c r="AU653"/>
    </row>
    <row r="654" spans="1:47" x14ac:dyDescent="0.2">
      <c r="A654" s="85">
        <v>26785</v>
      </c>
      <c r="B654">
        <v>30.641825685000001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70.062008521999999</v>
      </c>
      <c r="O654"/>
      <c r="P654"/>
      <c r="Q654">
        <v>38.170491616</v>
      </c>
      <c r="R654">
        <v>75.130241076000004</v>
      </c>
      <c r="S654">
        <v>53.656227166000001</v>
      </c>
      <c r="T654">
        <v>66.218606296000004</v>
      </c>
      <c r="U654"/>
      <c r="V654">
        <v>84.029614316999997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58.496408062</v>
      </c>
      <c r="AS654"/>
      <c r="AT654">
        <v>44.595624368999999</v>
      </c>
      <c r="AU654"/>
    </row>
    <row r="655" spans="1:47" x14ac:dyDescent="0.2">
      <c r="A655" s="85">
        <v>26816</v>
      </c>
      <c r="B655">
        <v>31.089152407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70.712920937999996</v>
      </c>
      <c r="O655"/>
      <c r="P655"/>
      <c r="Q655">
        <v>38.988733429</v>
      </c>
      <c r="R655">
        <v>73.728784830999999</v>
      </c>
      <c r="S655">
        <v>53.828585781999998</v>
      </c>
      <c r="T655">
        <v>66.112486735000005</v>
      </c>
      <c r="U655"/>
      <c r="V655">
        <v>85.438963856000001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57.806862975999998</v>
      </c>
      <c r="AS655"/>
      <c r="AT655">
        <v>44.646790133000003</v>
      </c>
      <c r="AU655"/>
    </row>
    <row r="656" spans="1:47" x14ac:dyDescent="0.2">
      <c r="A656" s="85">
        <v>26846</v>
      </c>
      <c r="B656">
        <v>30.885158611000001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69.928717161999998</v>
      </c>
      <c r="O656"/>
      <c r="P656"/>
      <c r="Q656">
        <v>40.661076258999998</v>
      </c>
      <c r="R656">
        <v>74.825576673</v>
      </c>
      <c r="S656">
        <v>53.583845072000003</v>
      </c>
      <c r="T656">
        <v>66.112486735000005</v>
      </c>
      <c r="U656"/>
      <c r="V656">
        <v>86.119850803000006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57.577014615000003</v>
      </c>
      <c r="AS656"/>
      <c r="AT656">
        <v>44.814863721000002</v>
      </c>
      <c r="AU656"/>
    </row>
    <row r="657" spans="1:47" x14ac:dyDescent="0.2">
      <c r="A657" s="85">
        <v>26877</v>
      </c>
      <c r="B657">
        <v>31.215808779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72.072788552000006</v>
      </c>
      <c r="O657"/>
      <c r="P657"/>
      <c r="Q657">
        <v>39.780895821999998</v>
      </c>
      <c r="R657">
        <v>74.825576673</v>
      </c>
      <c r="S657">
        <v>54.215532220999997</v>
      </c>
      <c r="T657">
        <v>66.536964980999997</v>
      </c>
      <c r="U657"/>
      <c r="V657">
        <v>86.462071234999996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58.209097608999997</v>
      </c>
      <c r="AS657"/>
      <c r="AT657">
        <v>44.751005673000002</v>
      </c>
      <c r="AU657"/>
    </row>
    <row r="658" spans="1:47" x14ac:dyDescent="0.2">
      <c r="A658" s="85">
        <v>26908</v>
      </c>
      <c r="B658">
        <v>31.641105400000001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69.885842113999999</v>
      </c>
      <c r="O658"/>
      <c r="P658"/>
      <c r="Q658">
        <v>40.478520316999997</v>
      </c>
      <c r="R658">
        <v>73.667851954</v>
      </c>
      <c r="S658">
        <v>54.413721293000002</v>
      </c>
      <c r="T658">
        <v>67.279801910000003</v>
      </c>
      <c r="U658"/>
      <c r="V658">
        <v>88.791638598000006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59.588187779999998</v>
      </c>
      <c r="AS658"/>
      <c r="AT658">
        <v>45.103414835999999</v>
      </c>
      <c r="AU658"/>
    </row>
    <row r="659" spans="1:47" x14ac:dyDescent="0.2">
      <c r="A659" s="85">
        <v>26938</v>
      </c>
      <c r="B659">
        <v>31.430788389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71.356481501000005</v>
      </c>
      <c r="O659"/>
      <c r="P659"/>
      <c r="Q659">
        <v>40.696935461999999</v>
      </c>
      <c r="R659">
        <v>74.825576673</v>
      </c>
      <c r="S659">
        <v>54.663599314000002</v>
      </c>
      <c r="T659">
        <v>67.598160594000007</v>
      </c>
      <c r="U659"/>
      <c r="V659">
        <v>88.876396084999996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59.128491056000001</v>
      </c>
      <c r="AS659"/>
      <c r="AT659">
        <v>45.467227219999998</v>
      </c>
      <c r="AU659"/>
    </row>
    <row r="660" spans="1:47" x14ac:dyDescent="0.2">
      <c r="A660" s="85">
        <v>26969</v>
      </c>
      <c r="B660">
        <v>31.032065707000001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72.808958421</v>
      </c>
      <c r="O660"/>
      <c r="P660"/>
      <c r="Q660">
        <v>40.899050969999998</v>
      </c>
      <c r="R660">
        <v>75.191173953000003</v>
      </c>
      <c r="S660">
        <v>54.907691718999999</v>
      </c>
      <c r="T660">
        <v>66.855323665</v>
      </c>
      <c r="U660"/>
      <c r="V660">
        <v>86.851429009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58.783718514</v>
      </c>
      <c r="AS660"/>
      <c r="AT660">
        <v>45.677740628000002</v>
      </c>
      <c r="AU660"/>
    </row>
    <row r="661" spans="1:47" x14ac:dyDescent="0.2">
      <c r="A661" s="85">
        <v>26999</v>
      </c>
      <c r="B661">
        <v>32.751913645000002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72.185772693999994</v>
      </c>
      <c r="O661"/>
      <c r="P661"/>
      <c r="Q661">
        <v>41.909628509000001</v>
      </c>
      <c r="R661">
        <v>73.180388910999994</v>
      </c>
      <c r="S661">
        <v>54.632911190000002</v>
      </c>
      <c r="T661">
        <v>64.520693313999999</v>
      </c>
      <c r="U661"/>
      <c r="V661">
        <v>87.060088969000006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60.392657045999997</v>
      </c>
      <c r="AS661"/>
      <c r="AT661">
        <v>45.547843047000001</v>
      </c>
      <c r="AU661"/>
    </row>
    <row r="662" spans="1:47" x14ac:dyDescent="0.2">
      <c r="A662" s="85">
        <v>27030</v>
      </c>
      <c r="B662">
        <v>32.26471866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79.406180727999995</v>
      </c>
      <c r="O662"/>
      <c r="P662"/>
      <c r="Q662">
        <v>41.342401115999998</v>
      </c>
      <c r="R662">
        <v>76.348898671000001</v>
      </c>
      <c r="S662">
        <v>54.524454253000002</v>
      </c>
      <c r="T662">
        <v>61.973823842000002</v>
      </c>
      <c r="U662"/>
      <c r="V662">
        <v>86.827375415000006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60.220270775000003</v>
      </c>
      <c r="AS662"/>
      <c r="AT662">
        <v>45.245806381999998</v>
      </c>
      <c r="AU662"/>
    </row>
    <row r="663" spans="1:47" x14ac:dyDescent="0.2">
      <c r="A663" s="85">
        <v>27061</v>
      </c>
      <c r="B663">
        <v>32.724069131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75.560246063999998</v>
      </c>
      <c r="O663"/>
      <c r="P663"/>
      <c r="Q663">
        <v>41.23156358</v>
      </c>
      <c r="R663">
        <v>76.653563074000004</v>
      </c>
      <c r="S663">
        <v>54.160951466</v>
      </c>
      <c r="T663">
        <v>60.912628228000003</v>
      </c>
      <c r="U663"/>
      <c r="V663">
        <v>89.876182963999995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60.450119135999998</v>
      </c>
      <c r="AS663"/>
      <c r="AT663">
        <v>45.112239938000002</v>
      </c>
      <c r="AU663"/>
    </row>
    <row r="664" spans="1:47" x14ac:dyDescent="0.2">
      <c r="A664" s="85">
        <v>27089</v>
      </c>
      <c r="B664">
        <v>33.009598644999997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74.313401278000001</v>
      </c>
      <c r="O664"/>
      <c r="P664"/>
      <c r="Q664">
        <v>41.322841551000003</v>
      </c>
      <c r="R664">
        <v>75.069308199000005</v>
      </c>
      <c r="S664">
        <v>54.127917148000002</v>
      </c>
      <c r="T664">
        <v>62.186062964000001</v>
      </c>
      <c r="U664"/>
      <c r="V664">
        <v>85.039723226999996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59.990422412999997</v>
      </c>
      <c r="AS664"/>
      <c r="AT664">
        <v>45.112339097000003</v>
      </c>
      <c r="AU664"/>
    </row>
    <row r="665" spans="1:47" x14ac:dyDescent="0.2">
      <c r="A665" s="85">
        <v>27120</v>
      </c>
      <c r="B665">
        <v>32.674781987999999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74.415401011</v>
      </c>
      <c r="O665"/>
      <c r="P665"/>
      <c r="Q665">
        <v>41.185924593999999</v>
      </c>
      <c r="R665">
        <v>76.287965794000002</v>
      </c>
      <c r="S665">
        <v>54.150657719999998</v>
      </c>
      <c r="T665">
        <v>65.051291121000006</v>
      </c>
      <c r="U665"/>
      <c r="V665">
        <v>83.481298455000001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61.426974674</v>
      </c>
      <c r="AS665"/>
      <c r="AT665">
        <v>44.980755821999999</v>
      </c>
      <c r="AU665"/>
    </row>
    <row r="666" spans="1:47" x14ac:dyDescent="0.2">
      <c r="A666" s="85">
        <v>27150</v>
      </c>
      <c r="B666">
        <v>32.387192390000003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74.984814145000001</v>
      </c>
      <c r="O666"/>
      <c r="P666"/>
      <c r="Q666">
        <v>41.088126768000002</v>
      </c>
      <c r="R666">
        <v>77.323824758000001</v>
      </c>
      <c r="S666">
        <v>54.659639900000002</v>
      </c>
      <c r="T666">
        <v>67.492041033000007</v>
      </c>
      <c r="U666"/>
      <c r="V666">
        <v>85.031819482000003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61.197126312000002</v>
      </c>
      <c r="AS666"/>
      <c r="AT666">
        <v>45.339312808999999</v>
      </c>
      <c r="AU666"/>
    </row>
    <row r="667" spans="1:47" x14ac:dyDescent="0.2">
      <c r="A667" s="85">
        <v>27181</v>
      </c>
      <c r="B667">
        <v>33.581413875999999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75.222336917000007</v>
      </c>
      <c r="O667"/>
      <c r="P667"/>
      <c r="Q667">
        <v>42.281260248999999</v>
      </c>
      <c r="R667">
        <v>75.983301390999998</v>
      </c>
      <c r="S667">
        <v>54.379042071000001</v>
      </c>
      <c r="T667">
        <v>68.447117085000002</v>
      </c>
      <c r="U667"/>
      <c r="V667">
        <v>82.941454511000003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62.920989024999997</v>
      </c>
      <c r="AS667"/>
      <c r="AT667">
        <v>45.254928960000001</v>
      </c>
      <c r="AU667"/>
    </row>
    <row r="668" spans="1:47" x14ac:dyDescent="0.2">
      <c r="A668" s="85">
        <v>27211</v>
      </c>
      <c r="B668">
        <v>32.943163788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74.889538384000005</v>
      </c>
      <c r="O668"/>
      <c r="P668"/>
      <c r="Q668">
        <v>43.901444238000003</v>
      </c>
      <c r="R668">
        <v>78.115952195999995</v>
      </c>
      <c r="S668">
        <v>54.133209934999996</v>
      </c>
      <c r="T668">
        <v>68.022638839999999</v>
      </c>
      <c r="U668"/>
      <c r="V668">
        <v>76.346783797000001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60.737429589000001</v>
      </c>
      <c r="AS668"/>
      <c r="AT668">
        <v>45.334553202999999</v>
      </c>
      <c r="AU668"/>
    </row>
    <row r="669" spans="1:47" x14ac:dyDescent="0.2">
      <c r="A669" s="85">
        <v>27242</v>
      </c>
      <c r="B669">
        <v>32.700011981000003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84.472798475999994</v>
      </c>
      <c r="O669"/>
      <c r="P669"/>
      <c r="Q669">
        <v>42.385577929999997</v>
      </c>
      <c r="R669">
        <v>78.115952195999995</v>
      </c>
      <c r="S669">
        <v>53.485687630000001</v>
      </c>
      <c r="T669">
        <v>66.961443226</v>
      </c>
      <c r="U669"/>
      <c r="V669">
        <v>83.210116583000001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60.909815860000002</v>
      </c>
      <c r="AS669"/>
      <c r="AT669">
        <v>44.855022896999998</v>
      </c>
      <c r="AU669"/>
    </row>
    <row r="670" spans="1:47" x14ac:dyDescent="0.2">
      <c r="A670" s="85">
        <v>27273</v>
      </c>
      <c r="B670">
        <v>32.669100210000003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73.836694066999996</v>
      </c>
      <c r="O670"/>
      <c r="P670"/>
      <c r="Q670">
        <v>40.993588869</v>
      </c>
      <c r="R670">
        <v>74.459979391999994</v>
      </c>
      <c r="S670">
        <v>53.178742884999998</v>
      </c>
      <c r="T670">
        <v>65.900247612000001</v>
      </c>
      <c r="U670"/>
      <c r="V670">
        <v>83.061056343000004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60.565043316999997</v>
      </c>
      <c r="AS670"/>
      <c r="AT670">
        <v>44.861369037999999</v>
      </c>
      <c r="AU670"/>
    </row>
    <row r="671" spans="1:47" x14ac:dyDescent="0.2">
      <c r="A671" s="85">
        <v>27303</v>
      </c>
      <c r="B671">
        <v>31.958959215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75.450826731999996</v>
      </c>
      <c r="O671"/>
      <c r="P671"/>
      <c r="Q671">
        <v>41.498877638000003</v>
      </c>
      <c r="R671">
        <v>74.581845154999996</v>
      </c>
      <c r="S671">
        <v>52.599706754000003</v>
      </c>
      <c r="T671">
        <v>64.945171560000006</v>
      </c>
      <c r="U671"/>
      <c r="V671">
        <v>83.108370106999999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61.024740041000001</v>
      </c>
      <c r="AS671"/>
      <c r="AT671">
        <v>44.721555610999999</v>
      </c>
      <c r="AU671"/>
    </row>
    <row r="672" spans="1:47" x14ac:dyDescent="0.2">
      <c r="A672" s="85">
        <v>27334</v>
      </c>
      <c r="B672">
        <v>31.897842481000001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71.686120872999993</v>
      </c>
      <c r="O672"/>
      <c r="P672"/>
      <c r="Q672">
        <v>41.375000391999997</v>
      </c>
      <c r="R672">
        <v>71.657066912999994</v>
      </c>
      <c r="S672">
        <v>51.464727478999997</v>
      </c>
      <c r="T672">
        <v>64.308454191999999</v>
      </c>
      <c r="U672"/>
      <c r="V672">
        <v>83.359840923999997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61.139664222</v>
      </c>
      <c r="AS672"/>
      <c r="AT672">
        <v>43.248755023999998</v>
      </c>
      <c r="AU672"/>
    </row>
    <row r="673" spans="1:47" x14ac:dyDescent="0.2">
      <c r="A673" s="85">
        <v>27364</v>
      </c>
      <c r="B673">
        <v>31.136360567000001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70.361090515000001</v>
      </c>
      <c r="O673"/>
      <c r="P673"/>
      <c r="Q673">
        <v>41.195704376999998</v>
      </c>
      <c r="R673">
        <v>70.438409308000004</v>
      </c>
      <c r="S673">
        <v>49.931375565000003</v>
      </c>
      <c r="T673">
        <v>64.096215068999996</v>
      </c>
      <c r="U673"/>
      <c r="V673">
        <v>84.266714042999993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59.013566875999999</v>
      </c>
      <c r="AS673"/>
      <c r="AT673">
        <v>41.701387275999998</v>
      </c>
      <c r="AU673"/>
    </row>
    <row r="674" spans="1:47" x14ac:dyDescent="0.2">
      <c r="A674" s="85">
        <v>27395</v>
      </c>
      <c r="B674">
        <v>30.959655578</v>
      </c>
      <c r="C674">
        <v>47.655059178000002</v>
      </c>
      <c r="D674">
        <v>47.663655089000002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71.134150366</v>
      </c>
      <c r="O674"/>
      <c r="P674"/>
      <c r="Q674">
        <v>41.427767056</v>
      </c>
      <c r="R674">
        <v>69.646281870999999</v>
      </c>
      <c r="S674">
        <v>49.230778288000003</v>
      </c>
      <c r="T674">
        <v>63.990095508000003</v>
      </c>
      <c r="U674"/>
      <c r="V674">
        <v>84.274328139999994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43.254934957000003</v>
      </c>
      <c r="AM674"/>
      <c r="AN674">
        <v>50.850136321000001</v>
      </c>
      <c r="AO674"/>
      <c r="AP674"/>
      <c r="AQ674"/>
      <c r="AR674">
        <v>62.346368120999998</v>
      </c>
      <c r="AS674"/>
      <c r="AT674">
        <v>41.125970741000003</v>
      </c>
      <c r="AU674"/>
    </row>
    <row r="675" spans="1:47" x14ac:dyDescent="0.2">
      <c r="A675" s="85">
        <v>27426</v>
      </c>
      <c r="B675">
        <v>31.541890474999999</v>
      </c>
      <c r="C675">
        <v>46.842940572000003</v>
      </c>
      <c r="D675">
        <v>47.563725577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71.457130942000006</v>
      </c>
      <c r="O675"/>
      <c r="P675"/>
      <c r="Q675">
        <v>41.529181418999997</v>
      </c>
      <c r="R675">
        <v>69.402550352999995</v>
      </c>
      <c r="S675">
        <v>48.629573663999999</v>
      </c>
      <c r="T675">
        <v>63.671736823000003</v>
      </c>
      <c r="U675"/>
      <c r="V675">
        <v>85.584576196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42.809770227000001</v>
      </c>
      <c r="AM675"/>
      <c r="AN675">
        <v>51.529634481999999</v>
      </c>
      <c r="AO675"/>
      <c r="AP675"/>
      <c r="AQ675"/>
      <c r="AR675">
        <v>61.082202131000003</v>
      </c>
      <c r="AS675"/>
      <c r="AT675">
        <v>40.187931720999998</v>
      </c>
      <c r="AU675"/>
    </row>
    <row r="676" spans="1:47" x14ac:dyDescent="0.2">
      <c r="A676" s="85">
        <v>27454</v>
      </c>
      <c r="B676">
        <v>30.766752532999998</v>
      </c>
      <c r="C676">
        <v>47.518357182999999</v>
      </c>
      <c r="D676">
        <v>46.685859884999999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78.035588466999997</v>
      </c>
      <c r="O676"/>
      <c r="P676"/>
      <c r="Q676">
        <v>41.022109606999997</v>
      </c>
      <c r="R676">
        <v>68.366691388999996</v>
      </c>
      <c r="S676">
        <v>48.248884349000001</v>
      </c>
      <c r="T676">
        <v>62.928899893999997</v>
      </c>
      <c r="U676"/>
      <c r="V676">
        <v>86.632792916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42.672976894000001</v>
      </c>
      <c r="AM676"/>
      <c r="AN676">
        <v>49.447278357999998</v>
      </c>
      <c r="AO676"/>
      <c r="AP676"/>
      <c r="AQ676"/>
      <c r="AR676">
        <v>62.059057668999998</v>
      </c>
      <c r="AS676"/>
      <c r="AT676">
        <v>39.742313608000003</v>
      </c>
      <c r="AU676"/>
    </row>
    <row r="677" spans="1:47" x14ac:dyDescent="0.2">
      <c r="A677" s="85">
        <v>27485</v>
      </c>
      <c r="B677">
        <v>30.400431592</v>
      </c>
      <c r="C677">
        <v>43.360890894999997</v>
      </c>
      <c r="D677">
        <v>49.647931573999998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68.637980178999996</v>
      </c>
      <c r="O677"/>
      <c r="P677"/>
      <c r="Q677">
        <v>41.174231149999997</v>
      </c>
      <c r="R677">
        <v>68.549490030000001</v>
      </c>
      <c r="S677">
        <v>48.260278333000002</v>
      </c>
      <c r="T677">
        <v>61.973823842000002</v>
      </c>
      <c r="U677"/>
      <c r="V677">
        <v>87.439372711000004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42.376962779999999</v>
      </c>
      <c r="AM677"/>
      <c r="AN677">
        <v>47.983988994000001</v>
      </c>
      <c r="AO677"/>
      <c r="AP677"/>
      <c r="AQ677"/>
      <c r="AR677">
        <v>59.588187779999998</v>
      </c>
      <c r="AS677"/>
      <c r="AT677">
        <v>39.814798441000001</v>
      </c>
      <c r="AU677"/>
    </row>
    <row r="678" spans="1:47" x14ac:dyDescent="0.2">
      <c r="A678" s="85">
        <v>27515</v>
      </c>
      <c r="B678">
        <v>29.990854961</v>
      </c>
      <c r="C678">
        <v>45.238461194000003</v>
      </c>
      <c r="D678">
        <v>47.243907252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72.091525673999996</v>
      </c>
      <c r="O678"/>
      <c r="P678"/>
      <c r="Q678">
        <v>39.095236720000003</v>
      </c>
      <c r="R678">
        <v>66.599637873999995</v>
      </c>
      <c r="S678">
        <v>48.037857434000003</v>
      </c>
      <c r="T678">
        <v>61.018747789000003</v>
      </c>
      <c r="U678"/>
      <c r="V678">
        <v>86.241651843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42.304747730000003</v>
      </c>
      <c r="AM678"/>
      <c r="AN678">
        <v>49.572191662000002</v>
      </c>
      <c r="AO678"/>
      <c r="AP678"/>
      <c r="AQ678"/>
      <c r="AR678">
        <v>59.415801508999998</v>
      </c>
      <c r="AS678"/>
      <c r="AT678">
        <v>39.702947700000003</v>
      </c>
      <c r="AU678"/>
    </row>
    <row r="679" spans="1:47" x14ac:dyDescent="0.2">
      <c r="A679" s="85">
        <v>27546</v>
      </c>
      <c r="B679">
        <v>29.920880610000001</v>
      </c>
      <c r="C679">
        <v>45.184686706999997</v>
      </c>
      <c r="D679">
        <v>48.911529260000002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72.002708447000003</v>
      </c>
      <c r="O679"/>
      <c r="P679"/>
      <c r="Q679">
        <v>38.537457727000003</v>
      </c>
      <c r="R679">
        <v>68.244825634999998</v>
      </c>
      <c r="S679">
        <v>48.318789197000001</v>
      </c>
      <c r="T679">
        <v>60.275910860000003</v>
      </c>
      <c r="U679"/>
      <c r="V679">
        <v>86.241093456000002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42.506883862999999</v>
      </c>
      <c r="AM679"/>
      <c r="AN679">
        <v>50.253284624999999</v>
      </c>
      <c r="AO679"/>
      <c r="AP679"/>
      <c r="AQ679"/>
      <c r="AR679">
        <v>58.266559700000002</v>
      </c>
      <c r="AS679"/>
      <c r="AT679">
        <v>39.959569791</v>
      </c>
      <c r="AU679"/>
    </row>
    <row r="680" spans="1:47" x14ac:dyDescent="0.2">
      <c r="A680" s="85">
        <v>27576</v>
      </c>
      <c r="B680">
        <v>29.864881695000001</v>
      </c>
      <c r="C680">
        <v>45.692961089000001</v>
      </c>
      <c r="D680">
        <v>48.389623596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56.701955425999998</v>
      </c>
      <c r="N680">
        <v>71.516180027999994</v>
      </c>
      <c r="O680"/>
      <c r="P680"/>
      <c r="Q680">
        <v>41.884131687</v>
      </c>
      <c r="R680">
        <v>67.452698187999999</v>
      </c>
      <c r="S680">
        <v>48.33762986</v>
      </c>
      <c r="T680">
        <v>59.957552174999996</v>
      </c>
      <c r="U680"/>
      <c r="V680">
        <v>86.878874331000006</v>
      </c>
      <c r="W680"/>
      <c r="X680"/>
      <c r="Y680"/>
      <c r="Z680">
        <v>5.6733000770000004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42.555191178000001</v>
      </c>
      <c r="AM680"/>
      <c r="AN680">
        <v>51.089075135000002</v>
      </c>
      <c r="AO680"/>
      <c r="AP680"/>
      <c r="AQ680"/>
      <c r="AR680">
        <v>59.588187779999998</v>
      </c>
      <c r="AS680"/>
      <c r="AT680">
        <v>40.366813581000002</v>
      </c>
      <c r="AU680"/>
    </row>
    <row r="681" spans="1:47" x14ac:dyDescent="0.2">
      <c r="A681" s="85">
        <v>27607</v>
      </c>
      <c r="B681">
        <v>30.292173308999999</v>
      </c>
      <c r="C681">
        <v>45.056615473999997</v>
      </c>
      <c r="D681">
        <v>48.623834328999997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57.473475397999998</v>
      </c>
      <c r="N681">
        <v>76.724442932000002</v>
      </c>
      <c r="O681"/>
      <c r="P681"/>
      <c r="Q681">
        <v>39.348772625999999</v>
      </c>
      <c r="R681">
        <v>67.452698187999999</v>
      </c>
      <c r="S681">
        <v>48.819014351</v>
      </c>
      <c r="T681">
        <v>60.063671737</v>
      </c>
      <c r="U681"/>
      <c r="V681">
        <v>89.197237525999995</v>
      </c>
      <c r="W681"/>
      <c r="X681"/>
      <c r="Y681"/>
      <c r="Z681">
        <v>5.7655480289999996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42.984356327999997</v>
      </c>
      <c r="AM681"/>
      <c r="AN681">
        <v>45.984480511000001</v>
      </c>
      <c r="AO681"/>
      <c r="AP681"/>
      <c r="AQ681"/>
      <c r="AR681">
        <v>59.358339418</v>
      </c>
      <c r="AS681"/>
      <c r="AT681">
        <v>40.763844050000003</v>
      </c>
      <c r="AU681"/>
    </row>
    <row r="682" spans="1:47" x14ac:dyDescent="0.2">
      <c r="A682" s="85">
        <v>27638</v>
      </c>
      <c r="B682">
        <v>29.872976865999998</v>
      </c>
      <c r="C682">
        <v>45.998835229999997</v>
      </c>
      <c r="D682">
        <v>49.947109527000002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57.378226019000003</v>
      </c>
      <c r="N682">
        <v>72.652340617999997</v>
      </c>
      <c r="O682"/>
      <c r="P682"/>
      <c r="Q682">
        <v>37.82755719</v>
      </c>
      <c r="R682">
        <v>67.940161231999994</v>
      </c>
      <c r="S682">
        <v>49.126639769000001</v>
      </c>
      <c r="T682">
        <v>60.382030421000003</v>
      </c>
      <c r="U682"/>
      <c r="V682">
        <v>88.248839189999998</v>
      </c>
      <c r="W682"/>
      <c r="X682"/>
      <c r="Y682"/>
      <c r="Z682">
        <v>5.5349267309999997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43.147318495</v>
      </c>
      <c r="AM682"/>
      <c r="AN682">
        <v>48.797927366000003</v>
      </c>
      <c r="AO682"/>
      <c r="AP682"/>
      <c r="AQ682"/>
      <c r="AR682">
        <v>58.668794333000001</v>
      </c>
      <c r="AS682"/>
      <c r="AT682">
        <v>41.287599028000002</v>
      </c>
      <c r="AU682"/>
    </row>
    <row r="683" spans="1:47" x14ac:dyDescent="0.2">
      <c r="A683" s="85">
        <v>27668</v>
      </c>
      <c r="B683">
        <v>29.720660085999999</v>
      </c>
      <c r="C683">
        <v>45.870237572999997</v>
      </c>
      <c r="D683">
        <v>49.399941177999999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58.340244748000003</v>
      </c>
      <c r="N683">
        <v>72.798682185000004</v>
      </c>
      <c r="O683"/>
      <c r="P683"/>
      <c r="Q683">
        <v>38.334629002</v>
      </c>
      <c r="R683">
        <v>70.011879151000002</v>
      </c>
      <c r="S683">
        <v>49.575472324000003</v>
      </c>
      <c r="T683">
        <v>60.912628228000003</v>
      </c>
      <c r="U683"/>
      <c r="V683">
        <v>86.771745253999995</v>
      </c>
      <c r="W683"/>
      <c r="X683"/>
      <c r="Y683"/>
      <c r="Z683">
        <v>5.4734276240000002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43.497528924000001</v>
      </c>
      <c r="AM683"/>
      <c r="AN683">
        <v>50.953428989999999</v>
      </c>
      <c r="AO683"/>
      <c r="AP683"/>
      <c r="AQ683"/>
      <c r="AR683">
        <v>58.553870152000002</v>
      </c>
      <c r="AS683"/>
      <c r="AT683">
        <v>41.465191828000002</v>
      </c>
      <c r="AU683"/>
    </row>
    <row r="684" spans="1:47" x14ac:dyDescent="0.2">
      <c r="A684" s="85">
        <v>27699</v>
      </c>
      <c r="B684">
        <v>30.723045860999999</v>
      </c>
      <c r="C684">
        <v>47.229978189999997</v>
      </c>
      <c r="D684">
        <v>50.989690299999999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58.816491644000003</v>
      </c>
      <c r="N684">
        <v>72.117731062000004</v>
      </c>
      <c r="O684"/>
      <c r="P684"/>
      <c r="Q684">
        <v>39.602308532000002</v>
      </c>
      <c r="R684">
        <v>68.793221556000006</v>
      </c>
      <c r="S684">
        <v>49.701877031999999</v>
      </c>
      <c r="T684">
        <v>61.337106472999999</v>
      </c>
      <c r="U684"/>
      <c r="V684">
        <v>90.582975202</v>
      </c>
      <c r="W684"/>
      <c r="X684"/>
      <c r="Y684"/>
      <c r="Z684">
        <v>6.0422947200000001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43.673313938</v>
      </c>
      <c r="AM684"/>
      <c r="AN684">
        <v>50.168397560999999</v>
      </c>
      <c r="AO684"/>
      <c r="AP684"/>
      <c r="AQ684"/>
      <c r="AR684">
        <v>59.358339418</v>
      </c>
      <c r="AS684"/>
      <c r="AT684">
        <v>41.523992794000002</v>
      </c>
      <c r="AU684"/>
    </row>
    <row r="685" spans="1:47" x14ac:dyDescent="0.2">
      <c r="A685" s="85">
        <v>27729</v>
      </c>
      <c r="B685">
        <v>31.527368425999999</v>
      </c>
      <c r="C685">
        <v>46.954762041999999</v>
      </c>
      <c r="D685">
        <v>49.934277012999999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59.197489161</v>
      </c>
      <c r="N685">
        <v>73.063651225000001</v>
      </c>
      <c r="O685"/>
      <c r="P685"/>
      <c r="Q685">
        <v>38.588164908000003</v>
      </c>
      <c r="R685">
        <v>72.327328596000001</v>
      </c>
      <c r="S685">
        <v>50.354456562000003</v>
      </c>
      <c r="T685">
        <v>61.549345596000002</v>
      </c>
      <c r="U685"/>
      <c r="V685">
        <v>90.290580568999999</v>
      </c>
      <c r="W685"/>
      <c r="X685"/>
      <c r="Y685"/>
      <c r="Z685">
        <v>5.9039213740000003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44.139539587000002</v>
      </c>
      <c r="AM685"/>
      <c r="AN685">
        <v>48.733845209999998</v>
      </c>
      <c r="AO685"/>
      <c r="AP685"/>
      <c r="AQ685"/>
      <c r="AR685">
        <v>58.611332242000003</v>
      </c>
      <c r="AS685"/>
      <c r="AT685">
        <v>42.091179177999997</v>
      </c>
      <c r="AU685"/>
    </row>
    <row r="686" spans="1:47" x14ac:dyDescent="0.2">
      <c r="A686" s="85">
        <v>27760</v>
      </c>
      <c r="B686">
        <v>31.082267623</v>
      </c>
      <c r="C686">
        <v>47.660484222000001</v>
      </c>
      <c r="D686">
        <v>51.717261471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59.873759753000002</v>
      </c>
      <c r="N686">
        <v>71.576933300999997</v>
      </c>
      <c r="O686"/>
      <c r="P686"/>
      <c r="Q686">
        <v>39.653015713999999</v>
      </c>
      <c r="R686">
        <v>72.510127236000002</v>
      </c>
      <c r="S686">
        <v>51.029207782</v>
      </c>
      <c r="T686">
        <v>61.655465157000002</v>
      </c>
      <c r="U686"/>
      <c r="V686">
        <v>92.841928456999995</v>
      </c>
      <c r="W686"/>
      <c r="X686"/>
      <c r="Y686"/>
      <c r="Z686">
        <v>6.1422316549999998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44.664461367999998</v>
      </c>
      <c r="AM686"/>
      <c r="AN686">
        <v>49.024579785999997</v>
      </c>
      <c r="AO686"/>
      <c r="AP686"/>
      <c r="AQ686"/>
      <c r="AR686">
        <v>57.00239371</v>
      </c>
      <c r="AS686"/>
      <c r="AT686">
        <v>42.652911846000002</v>
      </c>
      <c r="AU686"/>
    </row>
    <row r="687" spans="1:47" x14ac:dyDescent="0.2">
      <c r="A687" s="85">
        <v>27791</v>
      </c>
      <c r="B687">
        <v>31.313168203</v>
      </c>
      <c r="C687">
        <v>48.723263922000001</v>
      </c>
      <c r="D687">
        <v>54.926422537999997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60.254757269999999</v>
      </c>
      <c r="N687">
        <v>70.983202481000006</v>
      </c>
      <c r="O687"/>
      <c r="P687"/>
      <c r="Q687">
        <v>39.399479808000002</v>
      </c>
      <c r="R687">
        <v>72.631992990000001</v>
      </c>
      <c r="S687">
        <v>51.614372428000003</v>
      </c>
      <c r="T687">
        <v>61.973823842000002</v>
      </c>
      <c r="U687"/>
      <c r="V687">
        <v>88.494115762999996</v>
      </c>
      <c r="W687"/>
      <c r="X687"/>
      <c r="Y687"/>
      <c r="Z687">
        <v>5.8501098330000003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45.119294992999997</v>
      </c>
      <c r="AM687"/>
      <c r="AN687">
        <v>50.140716918999999</v>
      </c>
      <c r="AO687"/>
      <c r="AP687"/>
      <c r="AQ687"/>
      <c r="AR687">
        <v>57.749400885999997</v>
      </c>
      <c r="AS687"/>
      <c r="AT687">
        <v>43.085837677000001</v>
      </c>
      <c r="AU687"/>
    </row>
    <row r="688" spans="1:47" x14ac:dyDescent="0.2">
      <c r="A688" s="85">
        <v>27820</v>
      </c>
      <c r="B688">
        <v>31.261256591999999</v>
      </c>
      <c r="C688">
        <v>48.251469063000002</v>
      </c>
      <c r="D688">
        <v>52.823345011000001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60.550030345000003</v>
      </c>
      <c r="N688">
        <v>73.790880053999999</v>
      </c>
      <c r="O688"/>
      <c r="P688"/>
      <c r="Q688">
        <v>39.551601351000002</v>
      </c>
      <c r="R688">
        <v>73.424120436999999</v>
      </c>
      <c r="S688">
        <v>51.870172500999999</v>
      </c>
      <c r="T688">
        <v>62.504421647999997</v>
      </c>
      <c r="U688"/>
      <c r="V688">
        <v>93.857503639000001</v>
      </c>
      <c r="W688"/>
      <c r="X688"/>
      <c r="Y688"/>
      <c r="Z688">
        <v>5.8731725299999997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45.381103607</v>
      </c>
      <c r="AM688"/>
      <c r="AN688">
        <v>50.459776605000002</v>
      </c>
      <c r="AO688"/>
      <c r="AP688"/>
      <c r="AQ688"/>
      <c r="AR688">
        <v>57.347166252999997</v>
      </c>
      <c r="AS688"/>
      <c r="AT688">
        <v>43.169527416000001</v>
      </c>
      <c r="AU688"/>
    </row>
    <row r="689" spans="1:47" x14ac:dyDescent="0.2">
      <c r="A689" s="85">
        <v>27851</v>
      </c>
      <c r="B689">
        <v>30.920114079000001</v>
      </c>
      <c r="C689">
        <v>49.889463962999997</v>
      </c>
      <c r="D689">
        <v>53.873356651999998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61.312025378999998</v>
      </c>
      <c r="N689">
        <v>75.288674192000002</v>
      </c>
      <c r="O689"/>
      <c r="P689"/>
      <c r="Q689">
        <v>39.450186989000002</v>
      </c>
      <c r="R689">
        <v>74.338113637999996</v>
      </c>
      <c r="S689">
        <v>52.358945497000001</v>
      </c>
      <c r="T689">
        <v>63.035019454999997</v>
      </c>
      <c r="U689"/>
      <c r="V689">
        <v>94.974518864000004</v>
      </c>
      <c r="W689"/>
      <c r="X689"/>
      <c r="Y689"/>
      <c r="Z689">
        <v>5.9192965060000002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45.827039431000003</v>
      </c>
      <c r="AM689"/>
      <c r="AN689">
        <v>50.36466549</v>
      </c>
      <c r="AO689"/>
      <c r="AP689"/>
      <c r="AQ689"/>
      <c r="AR689">
        <v>58.668794333000001</v>
      </c>
      <c r="AS689"/>
      <c r="AT689">
        <v>43.391047411999999</v>
      </c>
      <c r="AU689"/>
    </row>
    <row r="690" spans="1:47" x14ac:dyDescent="0.2">
      <c r="A690" s="85">
        <v>27881</v>
      </c>
      <c r="B690">
        <v>32.230023080999999</v>
      </c>
      <c r="C690">
        <v>48.968712758000002</v>
      </c>
      <c r="D690">
        <v>54.916757838999999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62.464542866999999</v>
      </c>
      <c r="N690">
        <v>76.312418571999999</v>
      </c>
      <c r="O690"/>
      <c r="P690"/>
      <c r="Q690">
        <v>40.616452156999998</v>
      </c>
      <c r="R690">
        <v>74.338113637999996</v>
      </c>
      <c r="S690">
        <v>52.798829226999999</v>
      </c>
      <c r="T690">
        <v>63.353378139</v>
      </c>
      <c r="U690"/>
      <c r="V690">
        <v>95.656720891000006</v>
      </c>
      <c r="W690"/>
      <c r="X690"/>
      <c r="Y690"/>
      <c r="Z690">
        <v>6.2344796069999999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46.229578422000003</v>
      </c>
      <c r="AM690"/>
      <c r="AN690">
        <v>51.939785608000001</v>
      </c>
      <c r="AO690"/>
      <c r="AP690"/>
      <c r="AQ690"/>
      <c r="AR690">
        <v>58.783718514</v>
      </c>
      <c r="AS690"/>
      <c r="AT690">
        <v>43.56616125</v>
      </c>
      <c r="AU690"/>
    </row>
    <row r="691" spans="1:47" x14ac:dyDescent="0.2">
      <c r="A691" s="85">
        <v>27912</v>
      </c>
      <c r="B691">
        <v>32.107625632999998</v>
      </c>
      <c r="C691">
        <v>50.177591376000002</v>
      </c>
      <c r="D691">
        <v>54.231275598000003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62.464542866999999</v>
      </c>
      <c r="N691">
        <v>76.753526390999994</v>
      </c>
      <c r="O691"/>
      <c r="P691"/>
      <c r="Q691">
        <v>40.109380344999998</v>
      </c>
      <c r="R691">
        <v>74.520912277999997</v>
      </c>
      <c r="S691">
        <v>53.010873726</v>
      </c>
      <c r="T691">
        <v>63.141139017</v>
      </c>
      <c r="U691"/>
      <c r="V691">
        <v>97.524188228</v>
      </c>
      <c r="W691"/>
      <c r="X691"/>
      <c r="Y691"/>
      <c r="Z691">
        <v>6.0192320219999997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46.423899573999996</v>
      </c>
      <c r="AM691"/>
      <c r="AN691">
        <v>50.928403322999998</v>
      </c>
      <c r="AO691"/>
      <c r="AP691"/>
      <c r="AQ691"/>
      <c r="AR691">
        <v>59.588187779999998</v>
      </c>
      <c r="AS691"/>
      <c r="AT691">
        <v>43.621590828999999</v>
      </c>
      <c r="AU691"/>
    </row>
    <row r="692" spans="1:47" x14ac:dyDescent="0.2">
      <c r="A692" s="85">
        <v>27942</v>
      </c>
      <c r="B692">
        <v>32.217619568000003</v>
      </c>
      <c r="C692">
        <v>49.940407121</v>
      </c>
      <c r="D692">
        <v>54.780074818000003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62.178794729000003</v>
      </c>
      <c r="N692">
        <v>77.347642156000006</v>
      </c>
      <c r="O692"/>
      <c r="P692"/>
      <c r="Q692">
        <v>38.943115177000003</v>
      </c>
      <c r="R692">
        <v>75.617704110000005</v>
      </c>
      <c r="S692">
        <v>53.015056629</v>
      </c>
      <c r="T692">
        <v>62.822780332999997</v>
      </c>
      <c r="U692"/>
      <c r="V692">
        <v>96.916802097000001</v>
      </c>
      <c r="W692"/>
      <c r="X692"/>
      <c r="Y692"/>
      <c r="Z692">
        <v>6.2344796069999999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46.435742488000002</v>
      </c>
      <c r="AM692"/>
      <c r="AN692">
        <v>50.711995395000002</v>
      </c>
      <c r="AO692"/>
      <c r="AP692"/>
      <c r="AQ692"/>
      <c r="AR692">
        <v>59.760574050999999</v>
      </c>
      <c r="AS692"/>
      <c r="AT692">
        <v>43.853224988000001</v>
      </c>
      <c r="AU692"/>
    </row>
    <row r="693" spans="1:47" x14ac:dyDescent="0.2">
      <c r="A693" s="85">
        <v>27973</v>
      </c>
      <c r="B693">
        <v>32.359547407999997</v>
      </c>
      <c r="C693">
        <v>49.621280106</v>
      </c>
      <c r="D693">
        <v>54.854224575000003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62.178794729000003</v>
      </c>
      <c r="N693">
        <v>78.169114546000003</v>
      </c>
      <c r="O693"/>
      <c r="P693"/>
      <c r="Q693">
        <v>40.210794706999998</v>
      </c>
      <c r="R693">
        <v>75.617704110000005</v>
      </c>
      <c r="S693">
        <v>53.2538774</v>
      </c>
      <c r="T693">
        <v>62.822780332999997</v>
      </c>
      <c r="U693"/>
      <c r="V693">
        <v>96.846158785</v>
      </c>
      <c r="W693"/>
      <c r="X693"/>
      <c r="Y693"/>
      <c r="Z693">
        <v>6.6188493810000004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46.622258625000001</v>
      </c>
      <c r="AM693"/>
      <c r="AN693">
        <v>46.740638785000002</v>
      </c>
      <c r="AO693"/>
      <c r="AP693"/>
      <c r="AQ693"/>
      <c r="AR693">
        <v>58.611332242000003</v>
      </c>
      <c r="AS693"/>
      <c r="AT693">
        <v>44.161706952999999</v>
      </c>
      <c r="AU693"/>
    </row>
    <row r="694" spans="1:47" x14ac:dyDescent="0.2">
      <c r="A694" s="85">
        <v>28004</v>
      </c>
      <c r="B694">
        <v>33.119233702999999</v>
      </c>
      <c r="C694">
        <v>50.728071655000001</v>
      </c>
      <c r="D694">
        <v>55.058063906999998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63.426561597000003</v>
      </c>
      <c r="N694">
        <v>77.020270792000005</v>
      </c>
      <c r="O694"/>
      <c r="P694"/>
      <c r="Q694">
        <v>41.022109606999997</v>
      </c>
      <c r="R694">
        <v>78.298750835999996</v>
      </c>
      <c r="S694">
        <v>53.736877006999997</v>
      </c>
      <c r="T694">
        <v>63.565617262000004</v>
      </c>
      <c r="U694"/>
      <c r="V694">
        <v>97.824194696000006</v>
      </c>
      <c r="W694"/>
      <c r="X694"/>
      <c r="Y694"/>
      <c r="Z694">
        <v>6.4266644939999997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47.022891194000003</v>
      </c>
      <c r="AM694"/>
      <c r="AN694">
        <v>52.246040198000003</v>
      </c>
      <c r="AO694"/>
      <c r="AP694"/>
      <c r="AQ694"/>
      <c r="AR694">
        <v>57.462090433999997</v>
      </c>
      <c r="AS694"/>
      <c r="AT694">
        <v>44.301520379999999</v>
      </c>
      <c r="AU694"/>
    </row>
    <row r="695" spans="1:47" x14ac:dyDescent="0.2">
      <c r="A695" s="85">
        <v>28034</v>
      </c>
      <c r="B695">
        <v>33.302848619000002</v>
      </c>
      <c r="C695">
        <v>51.078888482000004</v>
      </c>
      <c r="D695">
        <v>55.527326909000003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63.617060355</v>
      </c>
      <c r="N695">
        <v>77.578335980000006</v>
      </c>
      <c r="O695"/>
      <c r="P695"/>
      <c r="Q695">
        <v>41.072816787999997</v>
      </c>
      <c r="R695">
        <v>75.800502760000001</v>
      </c>
      <c r="S695">
        <v>53.778175122999997</v>
      </c>
      <c r="T695">
        <v>64.626812876000002</v>
      </c>
      <c r="U695"/>
      <c r="V695">
        <v>99.528954704</v>
      </c>
      <c r="W695"/>
      <c r="X695"/>
      <c r="Y695"/>
      <c r="Z695">
        <v>6.4266644939999997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47.063905239999997</v>
      </c>
      <c r="AM695"/>
      <c r="AN695">
        <v>52.570912362000001</v>
      </c>
      <c r="AO695"/>
      <c r="AP695"/>
      <c r="AQ695"/>
      <c r="AR695">
        <v>58.611332242000003</v>
      </c>
      <c r="AS695"/>
      <c r="AT695">
        <v>44.293587703</v>
      </c>
      <c r="AU695"/>
    </row>
    <row r="696" spans="1:47" x14ac:dyDescent="0.2">
      <c r="A696" s="85">
        <v>28065</v>
      </c>
      <c r="B696">
        <v>32.927963572000003</v>
      </c>
      <c r="C696">
        <v>50.856121078999998</v>
      </c>
      <c r="D696">
        <v>54.619469184000003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64.007582810000002</v>
      </c>
      <c r="N696">
        <v>78.352935200000005</v>
      </c>
      <c r="O696"/>
      <c r="P696"/>
      <c r="Q696">
        <v>40.058673163000002</v>
      </c>
      <c r="R696">
        <v>77.750354915000003</v>
      </c>
      <c r="S696">
        <v>54.479053254</v>
      </c>
      <c r="T696">
        <v>65.794128051000001</v>
      </c>
      <c r="U696"/>
      <c r="V696">
        <v>100.820483551</v>
      </c>
      <c r="W696"/>
      <c r="X696"/>
      <c r="Y696"/>
      <c r="Z696">
        <v>6.4189769280000002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47.593740451000002</v>
      </c>
      <c r="AM696"/>
      <c r="AN696">
        <v>54.903687609999999</v>
      </c>
      <c r="AO696"/>
      <c r="AP696"/>
      <c r="AQ696"/>
      <c r="AR696">
        <v>57.979249248000002</v>
      </c>
      <c r="AS696"/>
      <c r="AT696">
        <v>44.972327352999997</v>
      </c>
      <c r="AU696"/>
    </row>
    <row r="697" spans="1:47" x14ac:dyDescent="0.2">
      <c r="A697" s="85">
        <v>28095</v>
      </c>
      <c r="B697">
        <v>33.32802264</v>
      </c>
      <c r="C697">
        <v>49.170770099999999</v>
      </c>
      <c r="D697">
        <v>55.244367277000002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64.007582810000002</v>
      </c>
      <c r="N697">
        <v>76.141440471999999</v>
      </c>
      <c r="O697"/>
      <c r="P697"/>
      <c r="Q697">
        <v>41.579888599999997</v>
      </c>
      <c r="R697">
        <v>77.506623398000002</v>
      </c>
      <c r="S697">
        <v>54.838773142999997</v>
      </c>
      <c r="T697">
        <v>66.643084541999997</v>
      </c>
      <c r="U697"/>
      <c r="V697">
        <v>99.957697370000005</v>
      </c>
      <c r="W697"/>
      <c r="X697"/>
      <c r="Y697"/>
      <c r="Z697">
        <v>6.2421671720000003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47.815744977000001</v>
      </c>
      <c r="AM697"/>
      <c r="AN697">
        <v>55.037105822000001</v>
      </c>
      <c r="AO697"/>
      <c r="AP697"/>
      <c r="AQ697"/>
      <c r="AR697">
        <v>58.553870152000002</v>
      </c>
      <c r="AS697"/>
      <c r="AT697">
        <v>45.449973649</v>
      </c>
      <c r="AU697"/>
    </row>
    <row r="698" spans="1:47" x14ac:dyDescent="0.2">
      <c r="A698" s="85">
        <v>28126</v>
      </c>
      <c r="B698">
        <v>33.100762527999997</v>
      </c>
      <c r="C698">
        <v>50.165346597999999</v>
      </c>
      <c r="D698">
        <v>54.320178642000002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64.969601538999996</v>
      </c>
      <c r="N698">
        <v>79.199408016999996</v>
      </c>
      <c r="O698"/>
      <c r="P698"/>
      <c r="Q698">
        <v>41.579888599999997</v>
      </c>
      <c r="R698">
        <v>78.298750835999996</v>
      </c>
      <c r="S698">
        <v>55.058874240999998</v>
      </c>
      <c r="T698">
        <v>67.173682349000003</v>
      </c>
      <c r="U698"/>
      <c r="V698">
        <v>98.686792424999993</v>
      </c>
      <c r="W698"/>
      <c r="X698"/>
      <c r="Y698"/>
      <c r="Z698">
        <v>6.3036662799999998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48.049710017999999</v>
      </c>
      <c r="AM698"/>
      <c r="AN698">
        <v>55.712138379999999</v>
      </c>
      <c r="AO698"/>
      <c r="AP698"/>
      <c r="AQ698"/>
      <c r="AR698">
        <v>56.657621167999999</v>
      </c>
      <c r="AS698"/>
      <c r="AT698">
        <v>45.144466436999998</v>
      </c>
      <c r="AU698"/>
    </row>
    <row r="699" spans="1:47" x14ac:dyDescent="0.2">
      <c r="A699" s="85">
        <v>28157</v>
      </c>
      <c r="B699">
        <v>33.111950788999998</v>
      </c>
      <c r="C699">
        <v>50.002452112999997</v>
      </c>
      <c r="D699">
        <v>54.574216477999997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64.388580325999996</v>
      </c>
      <c r="N699">
        <v>80.632606440999993</v>
      </c>
      <c r="O699"/>
      <c r="P699"/>
      <c r="Q699">
        <v>42.137667593000003</v>
      </c>
      <c r="R699">
        <v>77.445690511999999</v>
      </c>
      <c r="S699">
        <v>55.063923035000002</v>
      </c>
      <c r="T699">
        <v>67.385921472000007</v>
      </c>
      <c r="U699"/>
      <c r="V699">
        <v>97.257283755000003</v>
      </c>
      <c r="W699"/>
      <c r="X699"/>
      <c r="Y699"/>
      <c r="Z699">
        <v>6.5496627079999996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48.086733205999998</v>
      </c>
      <c r="AM699"/>
      <c r="AN699">
        <v>55.800038463999996</v>
      </c>
      <c r="AO699"/>
      <c r="AP699"/>
      <c r="AQ699"/>
      <c r="AR699">
        <v>56.944931619999998</v>
      </c>
      <c r="AS699"/>
      <c r="AT699">
        <v>45.867430759999998</v>
      </c>
      <c r="AU699"/>
    </row>
    <row r="700" spans="1:47" x14ac:dyDescent="0.2">
      <c r="A700" s="85">
        <v>28185</v>
      </c>
      <c r="B700">
        <v>33.680026445999999</v>
      </c>
      <c r="C700">
        <v>50.156339428000003</v>
      </c>
      <c r="D700">
        <v>55.919600348000003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64.102832188999997</v>
      </c>
      <c r="N700">
        <v>80.557442761000004</v>
      </c>
      <c r="O700"/>
      <c r="P700"/>
      <c r="Q700">
        <v>37.066949471000001</v>
      </c>
      <c r="R700">
        <v>77.933153555999994</v>
      </c>
      <c r="S700">
        <v>55.391698421000001</v>
      </c>
      <c r="T700">
        <v>67.279801910000003</v>
      </c>
      <c r="U700"/>
      <c r="V700">
        <v>94.377130503000004</v>
      </c>
      <c r="W700"/>
      <c r="X700"/>
      <c r="Y700"/>
      <c r="Z700">
        <v>6.4420396249999996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48.286262768999997</v>
      </c>
      <c r="AM700"/>
      <c r="AN700">
        <v>55.561639958000001</v>
      </c>
      <c r="AO700"/>
      <c r="AP700"/>
      <c r="AQ700"/>
      <c r="AR700">
        <v>56.312848625000001</v>
      </c>
      <c r="AS700"/>
      <c r="AT700">
        <v>46.441459076999998</v>
      </c>
      <c r="AU700"/>
    </row>
    <row r="701" spans="1:47" x14ac:dyDescent="0.2">
      <c r="A701" s="85">
        <v>28216</v>
      </c>
      <c r="B701">
        <v>33.730065926999998</v>
      </c>
      <c r="C701">
        <v>49.542448737999997</v>
      </c>
      <c r="D701">
        <v>55.320484202999999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64.102832188999997</v>
      </c>
      <c r="N701">
        <v>80.821639903999994</v>
      </c>
      <c r="O701"/>
      <c r="P701"/>
      <c r="Q701">
        <v>37.675435645999997</v>
      </c>
      <c r="R701">
        <v>75.922368513999999</v>
      </c>
      <c r="S701">
        <v>55.585161307</v>
      </c>
      <c r="T701">
        <v>67.173682349000003</v>
      </c>
      <c r="U701"/>
      <c r="V701">
        <v>94.511318442000004</v>
      </c>
      <c r="W701"/>
      <c r="X701"/>
      <c r="Y701"/>
      <c r="Z701">
        <v>6.4958511669999996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48.436461151000003</v>
      </c>
      <c r="AM701"/>
      <c r="AN701">
        <v>56.745973843999998</v>
      </c>
      <c r="AO701"/>
      <c r="AP701"/>
      <c r="AQ701"/>
      <c r="AR701">
        <v>55.910613992000002</v>
      </c>
      <c r="AS701"/>
      <c r="AT701">
        <v>46.891836796</v>
      </c>
      <c r="AU701"/>
    </row>
    <row r="702" spans="1:47" x14ac:dyDescent="0.2">
      <c r="A702" s="85">
        <v>28246</v>
      </c>
      <c r="B702">
        <v>33.521323680000002</v>
      </c>
      <c r="C702">
        <v>49.557405781</v>
      </c>
      <c r="D702">
        <v>57.247409930000003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63.617060355</v>
      </c>
      <c r="N702">
        <v>79.572576906999998</v>
      </c>
      <c r="O702"/>
      <c r="P702"/>
      <c r="Q702">
        <v>39.805137256999998</v>
      </c>
      <c r="R702">
        <v>75.252106839000007</v>
      </c>
      <c r="S702">
        <v>55.447774453000001</v>
      </c>
      <c r="T702">
        <v>66.855323665</v>
      </c>
      <c r="U702"/>
      <c r="V702">
        <v>95.744257610999995</v>
      </c>
      <c r="W702"/>
      <c r="X702"/>
      <c r="Y702"/>
      <c r="Z702">
        <v>6.5957881020000002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48.305950478</v>
      </c>
      <c r="AM702"/>
      <c r="AN702">
        <v>57.001940939000001</v>
      </c>
      <c r="AO702"/>
      <c r="AP702"/>
      <c r="AQ702"/>
      <c r="AR702">
        <v>55.680765630000003</v>
      </c>
      <c r="AS702"/>
      <c r="AT702">
        <v>47.259615519999997</v>
      </c>
      <c r="AU702"/>
    </row>
    <row r="703" spans="1:47" x14ac:dyDescent="0.2">
      <c r="A703" s="85">
        <v>28277</v>
      </c>
      <c r="B703">
        <v>33.251402716999998</v>
      </c>
      <c r="C703">
        <v>49.365410572999998</v>
      </c>
      <c r="D703">
        <v>55.832163745000003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63.331312216999997</v>
      </c>
      <c r="N703">
        <v>78.533970010000004</v>
      </c>
      <c r="O703"/>
      <c r="P703"/>
      <c r="Q703">
        <v>41.326352694000001</v>
      </c>
      <c r="R703">
        <v>78.055019318999996</v>
      </c>
      <c r="S703">
        <v>55.768046431999998</v>
      </c>
      <c r="T703">
        <v>66.643084541999997</v>
      </c>
      <c r="U703"/>
      <c r="V703">
        <v>98.440760010999995</v>
      </c>
      <c r="W703"/>
      <c r="X703"/>
      <c r="Y703"/>
      <c r="Z703">
        <v>6.7418475950000003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48.578266638000002</v>
      </c>
      <c r="AM703"/>
      <c r="AN703">
        <v>58.233251760999998</v>
      </c>
      <c r="AO703"/>
      <c r="AP703"/>
      <c r="AQ703"/>
      <c r="AR703">
        <v>55.221068907000003</v>
      </c>
      <c r="AS703"/>
      <c r="AT703">
        <v>47.615495228</v>
      </c>
      <c r="AU703"/>
    </row>
    <row r="704" spans="1:47" x14ac:dyDescent="0.2">
      <c r="A704" s="85">
        <v>28307</v>
      </c>
      <c r="B704">
        <v>33.883690043000001</v>
      </c>
      <c r="C704">
        <v>50.150003990999998</v>
      </c>
      <c r="D704">
        <v>55.989326024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62.759815942000003</v>
      </c>
      <c r="N704">
        <v>79.652002057999994</v>
      </c>
      <c r="O704"/>
      <c r="P704"/>
      <c r="Q704">
        <v>38.638872089000003</v>
      </c>
      <c r="R704">
        <v>75.861435637</v>
      </c>
      <c r="S704">
        <v>55.304973875999998</v>
      </c>
      <c r="T704">
        <v>66.430845418999994</v>
      </c>
      <c r="U704"/>
      <c r="V704">
        <v>100.27241524599999</v>
      </c>
      <c r="W704"/>
      <c r="X704"/>
      <c r="Y704"/>
      <c r="Z704">
        <v>6.6419120779999998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48.257632133999998</v>
      </c>
      <c r="AM704"/>
      <c r="AN704">
        <v>57.585637022999997</v>
      </c>
      <c r="AO704"/>
      <c r="AP704"/>
      <c r="AQ704"/>
      <c r="AR704">
        <v>55.450917269000001</v>
      </c>
      <c r="AS704"/>
      <c r="AT704">
        <v>47.677270948</v>
      </c>
      <c r="AU704"/>
    </row>
    <row r="705" spans="1:47" x14ac:dyDescent="0.2">
      <c r="A705" s="85">
        <v>28338</v>
      </c>
      <c r="B705">
        <v>33.357411077000002</v>
      </c>
      <c r="C705">
        <v>50.715229270999998</v>
      </c>
      <c r="D705">
        <v>55.540714139000002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63.617060355</v>
      </c>
      <c r="N705">
        <v>80.345118071000002</v>
      </c>
      <c r="O705"/>
      <c r="P705"/>
      <c r="Q705">
        <v>40.667159337999998</v>
      </c>
      <c r="R705">
        <v>75.861435637</v>
      </c>
      <c r="S705">
        <v>55.813736781000003</v>
      </c>
      <c r="T705">
        <v>66.430845418999994</v>
      </c>
      <c r="U705"/>
      <c r="V705">
        <v>99.175379389</v>
      </c>
      <c r="W705"/>
      <c r="X705"/>
      <c r="Y705"/>
      <c r="Z705">
        <v>6.7495351609999998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48.659154839000003</v>
      </c>
      <c r="AM705"/>
      <c r="AN705">
        <v>58.15232795</v>
      </c>
      <c r="AO705"/>
      <c r="AP705"/>
      <c r="AQ705"/>
      <c r="AR705">
        <v>54.531523821999997</v>
      </c>
      <c r="AS705"/>
      <c r="AT705">
        <v>47.726453542999998</v>
      </c>
      <c r="AU705"/>
    </row>
    <row r="706" spans="1:47" x14ac:dyDescent="0.2">
      <c r="A706" s="85">
        <v>28369</v>
      </c>
      <c r="B706">
        <v>33.024641756000001</v>
      </c>
      <c r="C706">
        <v>48.971719239000002</v>
      </c>
      <c r="D706">
        <v>55.382948485999997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63.721834672</v>
      </c>
      <c r="N706">
        <v>80.059855169000002</v>
      </c>
      <c r="O706"/>
      <c r="P706"/>
      <c r="Q706">
        <v>41.985546050000004</v>
      </c>
      <c r="R706">
        <v>76.287965794000002</v>
      </c>
      <c r="S706">
        <v>55.937809334999997</v>
      </c>
      <c r="T706">
        <v>66.536964980999997</v>
      </c>
      <c r="U706"/>
      <c r="V706">
        <v>101.42960790799999</v>
      </c>
      <c r="W706"/>
      <c r="X706"/>
      <c r="Y706"/>
      <c r="Z706">
        <v>6.787972989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48.760939876999998</v>
      </c>
      <c r="AM706"/>
      <c r="AN706">
        <v>61.357306973999997</v>
      </c>
      <c r="AO706"/>
      <c r="AP706"/>
      <c r="AQ706"/>
      <c r="AR706">
        <v>54.876296363999998</v>
      </c>
      <c r="AS706"/>
      <c r="AT706">
        <v>47.924076350999997</v>
      </c>
      <c r="AU706"/>
    </row>
    <row r="707" spans="1:47" x14ac:dyDescent="0.2">
      <c r="A707" s="85">
        <v>28399</v>
      </c>
      <c r="B707">
        <v>34.506351299000002</v>
      </c>
      <c r="C707">
        <v>49.423382044999997</v>
      </c>
      <c r="D707">
        <v>55.675621747999998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63.617060355</v>
      </c>
      <c r="N707">
        <v>80.314687301000006</v>
      </c>
      <c r="O707"/>
      <c r="P707"/>
      <c r="Q707">
        <v>41.782717325</v>
      </c>
      <c r="R707">
        <v>75.373972593000005</v>
      </c>
      <c r="S707">
        <v>55.896663842999999</v>
      </c>
      <c r="T707">
        <v>66.643084541999997</v>
      </c>
      <c r="U707"/>
      <c r="V707">
        <v>101.948951752</v>
      </c>
      <c r="W707"/>
      <c r="X707"/>
      <c r="Y707"/>
      <c r="Z707">
        <v>6.9647827449999999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48.749454538000002</v>
      </c>
      <c r="AM707"/>
      <c r="AN707">
        <v>59.969965727999998</v>
      </c>
      <c r="AO707"/>
      <c r="AP707"/>
      <c r="AQ707"/>
      <c r="AR707">
        <v>54.014365007999999</v>
      </c>
      <c r="AS707"/>
      <c r="AT707">
        <v>47.994082222999999</v>
      </c>
      <c r="AU707"/>
    </row>
    <row r="708" spans="1:47" x14ac:dyDescent="0.2">
      <c r="A708" s="85">
        <v>28430</v>
      </c>
      <c r="B708">
        <v>33.659254402999998</v>
      </c>
      <c r="C708">
        <v>50.160892490999998</v>
      </c>
      <c r="D708">
        <v>56.340607468999998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63.140813459</v>
      </c>
      <c r="N708">
        <v>78.212048034999995</v>
      </c>
      <c r="O708"/>
      <c r="P708"/>
      <c r="Q708">
        <v>41.377059875</v>
      </c>
      <c r="R708">
        <v>76.714495951000004</v>
      </c>
      <c r="S708">
        <v>56.059332636999997</v>
      </c>
      <c r="T708">
        <v>66.749204102999997</v>
      </c>
      <c r="U708"/>
      <c r="V708">
        <v>99.660381471999997</v>
      </c>
      <c r="W708"/>
      <c r="X708"/>
      <c r="Y708"/>
      <c r="Z708">
        <v>6.9340324820000001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48.791612968000003</v>
      </c>
      <c r="AM708"/>
      <c r="AN708">
        <v>60.330528286000003</v>
      </c>
      <c r="AO708"/>
      <c r="AP708"/>
      <c r="AQ708"/>
      <c r="AR708">
        <v>53.094971561000001</v>
      </c>
      <c r="AS708"/>
      <c r="AT708">
        <v>48.084316420999997</v>
      </c>
      <c r="AU708"/>
    </row>
    <row r="709" spans="1:47" x14ac:dyDescent="0.2">
      <c r="A709" s="85">
        <v>28460</v>
      </c>
      <c r="B709">
        <v>32.734155999000002</v>
      </c>
      <c r="C709">
        <v>49.457842384999999</v>
      </c>
      <c r="D709">
        <v>56.736121711000003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64.007582810000002</v>
      </c>
      <c r="N709">
        <v>81.014822561000003</v>
      </c>
      <c r="O709"/>
      <c r="P709"/>
      <c r="Q709">
        <v>40.464330613000001</v>
      </c>
      <c r="R709">
        <v>74.642778031999995</v>
      </c>
      <c r="S709">
        <v>56.334518222</v>
      </c>
      <c r="T709">
        <v>66.536964980999997</v>
      </c>
      <c r="U709"/>
      <c r="V709">
        <v>102.23199381800001</v>
      </c>
      <c r="W709"/>
      <c r="X709"/>
      <c r="Y709"/>
      <c r="Z709">
        <v>7.180030329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49.084236304999997</v>
      </c>
      <c r="AM709"/>
      <c r="AN709">
        <v>60.559690826999997</v>
      </c>
      <c r="AO709"/>
      <c r="AP709"/>
      <c r="AQ709"/>
      <c r="AR709">
        <v>53.152433651000003</v>
      </c>
      <c r="AS709"/>
      <c r="AT709">
        <v>48.155313876999998</v>
      </c>
      <c r="AU709"/>
    </row>
    <row r="710" spans="1:47" x14ac:dyDescent="0.2">
      <c r="A710" s="85">
        <v>28491</v>
      </c>
      <c r="B710">
        <v>33.947045522000003</v>
      </c>
      <c r="C710">
        <v>49.209356552000003</v>
      </c>
      <c r="D710">
        <v>57.203533516999997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64.293330947000001</v>
      </c>
      <c r="N710">
        <v>81.842609464999995</v>
      </c>
      <c r="O710"/>
      <c r="P710"/>
      <c r="Q710">
        <v>41.377059875</v>
      </c>
      <c r="R710">
        <v>76.409831557000004</v>
      </c>
      <c r="S710">
        <v>56.142924653000001</v>
      </c>
      <c r="T710">
        <v>66.430845418999994</v>
      </c>
      <c r="U710"/>
      <c r="V710">
        <v>97.953503083000001</v>
      </c>
      <c r="W710"/>
      <c r="X710"/>
      <c r="Y710"/>
      <c r="Z710">
        <v>7.1492800660000002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48.985403370999997</v>
      </c>
      <c r="AM710"/>
      <c r="AN710">
        <v>61.976396254000001</v>
      </c>
      <c r="AO710"/>
      <c r="AP710"/>
      <c r="AQ710"/>
      <c r="AR710">
        <v>54.818834273999997</v>
      </c>
      <c r="AS710"/>
      <c r="AT710">
        <v>47.466460065</v>
      </c>
      <c r="AU710"/>
    </row>
    <row r="711" spans="1:47" x14ac:dyDescent="0.2">
      <c r="A711" s="85">
        <v>28522</v>
      </c>
      <c r="B711">
        <v>33.704170445000003</v>
      </c>
      <c r="C711">
        <v>49.194843263999999</v>
      </c>
      <c r="D711">
        <v>57.184451993000003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63.721834672</v>
      </c>
      <c r="N711">
        <v>81.552440508999993</v>
      </c>
      <c r="O711"/>
      <c r="P711"/>
      <c r="Q711">
        <v>42.289789137</v>
      </c>
      <c r="R711">
        <v>76.227032917000002</v>
      </c>
      <c r="S711">
        <v>56.015685554000001</v>
      </c>
      <c r="T711">
        <v>66.749204102999997</v>
      </c>
      <c r="U711"/>
      <c r="V711">
        <v>105.393054295</v>
      </c>
      <c r="W711"/>
      <c r="X711"/>
      <c r="Y711"/>
      <c r="Z711">
        <v>6.9417200479999996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48.887241394</v>
      </c>
      <c r="AM711"/>
      <c r="AN711">
        <v>60.540630098999998</v>
      </c>
      <c r="AO711"/>
      <c r="AP711"/>
      <c r="AQ711"/>
      <c r="AR711">
        <v>53.956902917000001</v>
      </c>
      <c r="AS711"/>
      <c r="AT711">
        <v>47.723280473000003</v>
      </c>
      <c r="AU711"/>
    </row>
    <row r="712" spans="1:47" x14ac:dyDescent="0.2">
      <c r="A712" s="85">
        <v>28550</v>
      </c>
      <c r="B712">
        <v>33.420887092999997</v>
      </c>
      <c r="C712">
        <v>50.378123969999997</v>
      </c>
      <c r="D712">
        <v>57.979500633000001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63.236062838000002</v>
      </c>
      <c r="N712">
        <v>82.038589997000003</v>
      </c>
      <c r="O712"/>
      <c r="P712"/>
      <c r="Q712">
        <v>41.884131687</v>
      </c>
      <c r="R712">
        <v>77.384757635</v>
      </c>
      <c r="S712">
        <v>56.536968745999999</v>
      </c>
      <c r="T712">
        <v>67.385921472000007</v>
      </c>
      <c r="U712"/>
      <c r="V712">
        <v>105.994590765</v>
      </c>
      <c r="W712"/>
      <c r="X712"/>
      <c r="Y712"/>
      <c r="Z712">
        <v>7.1185312219999997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49.291730995000002</v>
      </c>
      <c r="AM712"/>
      <c r="AN712">
        <v>60.796046590000003</v>
      </c>
      <c r="AO712"/>
      <c r="AP712"/>
      <c r="AQ712"/>
      <c r="AR712">
        <v>54.014365007999999</v>
      </c>
      <c r="AS712"/>
      <c r="AT712">
        <v>48.642479385000001</v>
      </c>
      <c r="AU712"/>
    </row>
    <row r="713" spans="1:47" x14ac:dyDescent="0.2">
      <c r="A713" s="85">
        <v>28581</v>
      </c>
      <c r="B713">
        <v>34.845125682999999</v>
      </c>
      <c r="C713">
        <v>49.729293038000002</v>
      </c>
      <c r="D713">
        <v>60.243331390999998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65.160100298000003</v>
      </c>
      <c r="N713">
        <v>79.578439312</v>
      </c>
      <c r="O713"/>
      <c r="P713"/>
      <c r="Q713">
        <v>41.884131687</v>
      </c>
      <c r="R713">
        <v>80.004871473999998</v>
      </c>
      <c r="S713">
        <v>57.659821858999997</v>
      </c>
      <c r="T713">
        <v>68.340997524000002</v>
      </c>
      <c r="U713"/>
      <c r="V713">
        <v>106.47892705300001</v>
      </c>
      <c r="W713"/>
      <c r="X713"/>
      <c r="Y713"/>
      <c r="Z713">
        <v>7.1339049350000003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50.134496900999999</v>
      </c>
      <c r="AM713"/>
      <c r="AN713">
        <v>61.427786292999997</v>
      </c>
      <c r="AO713"/>
      <c r="AP713"/>
      <c r="AQ713"/>
      <c r="AR713">
        <v>54.014365007999999</v>
      </c>
      <c r="AS713"/>
      <c r="AT713">
        <v>49.605010542999999</v>
      </c>
      <c r="AU713"/>
    </row>
    <row r="714" spans="1:47" x14ac:dyDescent="0.2">
      <c r="A714" s="85">
        <v>28611</v>
      </c>
      <c r="B714">
        <v>33.80329622</v>
      </c>
      <c r="C714">
        <v>50.937960486999998</v>
      </c>
      <c r="D714">
        <v>58.052007187000001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64.198081568000006</v>
      </c>
      <c r="N714">
        <v>80.643879139000006</v>
      </c>
      <c r="O714"/>
      <c r="P714"/>
      <c r="Q714">
        <v>42.086960412000003</v>
      </c>
      <c r="R714">
        <v>78.603415239</v>
      </c>
      <c r="S714">
        <v>57.629309765999999</v>
      </c>
      <c r="T714">
        <v>69.083834452999994</v>
      </c>
      <c r="U714"/>
      <c r="V714">
        <v>104.115846784</v>
      </c>
      <c r="W714"/>
      <c r="X714"/>
      <c r="Y714"/>
      <c r="Z714">
        <v>6.9801578759999998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50.094130020000001</v>
      </c>
      <c r="AM714"/>
      <c r="AN714">
        <v>61.584532377999999</v>
      </c>
      <c r="AO714"/>
      <c r="AP714"/>
      <c r="AQ714"/>
      <c r="AR714">
        <v>53.209895742</v>
      </c>
      <c r="AS714"/>
      <c r="AT714">
        <v>49.848642876</v>
      </c>
      <c r="AU714"/>
    </row>
    <row r="715" spans="1:47" x14ac:dyDescent="0.2">
      <c r="A715" s="85">
        <v>28642</v>
      </c>
      <c r="B715">
        <v>33.746153904000003</v>
      </c>
      <c r="C715">
        <v>49.308673020999997</v>
      </c>
      <c r="D715">
        <v>57.859338788999999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64.102832188999997</v>
      </c>
      <c r="N715">
        <v>81.462135626000006</v>
      </c>
      <c r="O715"/>
      <c r="P715"/>
      <c r="Q715">
        <v>41.478474237999997</v>
      </c>
      <c r="R715">
        <v>77.141026117999999</v>
      </c>
      <c r="S715">
        <v>57.855937765999997</v>
      </c>
      <c r="T715">
        <v>69.402193138000001</v>
      </c>
      <c r="U715"/>
      <c r="V715">
        <v>104.40213850799999</v>
      </c>
      <c r="W715"/>
      <c r="X715"/>
      <c r="Y715"/>
      <c r="Z715">
        <v>7.3722152159999998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50.289614147000002</v>
      </c>
      <c r="AM715"/>
      <c r="AN715">
        <v>62.033436883999997</v>
      </c>
      <c r="AO715"/>
      <c r="AP715"/>
      <c r="AQ715"/>
      <c r="AR715">
        <v>52.980047380000002</v>
      </c>
      <c r="AS715"/>
      <c r="AT715">
        <v>50.168131430000003</v>
      </c>
      <c r="AU715"/>
    </row>
    <row r="716" spans="1:47" x14ac:dyDescent="0.2">
      <c r="A716" s="85">
        <v>28672</v>
      </c>
      <c r="B716">
        <v>34.375880244999998</v>
      </c>
      <c r="C716">
        <v>51.047861924999999</v>
      </c>
      <c r="D716">
        <v>59.049593197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64.969601538999996</v>
      </c>
      <c r="N716">
        <v>81.031295033999996</v>
      </c>
      <c r="O716"/>
      <c r="P716"/>
      <c r="Q716">
        <v>38.689579270000003</v>
      </c>
      <c r="R716">
        <v>77.080093231999996</v>
      </c>
      <c r="S716">
        <v>58.193311995000002</v>
      </c>
      <c r="T716">
        <v>69.508312699000001</v>
      </c>
      <c r="U716"/>
      <c r="V716">
        <v>106.01170721699999</v>
      </c>
      <c r="W716"/>
      <c r="X716"/>
      <c r="Y716"/>
      <c r="Z716">
        <v>7.4798382989999999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50.572489603000001</v>
      </c>
      <c r="AM716"/>
      <c r="AN716">
        <v>61.984829464000001</v>
      </c>
      <c r="AO716"/>
      <c r="AP716"/>
      <c r="AQ716"/>
      <c r="AR716">
        <v>53.324819923</v>
      </c>
      <c r="AS716"/>
      <c r="AT716">
        <v>50.124501707999997</v>
      </c>
      <c r="AU716"/>
    </row>
    <row r="717" spans="1:47" x14ac:dyDescent="0.2">
      <c r="A717" s="85">
        <v>28703</v>
      </c>
      <c r="B717">
        <v>34.291997490999997</v>
      </c>
      <c r="C717">
        <v>51.091502292000001</v>
      </c>
      <c r="D717">
        <v>59.744977837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65.350599055999993</v>
      </c>
      <c r="N717">
        <v>81.660040886999994</v>
      </c>
      <c r="O717"/>
      <c r="P717"/>
      <c r="Q717">
        <v>42.594032224000003</v>
      </c>
      <c r="R717">
        <v>77.080093231999996</v>
      </c>
      <c r="S717">
        <v>58.500648577</v>
      </c>
      <c r="T717">
        <v>69.508312699000001</v>
      </c>
      <c r="U717"/>
      <c r="V717">
        <v>105.806881057</v>
      </c>
      <c r="W717"/>
      <c r="X717"/>
      <c r="Y717"/>
      <c r="Z717">
        <v>6.787972989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50.832425663000002</v>
      </c>
      <c r="AM717"/>
      <c r="AN717">
        <v>61.531562813000001</v>
      </c>
      <c r="AO717"/>
      <c r="AP717"/>
      <c r="AQ717"/>
      <c r="AR717">
        <v>54.531523821999997</v>
      </c>
      <c r="AS717"/>
      <c r="AT717">
        <v>50.335015116000001</v>
      </c>
      <c r="AU717"/>
    </row>
    <row r="718" spans="1:47" x14ac:dyDescent="0.2">
      <c r="A718" s="85">
        <v>28734</v>
      </c>
      <c r="B718">
        <v>35.033805326</v>
      </c>
      <c r="C718">
        <v>51.905841545000001</v>
      </c>
      <c r="D718">
        <v>60.037586562000001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66.217368406999995</v>
      </c>
      <c r="N718">
        <v>83.627623314000004</v>
      </c>
      <c r="O718"/>
      <c r="P718"/>
      <c r="Q718">
        <v>43.456054305000002</v>
      </c>
      <c r="R718">
        <v>78.420616598999999</v>
      </c>
      <c r="S718">
        <v>58.951944165</v>
      </c>
      <c r="T718">
        <v>69.508312699000001</v>
      </c>
      <c r="U718"/>
      <c r="V718">
        <v>106.55251919600001</v>
      </c>
      <c r="W718"/>
      <c r="X718"/>
      <c r="Y718"/>
      <c r="Z718">
        <v>7.4029640600000004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51.259825824000004</v>
      </c>
      <c r="AM718"/>
      <c r="AN718">
        <v>61.952615436000002</v>
      </c>
      <c r="AO718"/>
      <c r="AP718"/>
      <c r="AQ718"/>
      <c r="AR718">
        <v>55.221068907000003</v>
      </c>
      <c r="AS718"/>
      <c r="AT718">
        <v>50.457376654000001</v>
      </c>
      <c r="AU718"/>
    </row>
    <row r="719" spans="1:47" x14ac:dyDescent="0.2">
      <c r="A719" s="85">
        <v>28764</v>
      </c>
      <c r="B719">
        <v>34.856676299999997</v>
      </c>
      <c r="C719">
        <v>53.046637674999999</v>
      </c>
      <c r="D719">
        <v>60.613281037999997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66.026869648000002</v>
      </c>
      <c r="N719">
        <v>83.37228193</v>
      </c>
      <c r="O719"/>
      <c r="P719"/>
      <c r="Q719">
        <v>43.811004574000002</v>
      </c>
      <c r="R719">
        <v>79.578341316999996</v>
      </c>
      <c r="S719">
        <v>59.157409278999999</v>
      </c>
      <c r="T719">
        <v>69.614432260000001</v>
      </c>
      <c r="U719"/>
      <c r="V719">
        <v>107.547537064</v>
      </c>
      <c r="W719"/>
      <c r="X719"/>
      <c r="Y719"/>
      <c r="Z719">
        <v>7.3491525190000004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51.441000649000003</v>
      </c>
      <c r="AM719"/>
      <c r="AN719">
        <v>61.276472841</v>
      </c>
      <c r="AO719"/>
      <c r="AP719"/>
      <c r="AQ719"/>
      <c r="AR719">
        <v>55.623303540000002</v>
      </c>
      <c r="AS719"/>
      <c r="AT719">
        <v>50.850539943000001</v>
      </c>
      <c r="AU719"/>
    </row>
    <row r="720" spans="1:47" x14ac:dyDescent="0.2">
      <c r="A720" s="85">
        <v>28795</v>
      </c>
      <c r="B720">
        <v>34.853329041000002</v>
      </c>
      <c r="C720">
        <v>52.342484587000001</v>
      </c>
      <c r="D720">
        <v>60.345627172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66.312617786000004</v>
      </c>
      <c r="N720">
        <v>83.454709457999996</v>
      </c>
      <c r="O720"/>
      <c r="P720"/>
      <c r="Q720">
        <v>44.064540479999998</v>
      </c>
      <c r="R720">
        <v>80.065804361000005</v>
      </c>
      <c r="S720">
        <v>59.493098562999997</v>
      </c>
      <c r="T720">
        <v>69.508312699000001</v>
      </c>
      <c r="U720"/>
      <c r="V720">
        <v>110.25851337</v>
      </c>
      <c r="W720"/>
      <c r="X720"/>
      <c r="Y720"/>
      <c r="Z720">
        <v>7.6028365129999997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51.734173245999997</v>
      </c>
      <c r="AM720"/>
      <c r="AN720">
        <v>64.157537809000004</v>
      </c>
      <c r="AO720"/>
      <c r="AP720"/>
      <c r="AQ720"/>
      <c r="AR720">
        <v>55.910613992000002</v>
      </c>
      <c r="AS720"/>
      <c r="AT720">
        <v>51.238844467</v>
      </c>
      <c r="AU720"/>
    </row>
    <row r="721" spans="1:47" x14ac:dyDescent="0.2">
      <c r="A721" s="85">
        <v>28825</v>
      </c>
      <c r="B721">
        <v>35.611618733</v>
      </c>
      <c r="C721">
        <v>54.472892854999998</v>
      </c>
      <c r="D721">
        <v>61.958082621999999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68.331904624000003</v>
      </c>
      <c r="N721">
        <v>83.701530907999995</v>
      </c>
      <c r="O721"/>
      <c r="P721"/>
      <c r="Q721">
        <v>44.774441017000001</v>
      </c>
      <c r="R721">
        <v>80.248603001000006</v>
      </c>
      <c r="S721">
        <v>60.298556632999997</v>
      </c>
      <c r="T721">
        <v>69.083834452999994</v>
      </c>
      <c r="U721"/>
      <c r="V721">
        <v>111.073578676</v>
      </c>
      <c r="W721"/>
      <c r="X721"/>
      <c r="Y721"/>
      <c r="Z721">
        <v>7.572087668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52.418184177999997</v>
      </c>
      <c r="AM721"/>
      <c r="AN721">
        <v>65.372724583999997</v>
      </c>
      <c r="AO721"/>
      <c r="AP721"/>
      <c r="AQ721"/>
      <c r="AR721">
        <v>55.795689811000003</v>
      </c>
      <c r="AS721"/>
      <c r="AT721">
        <v>51.503300076000002</v>
      </c>
      <c r="AU721"/>
    </row>
    <row r="722" spans="1:47" x14ac:dyDescent="0.2">
      <c r="A722" s="85">
        <v>28856</v>
      </c>
      <c r="B722">
        <v>35.592642415999997</v>
      </c>
      <c r="C722">
        <v>49.277869989999999</v>
      </c>
      <c r="D722">
        <v>62.490860980000001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65.731596573000004</v>
      </c>
      <c r="N722">
        <v>83.435427079999997</v>
      </c>
      <c r="O722"/>
      <c r="P722"/>
      <c r="Q722">
        <v>45.585755915999997</v>
      </c>
      <c r="R722">
        <v>79.395542676999995</v>
      </c>
      <c r="S722">
        <v>59.513429189</v>
      </c>
      <c r="T722">
        <v>68.871595330999995</v>
      </c>
      <c r="U722"/>
      <c r="V722">
        <v>111.734445202</v>
      </c>
      <c r="W722"/>
      <c r="X722"/>
      <c r="Y722"/>
      <c r="Z722">
        <v>7.4644631669999999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51.710772351999999</v>
      </c>
      <c r="AM722"/>
      <c r="AN722">
        <v>62.839697442999999</v>
      </c>
      <c r="AO722"/>
      <c r="AP722"/>
      <c r="AQ722"/>
      <c r="AR722">
        <v>55.335993088000002</v>
      </c>
      <c r="AS722"/>
      <c r="AT722">
        <v>51.216038021000003</v>
      </c>
      <c r="AU722"/>
    </row>
    <row r="723" spans="1:47" x14ac:dyDescent="0.2">
      <c r="A723" s="85">
        <v>28887</v>
      </c>
      <c r="B723">
        <v>35.508579310000002</v>
      </c>
      <c r="C723">
        <v>51.621735057999999</v>
      </c>
      <c r="D723">
        <v>62.233618894000003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66.598365923000003</v>
      </c>
      <c r="N723">
        <v>78.715227365999993</v>
      </c>
      <c r="O723"/>
      <c r="P723"/>
      <c r="Q723">
        <v>46.244949271999999</v>
      </c>
      <c r="R723">
        <v>79.578341316999996</v>
      </c>
      <c r="S723">
        <v>59.794641210000002</v>
      </c>
      <c r="T723">
        <v>69.296073575999998</v>
      </c>
      <c r="U723"/>
      <c r="V723">
        <v>110.90633784800001</v>
      </c>
      <c r="W723"/>
      <c r="X723"/>
      <c r="Y723"/>
      <c r="Z723">
        <v>7.5644001029999997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51.846733962999998</v>
      </c>
      <c r="AM723"/>
      <c r="AN723">
        <v>60.590924342000001</v>
      </c>
      <c r="AO723"/>
      <c r="AP723"/>
      <c r="AQ723"/>
      <c r="AR723">
        <v>55.910613992000002</v>
      </c>
      <c r="AS723"/>
      <c r="AT723">
        <v>51.472858428999999</v>
      </c>
      <c r="AU723"/>
    </row>
    <row r="724" spans="1:47" x14ac:dyDescent="0.2">
      <c r="A724" s="85">
        <v>28915</v>
      </c>
      <c r="B724">
        <v>35.933897240999997</v>
      </c>
      <c r="C724">
        <v>51.561763374000002</v>
      </c>
      <c r="D724">
        <v>61.541834944999998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67.274636514999997</v>
      </c>
      <c r="N724">
        <v>81.460167791000003</v>
      </c>
      <c r="O724"/>
      <c r="P724"/>
      <c r="Q724">
        <v>46.904142628000002</v>
      </c>
      <c r="R724">
        <v>80.675133157999994</v>
      </c>
      <c r="S724">
        <v>60.096759659999996</v>
      </c>
      <c r="T724">
        <v>70.675627874</v>
      </c>
      <c r="U724"/>
      <c r="V724">
        <v>113.458558568</v>
      </c>
      <c r="W724"/>
      <c r="X724"/>
      <c r="Y724"/>
      <c r="Z724">
        <v>7.802708966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52.202490949999998</v>
      </c>
      <c r="AM724"/>
      <c r="AN724">
        <v>67.731154863</v>
      </c>
      <c r="AO724"/>
      <c r="AP724"/>
      <c r="AQ724"/>
      <c r="AR724">
        <v>55.968076083</v>
      </c>
      <c r="AS724"/>
      <c r="AT724">
        <v>51.628537209000001</v>
      </c>
      <c r="AU724"/>
    </row>
    <row r="725" spans="1:47" x14ac:dyDescent="0.2">
      <c r="A725" s="85">
        <v>28946</v>
      </c>
      <c r="B725">
        <v>36.053588623000003</v>
      </c>
      <c r="C725">
        <v>53.609448061000002</v>
      </c>
      <c r="D725">
        <v>63.537443211999999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67.655634031999995</v>
      </c>
      <c r="N725">
        <v>81.424001931000006</v>
      </c>
      <c r="O725"/>
      <c r="P725"/>
      <c r="Q725">
        <v>47.106971352999999</v>
      </c>
      <c r="R725">
        <v>79.273676914000006</v>
      </c>
      <c r="S725">
        <v>60.091024662999999</v>
      </c>
      <c r="T725">
        <v>72.373540856000005</v>
      </c>
      <c r="U725"/>
      <c r="V725">
        <v>113.91956688499999</v>
      </c>
      <c r="W725"/>
      <c r="X725"/>
      <c r="Y725"/>
      <c r="Z725">
        <v>7.8334592279999997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52.251588107000003</v>
      </c>
      <c r="AM725"/>
      <c r="AN725">
        <v>66.253259627999995</v>
      </c>
      <c r="AO725"/>
      <c r="AP725"/>
      <c r="AQ725"/>
      <c r="AR725">
        <v>57.232242071999998</v>
      </c>
      <c r="AS725"/>
      <c r="AT725">
        <v>51.021786601000002</v>
      </c>
      <c r="AU725"/>
    </row>
    <row r="726" spans="1:47" x14ac:dyDescent="0.2">
      <c r="A726" s="85">
        <v>28976</v>
      </c>
      <c r="B726">
        <v>36.061369677999998</v>
      </c>
      <c r="C726">
        <v>53.006000350000001</v>
      </c>
      <c r="D726">
        <v>62.641355597999997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67.941382169999997</v>
      </c>
      <c r="N726">
        <v>83.184803287999998</v>
      </c>
      <c r="O726"/>
      <c r="P726"/>
      <c r="Q726">
        <v>46.752021083999999</v>
      </c>
      <c r="R726">
        <v>81.589126359000005</v>
      </c>
      <c r="S726">
        <v>60.623547178000003</v>
      </c>
      <c r="T726">
        <v>73.434736470000004</v>
      </c>
      <c r="U726"/>
      <c r="V726">
        <v>115.10334673600001</v>
      </c>
      <c r="W726"/>
      <c r="X726"/>
      <c r="Y726"/>
      <c r="Z726">
        <v>7.679710751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52.690939047999997</v>
      </c>
      <c r="AM726"/>
      <c r="AN726">
        <v>66.307202086999993</v>
      </c>
      <c r="AO726"/>
      <c r="AP726"/>
      <c r="AQ726"/>
      <c r="AR726">
        <v>57.806862975999998</v>
      </c>
      <c r="AS726"/>
      <c r="AT726">
        <v>51.469288724999998</v>
      </c>
      <c r="AU726"/>
    </row>
    <row r="727" spans="1:47" x14ac:dyDescent="0.2">
      <c r="A727" s="85">
        <v>29007</v>
      </c>
      <c r="B727">
        <v>37.112020405000003</v>
      </c>
      <c r="C727">
        <v>54.988917190999999</v>
      </c>
      <c r="D727">
        <v>63.05397542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68.712902141000001</v>
      </c>
      <c r="N727">
        <v>84.212518423999995</v>
      </c>
      <c r="O727"/>
      <c r="P727"/>
      <c r="Q727">
        <v>46.802728266000003</v>
      </c>
      <c r="R727">
        <v>82.198455156999998</v>
      </c>
      <c r="S727">
        <v>60.790516072000003</v>
      </c>
      <c r="T727">
        <v>73.116377786000001</v>
      </c>
      <c r="U727"/>
      <c r="V727">
        <v>113.89549331400001</v>
      </c>
      <c r="W727"/>
      <c r="X727"/>
      <c r="Y727"/>
      <c r="Z727">
        <v>7.6412743409999999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52.870189433</v>
      </c>
      <c r="AM727"/>
      <c r="AN727">
        <v>65.759379585999994</v>
      </c>
      <c r="AO727"/>
      <c r="AP727"/>
      <c r="AQ727"/>
      <c r="AR727">
        <v>59.128491056000001</v>
      </c>
      <c r="AS727"/>
      <c r="AT727">
        <v>51.469883676000002</v>
      </c>
      <c r="AU727"/>
    </row>
    <row r="728" spans="1:47" x14ac:dyDescent="0.2">
      <c r="A728" s="85">
        <v>29037</v>
      </c>
      <c r="B728">
        <v>37.480646712000002</v>
      </c>
      <c r="C728">
        <v>54.086657123000002</v>
      </c>
      <c r="D728">
        <v>62.440487916000002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68.712902141000001</v>
      </c>
      <c r="N728">
        <v>83.739937272999995</v>
      </c>
      <c r="O728"/>
      <c r="P728"/>
      <c r="Q728">
        <v>47.766164709000002</v>
      </c>
      <c r="R728">
        <v>84.026441558000002</v>
      </c>
      <c r="S728">
        <v>60.870064280999998</v>
      </c>
      <c r="T728">
        <v>72.055182172000002</v>
      </c>
      <c r="U728"/>
      <c r="V728">
        <v>111.641898901</v>
      </c>
      <c r="W728"/>
      <c r="X728"/>
      <c r="Y728"/>
      <c r="Z728">
        <v>7.7642725549999998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52.917497615000002</v>
      </c>
      <c r="AM728"/>
      <c r="AN728">
        <v>62.376810826000003</v>
      </c>
      <c r="AO728"/>
      <c r="AP728"/>
      <c r="AQ728"/>
      <c r="AR728">
        <v>58.036711338000003</v>
      </c>
      <c r="AS728"/>
      <c r="AT728">
        <v>51.389664482000001</v>
      </c>
      <c r="AU728"/>
    </row>
    <row r="729" spans="1:47" x14ac:dyDescent="0.2">
      <c r="A729" s="85">
        <v>29068</v>
      </c>
      <c r="B729">
        <v>37.543898315</v>
      </c>
      <c r="C729">
        <v>54.339740964999997</v>
      </c>
      <c r="D729">
        <v>63.857125719999999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69.103424595999996</v>
      </c>
      <c r="N729">
        <v>84.595647787000004</v>
      </c>
      <c r="O729"/>
      <c r="P729"/>
      <c r="Q729">
        <v>47.208385714999999</v>
      </c>
      <c r="R729">
        <v>84.026441558000002</v>
      </c>
      <c r="S729">
        <v>61.059160914000003</v>
      </c>
      <c r="T729">
        <v>71.100106120000007</v>
      </c>
      <c r="U729"/>
      <c r="V729">
        <v>113.456018775</v>
      </c>
      <c r="W729"/>
      <c r="X729"/>
      <c r="Y729"/>
      <c r="Z729">
        <v>7.8103965310000003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53.115523533999998</v>
      </c>
      <c r="AM729"/>
      <c r="AN729">
        <v>70.535131759999999</v>
      </c>
      <c r="AO729"/>
      <c r="AP729"/>
      <c r="AQ729"/>
      <c r="AR729">
        <v>59.530725689000001</v>
      </c>
      <c r="AS729"/>
      <c r="AT729">
        <v>51.056690377999999</v>
      </c>
      <c r="AU729"/>
    </row>
    <row r="730" spans="1:47" x14ac:dyDescent="0.2">
      <c r="A730" s="85">
        <v>29099</v>
      </c>
      <c r="B730">
        <v>37.907498644999997</v>
      </c>
      <c r="C730">
        <v>55.076727749</v>
      </c>
      <c r="D730">
        <v>62.649120787000001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69.198673975000005</v>
      </c>
      <c r="N730">
        <v>83.344013473000004</v>
      </c>
      <c r="O730"/>
      <c r="P730"/>
      <c r="Q730">
        <v>46.954849809000002</v>
      </c>
      <c r="R730">
        <v>82.807783954000001</v>
      </c>
      <c r="S730">
        <v>60.900200155999997</v>
      </c>
      <c r="T730">
        <v>70.887866997000003</v>
      </c>
      <c r="U730"/>
      <c r="V730">
        <v>111.85532342800001</v>
      </c>
      <c r="W730"/>
      <c r="X730"/>
      <c r="Y730"/>
      <c r="Z730">
        <v>8.1102045010000001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53.006971540000002</v>
      </c>
      <c r="AM730"/>
      <c r="AN730">
        <v>68.298033115999999</v>
      </c>
      <c r="AO730"/>
      <c r="AP730"/>
      <c r="AQ730"/>
      <c r="AR730">
        <v>60.047884502999999</v>
      </c>
      <c r="AS730"/>
      <c r="AT730">
        <v>51.051434980000003</v>
      </c>
      <c r="AU730"/>
    </row>
    <row r="731" spans="1:47" x14ac:dyDescent="0.2">
      <c r="A731" s="85">
        <v>29129</v>
      </c>
      <c r="B731">
        <v>37.198741112</v>
      </c>
      <c r="C731">
        <v>53.939385012000002</v>
      </c>
      <c r="D731">
        <v>64.886681948000003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68.617652762000006</v>
      </c>
      <c r="N731">
        <v>82.531119160000003</v>
      </c>
      <c r="O731"/>
      <c r="P731"/>
      <c r="Q731">
        <v>47.411214440000002</v>
      </c>
      <c r="R731">
        <v>82.076589403</v>
      </c>
      <c r="S731">
        <v>61.136228547000002</v>
      </c>
      <c r="T731">
        <v>71.206225681000006</v>
      </c>
      <c r="U731"/>
      <c r="V731">
        <v>114.354547209</v>
      </c>
      <c r="W731"/>
      <c r="X731"/>
      <c r="Y731"/>
      <c r="Z731">
        <v>8.0025814180000001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53.131681624000002</v>
      </c>
      <c r="AM731"/>
      <c r="AN731">
        <v>69.042880522999994</v>
      </c>
      <c r="AO731"/>
      <c r="AP731"/>
      <c r="AQ731"/>
      <c r="AR731">
        <v>58.611332242000003</v>
      </c>
      <c r="AS731"/>
      <c r="AT731">
        <v>51.405827311000003</v>
      </c>
      <c r="AU731"/>
    </row>
    <row r="732" spans="1:47" x14ac:dyDescent="0.2">
      <c r="A732" s="85">
        <v>29160</v>
      </c>
      <c r="B732">
        <v>37.026649941000002</v>
      </c>
      <c r="C732">
        <v>53.827864587999997</v>
      </c>
      <c r="D732">
        <v>64.188276931000004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69.389172732999995</v>
      </c>
      <c r="N732">
        <v>82.244037789999993</v>
      </c>
      <c r="O732"/>
      <c r="P732"/>
      <c r="Q732">
        <v>48.577479607999997</v>
      </c>
      <c r="R732">
        <v>82.442186673999998</v>
      </c>
      <c r="S732">
        <v>61.493095685999997</v>
      </c>
      <c r="T732">
        <v>71.524584364999996</v>
      </c>
      <c r="U732"/>
      <c r="V732">
        <v>108.097513627</v>
      </c>
      <c r="W732"/>
      <c r="X732"/>
      <c r="Y732"/>
      <c r="Z732">
        <v>8.0410178279999993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53.402408135999998</v>
      </c>
      <c r="AM732"/>
      <c r="AN732">
        <v>69.741097750999998</v>
      </c>
      <c r="AO732"/>
      <c r="AP732"/>
      <c r="AQ732"/>
      <c r="AR732">
        <v>59.071028966</v>
      </c>
      <c r="AS732"/>
      <c r="AT732">
        <v>51.323525791000002</v>
      </c>
      <c r="AU732"/>
    </row>
    <row r="733" spans="1:47" x14ac:dyDescent="0.2">
      <c r="A733" s="85">
        <v>29190</v>
      </c>
      <c r="B733">
        <v>40.061316060999999</v>
      </c>
      <c r="C733">
        <v>55.835073108000003</v>
      </c>
      <c r="D733">
        <v>65.430778059999994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70.160692705000002</v>
      </c>
      <c r="N733">
        <v>80.700106290999997</v>
      </c>
      <c r="O733"/>
      <c r="P733"/>
      <c r="Q733">
        <v>48.222529340000001</v>
      </c>
      <c r="R733">
        <v>82.32032092</v>
      </c>
      <c r="S733">
        <v>61.719550245999997</v>
      </c>
      <c r="T733">
        <v>71.418464803999996</v>
      </c>
      <c r="U733"/>
      <c r="V733">
        <v>112.700097376</v>
      </c>
      <c r="W733"/>
      <c r="X733"/>
      <c r="Y733"/>
      <c r="Z733">
        <v>7.733522293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53.581649874</v>
      </c>
      <c r="AM733"/>
      <c r="AN733">
        <v>69.61237362</v>
      </c>
      <c r="AO733"/>
      <c r="AP733"/>
      <c r="AQ733"/>
      <c r="AR733">
        <v>60.737429589000001</v>
      </c>
      <c r="AS733"/>
      <c r="AT733">
        <v>51.361503480000003</v>
      </c>
      <c r="AU733"/>
    </row>
    <row r="734" spans="1:47" x14ac:dyDescent="0.2">
      <c r="A734" s="85">
        <v>29221</v>
      </c>
      <c r="B734">
        <v>37.972556521000001</v>
      </c>
      <c r="C734">
        <v>55.372013703</v>
      </c>
      <c r="D734">
        <v>66.433760192999998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68.158801423</v>
      </c>
      <c r="N734">
        <v>83.394192766000003</v>
      </c>
      <c r="O734"/>
      <c r="P734"/>
      <c r="Q734">
        <v>49.591623233</v>
      </c>
      <c r="R734">
        <v>81.833000053000006</v>
      </c>
      <c r="S734">
        <v>61.809207819999997</v>
      </c>
      <c r="T734">
        <v>71.100106120000007</v>
      </c>
      <c r="U734"/>
      <c r="V734">
        <v>112.96015647999999</v>
      </c>
      <c r="W734"/>
      <c r="X734"/>
      <c r="Y734"/>
      <c r="Z734">
        <v>7.8721664609999999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53.732325307000004</v>
      </c>
      <c r="AM734"/>
      <c r="AN734">
        <v>71.702825622999995</v>
      </c>
      <c r="AO734"/>
      <c r="AP734"/>
      <c r="AQ734"/>
      <c r="AR734">
        <v>60.047884502999999</v>
      </c>
      <c r="AS734"/>
      <c r="AT734">
        <v>51.629528794000002</v>
      </c>
      <c r="AU734"/>
    </row>
    <row r="735" spans="1:47" x14ac:dyDescent="0.2">
      <c r="A735" s="85">
        <v>29252</v>
      </c>
      <c r="B735">
        <v>37.761156800000002</v>
      </c>
      <c r="C735">
        <v>54.117760214999997</v>
      </c>
      <c r="D735">
        <v>67.264916592000006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67.576247565000003</v>
      </c>
      <c r="N735">
        <v>82.823480504000003</v>
      </c>
      <c r="O735"/>
      <c r="P735"/>
      <c r="Q735">
        <v>49.135258602</v>
      </c>
      <c r="R735">
        <v>81.589207598000002</v>
      </c>
      <c r="S735">
        <v>62.162406507999997</v>
      </c>
      <c r="T735">
        <v>70.357269189999997</v>
      </c>
      <c r="U735"/>
      <c r="V735">
        <v>112.84563276599999</v>
      </c>
      <c r="W735"/>
      <c r="X735"/>
      <c r="Y735"/>
      <c r="Z735">
        <v>7.5797717069999999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53.886791991000003</v>
      </c>
      <c r="AM735"/>
      <c r="AN735">
        <v>69.950485158000006</v>
      </c>
      <c r="AO735"/>
      <c r="AP735"/>
      <c r="AQ735"/>
      <c r="AR735">
        <v>59.588187779999998</v>
      </c>
      <c r="AS735"/>
      <c r="AT735">
        <v>51.651541971999997</v>
      </c>
      <c r="AU735"/>
    </row>
    <row r="736" spans="1:47" x14ac:dyDescent="0.2">
      <c r="A736" s="85">
        <v>29281</v>
      </c>
      <c r="B736">
        <v>39.22014128</v>
      </c>
      <c r="C736">
        <v>54.949202669999998</v>
      </c>
      <c r="D736">
        <v>69.745754552999998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67.609067500999998</v>
      </c>
      <c r="N736">
        <v>85.809852135</v>
      </c>
      <c r="O736"/>
      <c r="P736"/>
      <c r="Q736">
        <v>50.200109406999999</v>
      </c>
      <c r="R736">
        <v>82.158056654000006</v>
      </c>
      <c r="S736">
        <v>61.819036740000001</v>
      </c>
      <c r="T736">
        <v>69.508312699000001</v>
      </c>
      <c r="U736"/>
      <c r="V736">
        <v>113.706482486</v>
      </c>
      <c r="W736"/>
      <c r="X736"/>
      <c r="Y736"/>
      <c r="Z736">
        <v>7.7147231319999996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53.854214484000003</v>
      </c>
      <c r="AM736"/>
      <c r="AN736">
        <v>70.828536305</v>
      </c>
      <c r="AO736"/>
      <c r="AP736"/>
      <c r="AQ736"/>
      <c r="AR736">
        <v>60.392657045999997</v>
      </c>
      <c r="AS736"/>
      <c r="AT736">
        <v>51.432203461</v>
      </c>
      <c r="AU736"/>
    </row>
    <row r="737" spans="1:47" x14ac:dyDescent="0.2">
      <c r="A737" s="85">
        <v>29312</v>
      </c>
      <c r="B737">
        <v>37.960077601999998</v>
      </c>
      <c r="C737">
        <v>53.214657699</v>
      </c>
      <c r="D737">
        <v>66.711327687999997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67.453172805999998</v>
      </c>
      <c r="N737">
        <v>82.654439162000003</v>
      </c>
      <c r="O737"/>
      <c r="P737"/>
      <c r="Q737">
        <v>50.453645313000003</v>
      </c>
      <c r="R737">
        <v>82.158056654000006</v>
      </c>
      <c r="S737">
        <v>61.188638976999997</v>
      </c>
      <c r="T737">
        <v>68.553236647000006</v>
      </c>
      <c r="U737"/>
      <c r="V737">
        <v>115.651730644</v>
      </c>
      <c r="W737"/>
      <c r="X737"/>
      <c r="Y737"/>
      <c r="Z737">
        <v>7.669739324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53.270823575999998</v>
      </c>
      <c r="AM737"/>
      <c r="AN737">
        <v>69.713745111999998</v>
      </c>
      <c r="AO737"/>
      <c r="AP737"/>
      <c r="AQ737"/>
      <c r="AR737">
        <v>59.530725689000001</v>
      </c>
      <c r="AS737"/>
      <c r="AT737">
        <v>50.417514953999998</v>
      </c>
      <c r="AU737"/>
    </row>
    <row r="738" spans="1:47" x14ac:dyDescent="0.2">
      <c r="A738" s="85">
        <v>29342</v>
      </c>
      <c r="B738">
        <v>37.861050347000003</v>
      </c>
      <c r="C738">
        <v>53.296954618000001</v>
      </c>
      <c r="D738">
        <v>68.981080843000001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66.681904317999994</v>
      </c>
      <c r="N738">
        <v>82.150690432000005</v>
      </c>
      <c r="O738"/>
      <c r="P738"/>
      <c r="Q738">
        <v>49.185965783</v>
      </c>
      <c r="R738">
        <v>80.126452884000003</v>
      </c>
      <c r="S738">
        <v>60.125786511000001</v>
      </c>
      <c r="T738">
        <v>67.598160594000007</v>
      </c>
      <c r="U738"/>
      <c r="V738">
        <v>115.24879239400001</v>
      </c>
      <c r="W738"/>
      <c r="X738"/>
      <c r="Y738"/>
      <c r="Z738">
        <v>7.8271826530000004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52.384336830000002</v>
      </c>
      <c r="AM738"/>
      <c r="AN738">
        <v>69.195480713999999</v>
      </c>
      <c r="AO738"/>
      <c r="AP738"/>
      <c r="AQ738"/>
      <c r="AR738">
        <v>45.969672346999999</v>
      </c>
      <c r="AS738"/>
      <c r="AT738">
        <v>49.177340110999999</v>
      </c>
      <c r="AU738"/>
    </row>
    <row r="739" spans="1:47" x14ac:dyDescent="0.2">
      <c r="A739" s="85">
        <v>29373</v>
      </c>
      <c r="B739">
        <v>38.316822399000003</v>
      </c>
      <c r="C739">
        <v>52.662653521000003</v>
      </c>
      <c r="D739">
        <v>69.712459710999994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67.067538561999996</v>
      </c>
      <c r="N739">
        <v>83.283328367999999</v>
      </c>
      <c r="O739"/>
      <c r="P739"/>
      <c r="Q739">
        <v>51.873446387999998</v>
      </c>
      <c r="R739">
        <v>80.532773640000002</v>
      </c>
      <c r="S739">
        <v>59.511690627</v>
      </c>
      <c r="T739">
        <v>66.643084541999997</v>
      </c>
      <c r="U739"/>
      <c r="V739">
        <v>115.198317081</v>
      </c>
      <c r="W739"/>
      <c r="X739"/>
      <c r="Y739"/>
      <c r="Z739">
        <v>7.7147231319999996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52.116014159999999</v>
      </c>
      <c r="AM739"/>
      <c r="AN739">
        <v>70.698952078000005</v>
      </c>
      <c r="AO739"/>
      <c r="AP739"/>
      <c r="AQ739"/>
      <c r="AR739">
        <v>59.243415237000001</v>
      </c>
      <c r="AS739"/>
      <c r="AT739">
        <v>48.550063700999999</v>
      </c>
      <c r="AU739"/>
    </row>
    <row r="740" spans="1:47" x14ac:dyDescent="0.2">
      <c r="A740" s="85">
        <v>29403</v>
      </c>
      <c r="B740">
        <v>37.097813524999999</v>
      </c>
      <c r="C740">
        <v>52.300417838000001</v>
      </c>
      <c r="D740">
        <v>68.922129960000007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66.484984703999999</v>
      </c>
      <c r="N740">
        <v>82.147006379999993</v>
      </c>
      <c r="O740"/>
      <c r="P740"/>
      <c r="Q740">
        <v>55.828606522999998</v>
      </c>
      <c r="R740">
        <v>81.264150997000002</v>
      </c>
      <c r="S740">
        <v>59.218105606999998</v>
      </c>
      <c r="T740">
        <v>65.900247612000001</v>
      </c>
      <c r="U740"/>
      <c r="V740">
        <v>114.396767369</v>
      </c>
      <c r="W740"/>
      <c r="X740"/>
      <c r="Y740"/>
      <c r="Z740">
        <v>7.4448202820000002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51.781565362000002</v>
      </c>
      <c r="AM740"/>
      <c r="AN740">
        <v>70.171895980000002</v>
      </c>
      <c r="AO740"/>
      <c r="AP740"/>
      <c r="AQ740"/>
      <c r="AR740">
        <v>60.105346593999997</v>
      </c>
      <c r="AS740"/>
      <c r="AT740">
        <v>48.199935183000001</v>
      </c>
      <c r="AU740"/>
    </row>
    <row r="741" spans="1:47" x14ac:dyDescent="0.2">
      <c r="A741" s="85">
        <v>29434</v>
      </c>
      <c r="B741">
        <v>38.128203200000002</v>
      </c>
      <c r="C741">
        <v>53.021177158999997</v>
      </c>
      <c r="D741">
        <v>68.612682476000003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67.764962194999995</v>
      </c>
      <c r="N741">
        <v>81.866713689999997</v>
      </c>
      <c r="O741"/>
      <c r="P741"/>
      <c r="Q741">
        <v>50.960717125999999</v>
      </c>
      <c r="R741">
        <v>81.264150997000002</v>
      </c>
      <c r="S741">
        <v>59.129093421999997</v>
      </c>
      <c r="T741">
        <v>65.157410682999995</v>
      </c>
      <c r="U741"/>
      <c r="V741">
        <v>111.544667659</v>
      </c>
      <c r="W741"/>
      <c r="X741"/>
      <c r="Y741"/>
      <c r="Z741">
        <v>7.6247555150000004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51.76493833</v>
      </c>
      <c r="AM741"/>
      <c r="AN741">
        <v>67.614933093999994</v>
      </c>
      <c r="AO741"/>
      <c r="AP741"/>
      <c r="AQ741"/>
      <c r="AR741">
        <v>58.324021790000003</v>
      </c>
      <c r="AS741"/>
      <c r="AT741">
        <v>48.354225745000001</v>
      </c>
      <c r="AU741"/>
    </row>
    <row r="742" spans="1:47" x14ac:dyDescent="0.2">
      <c r="A742" s="85">
        <v>29465</v>
      </c>
      <c r="B742">
        <v>36.959750643</v>
      </c>
      <c r="C742">
        <v>51.291917376999997</v>
      </c>
      <c r="D742">
        <v>71.155269371000003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65.680896279999999</v>
      </c>
      <c r="N742">
        <v>82.438291078000006</v>
      </c>
      <c r="O742"/>
      <c r="P742"/>
      <c r="Q742">
        <v>50.808595582000002</v>
      </c>
      <c r="R742">
        <v>79.720132128000003</v>
      </c>
      <c r="S742">
        <v>59.026137841000001</v>
      </c>
      <c r="T742">
        <v>64.520693313999999</v>
      </c>
      <c r="U742"/>
      <c r="V742">
        <v>112.88688751799999</v>
      </c>
      <c r="W742"/>
      <c r="X742"/>
      <c r="Y742"/>
      <c r="Z742">
        <v>7.4223283779999996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51.644938486000001</v>
      </c>
      <c r="AM742"/>
      <c r="AN742">
        <v>67.308168862000002</v>
      </c>
      <c r="AO742"/>
      <c r="AP742"/>
      <c r="AQ742"/>
      <c r="AR742">
        <v>57.519552523999998</v>
      </c>
      <c r="AS742"/>
      <c r="AT742">
        <v>49.159194112999998</v>
      </c>
      <c r="AU742"/>
    </row>
    <row r="743" spans="1:47" x14ac:dyDescent="0.2">
      <c r="A743" s="85">
        <v>29495</v>
      </c>
      <c r="B743">
        <v>37.604966840000003</v>
      </c>
      <c r="C743">
        <v>50.957891922999998</v>
      </c>
      <c r="D743">
        <v>69.433946278999997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65.771151102999994</v>
      </c>
      <c r="N743">
        <v>82.993018063999997</v>
      </c>
      <c r="O743"/>
      <c r="P743"/>
      <c r="Q743">
        <v>51.011424306999999</v>
      </c>
      <c r="R743">
        <v>79.395075527000003</v>
      </c>
      <c r="S743">
        <v>59.467988894999998</v>
      </c>
      <c r="T743">
        <v>63.990095508000003</v>
      </c>
      <c r="U743"/>
      <c r="V743">
        <v>109.306647602</v>
      </c>
      <c r="W743"/>
      <c r="X743"/>
      <c r="Y743"/>
      <c r="Z743">
        <v>7.5347878990000003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52.084094610999998</v>
      </c>
      <c r="AM743"/>
      <c r="AN743">
        <v>71.331329509</v>
      </c>
      <c r="AO743"/>
      <c r="AP743"/>
      <c r="AQ743"/>
      <c r="AR743">
        <v>58.151635519000003</v>
      </c>
      <c r="AS743"/>
      <c r="AT743">
        <v>49.783297451999999</v>
      </c>
      <c r="AU743"/>
    </row>
    <row r="744" spans="1:47" x14ac:dyDescent="0.2">
      <c r="A744" s="85">
        <v>29526</v>
      </c>
      <c r="B744">
        <v>37.978829959000002</v>
      </c>
      <c r="C744">
        <v>51.057105917999998</v>
      </c>
      <c r="D744">
        <v>70.646690741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66.361909944999994</v>
      </c>
      <c r="N744">
        <v>83.092998719999997</v>
      </c>
      <c r="O744"/>
      <c r="P744"/>
      <c r="Q744">
        <v>51.214253032000002</v>
      </c>
      <c r="R744">
        <v>78.907490616999993</v>
      </c>
      <c r="S744">
        <v>60.087973202999997</v>
      </c>
      <c r="T744">
        <v>63.671736823000003</v>
      </c>
      <c r="U744"/>
      <c r="V744">
        <v>110.14128487399999</v>
      </c>
      <c r="W744"/>
      <c r="X744"/>
      <c r="Y744"/>
      <c r="Z744">
        <v>7.5122959939999996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52.616375669</v>
      </c>
      <c r="AM744"/>
      <c r="AN744">
        <v>70.277469371999999</v>
      </c>
      <c r="AO744"/>
      <c r="AP744"/>
      <c r="AQ744"/>
      <c r="AR744">
        <v>58.381483881000001</v>
      </c>
      <c r="AS744"/>
      <c r="AT744">
        <v>50.612262166000001</v>
      </c>
      <c r="AU744"/>
    </row>
    <row r="745" spans="1:47" x14ac:dyDescent="0.2">
      <c r="A745" s="85">
        <v>29556</v>
      </c>
      <c r="B745">
        <v>38.642534697999999</v>
      </c>
      <c r="C745">
        <v>49.533598476999998</v>
      </c>
      <c r="D745">
        <v>67.869972634999996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66.370114928999996</v>
      </c>
      <c r="N745">
        <v>81.715888105999994</v>
      </c>
      <c r="O745"/>
      <c r="P745"/>
      <c r="Q745">
        <v>52.025567930999998</v>
      </c>
      <c r="R745">
        <v>80.207717029999998</v>
      </c>
      <c r="S745">
        <v>60.282924641999998</v>
      </c>
      <c r="T745">
        <v>63.459497700999997</v>
      </c>
      <c r="U745"/>
      <c r="V745">
        <v>114.97761282499999</v>
      </c>
      <c r="W745"/>
      <c r="X745"/>
      <c r="Y745"/>
      <c r="Z745">
        <v>7.2199012400000004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52.733502076000001</v>
      </c>
      <c r="AM745"/>
      <c r="AN745">
        <v>71.201753582999999</v>
      </c>
      <c r="AO745"/>
      <c r="AP745"/>
      <c r="AQ745"/>
      <c r="AR745">
        <v>57.059855800999998</v>
      </c>
      <c r="AS745"/>
      <c r="AT745">
        <v>50.958126870000001</v>
      </c>
      <c r="AU745"/>
    </row>
    <row r="746" spans="1:47" x14ac:dyDescent="0.2">
      <c r="A746" s="85">
        <v>29587</v>
      </c>
      <c r="B746">
        <v>36.905128621000003</v>
      </c>
      <c r="C746">
        <v>49.974178672000001</v>
      </c>
      <c r="D746">
        <v>68.085221278000006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65.221417180000003</v>
      </c>
      <c r="N746">
        <v>81.333636900000002</v>
      </c>
      <c r="O746"/>
      <c r="P746"/>
      <c r="Q746">
        <v>50.808595582000002</v>
      </c>
      <c r="R746">
        <v>79.882660428999998</v>
      </c>
      <c r="S746">
        <v>60.023211832000001</v>
      </c>
      <c r="T746">
        <v>63.565617262000004</v>
      </c>
      <c r="U746"/>
      <c r="V746">
        <v>110.69773553500001</v>
      </c>
      <c r="W746"/>
      <c r="X746"/>
      <c r="Y746"/>
      <c r="Z746">
        <v>7.8271826530000004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52.496195419000003</v>
      </c>
      <c r="AM746"/>
      <c r="AN746">
        <v>69.623092709999995</v>
      </c>
      <c r="AO746"/>
      <c r="AP746"/>
      <c r="AQ746"/>
      <c r="AR746">
        <v>57.749400885999997</v>
      </c>
      <c r="AS746"/>
      <c r="AT746">
        <v>50.63586188</v>
      </c>
      <c r="AU746"/>
    </row>
    <row r="747" spans="1:47" x14ac:dyDescent="0.2">
      <c r="A747" s="85">
        <v>29618</v>
      </c>
      <c r="B747">
        <v>37.733657544000003</v>
      </c>
      <c r="C747">
        <v>51.077270157999997</v>
      </c>
      <c r="D747">
        <v>70.893260936000004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66.288065090000003</v>
      </c>
      <c r="N747">
        <v>83.002421167999998</v>
      </c>
      <c r="O747"/>
      <c r="P747"/>
      <c r="Q747">
        <v>51.772032025000001</v>
      </c>
      <c r="R747">
        <v>80.614037785999997</v>
      </c>
      <c r="S747">
        <v>60.113530625000003</v>
      </c>
      <c r="T747">
        <v>63.565617262000004</v>
      </c>
      <c r="U747"/>
      <c r="V747">
        <v>111.594639856</v>
      </c>
      <c r="W747"/>
      <c r="X747"/>
      <c r="Y747"/>
      <c r="Z747">
        <v>7.8496745570000002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52.717135560999999</v>
      </c>
      <c r="AM747"/>
      <c r="AN747">
        <v>72.910430818999998</v>
      </c>
      <c r="AO747"/>
      <c r="AP747"/>
      <c r="AQ747"/>
      <c r="AR747">
        <v>57.921787156999997</v>
      </c>
      <c r="AS747"/>
      <c r="AT747">
        <v>50.427430799</v>
      </c>
      <c r="AU747"/>
    </row>
    <row r="748" spans="1:47" x14ac:dyDescent="0.2">
      <c r="A748" s="85">
        <v>29646</v>
      </c>
      <c r="B748">
        <v>37.770435020000001</v>
      </c>
      <c r="C748">
        <v>51.253633507000004</v>
      </c>
      <c r="D748">
        <v>64.069188599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65.434746762000003</v>
      </c>
      <c r="N748">
        <v>82.180040547000004</v>
      </c>
      <c r="O748"/>
      <c r="P748"/>
      <c r="Q748">
        <v>51.264960213000002</v>
      </c>
      <c r="R748">
        <v>79.070018916999999</v>
      </c>
      <c r="S748">
        <v>60.163539712999999</v>
      </c>
      <c r="T748">
        <v>63.671736823000003</v>
      </c>
      <c r="U748"/>
      <c r="V748">
        <v>112.10194285599999</v>
      </c>
      <c r="W748"/>
      <c r="X748"/>
      <c r="Y748"/>
      <c r="Z748">
        <v>7.6472474190000002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52.710809500000003</v>
      </c>
      <c r="AM748"/>
      <c r="AN748">
        <v>71.039518400999995</v>
      </c>
      <c r="AO748"/>
      <c r="AP748"/>
      <c r="AQ748"/>
      <c r="AR748">
        <v>57.519552523999998</v>
      </c>
      <c r="AS748"/>
      <c r="AT748">
        <v>50.680582344000001</v>
      </c>
      <c r="AU748"/>
    </row>
    <row r="749" spans="1:47" x14ac:dyDescent="0.2">
      <c r="A749" s="85">
        <v>29677</v>
      </c>
      <c r="B749">
        <v>37.546199205000001</v>
      </c>
      <c r="C749">
        <v>50.678260551999998</v>
      </c>
      <c r="D749">
        <v>62.950014484999997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65.492181649000003</v>
      </c>
      <c r="N749">
        <v>82.868837948999996</v>
      </c>
      <c r="O749"/>
      <c r="P749"/>
      <c r="Q749">
        <v>51.924153568999998</v>
      </c>
      <c r="R749">
        <v>78.988754771999993</v>
      </c>
      <c r="S749">
        <v>60.058401177999997</v>
      </c>
      <c r="T749">
        <v>63.883975946</v>
      </c>
      <c r="U749"/>
      <c r="V749">
        <v>110.11501904799999</v>
      </c>
      <c r="W749"/>
      <c r="X749"/>
      <c r="Y749"/>
      <c r="Z749">
        <v>7.9846259819999998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52.642338508000002</v>
      </c>
      <c r="AM749"/>
      <c r="AN749">
        <v>72.313660814000002</v>
      </c>
      <c r="AO749"/>
      <c r="AP749"/>
      <c r="AQ749"/>
      <c r="AR749">
        <v>56.944931619999998</v>
      </c>
      <c r="AS749"/>
      <c r="AT749">
        <v>50.458169922000003</v>
      </c>
      <c r="AU749"/>
    </row>
    <row r="750" spans="1:47" x14ac:dyDescent="0.2">
      <c r="A750" s="85">
        <v>29707</v>
      </c>
      <c r="B750">
        <v>37.398578282999999</v>
      </c>
      <c r="C750">
        <v>50.863775273999998</v>
      </c>
      <c r="D750">
        <v>62.127215008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66.378319912999999</v>
      </c>
      <c r="N750">
        <v>82.815274341000006</v>
      </c>
      <c r="O750"/>
      <c r="P750"/>
      <c r="Q750">
        <v>53.343954642999996</v>
      </c>
      <c r="R750">
        <v>79.963924583999997</v>
      </c>
      <c r="S750">
        <v>60.163854071000003</v>
      </c>
      <c r="T750">
        <v>63.990095508000003</v>
      </c>
      <c r="U750"/>
      <c r="V750">
        <v>111.797274964</v>
      </c>
      <c r="W750"/>
      <c r="X750"/>
      <c r="Y750"/>
      <c r="Z750">
        <v>7.9171502699999996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52.751141885000003</v>
      </c>
      <c r="AM750"/>
      <c r="AN750">
        <v>72.278348906000005</v>
      </c>
      <c r="AO750"/>
      <c r="AP750"/>
      <c r="AQ750"/>
      <c r="AR750">
        <v>56.083000263000002</v>
      </c>
      <c r="AS750"/>
      <c r="AT750">
        <v>50.748109255000003</v>
      </c>
      <c r="AU750"/>
    </row>
    <row r="751" spans="1:47" x14ac:dyDescent="0.2">
      <c r="A751" s="85">
        <v>29738</v>
      </c>
      <c r="B751">
        <v>36.931814977999998</v>
      </c>
      <c r="C751">
        <v>51.761169574</v>
      </c>
      <c r="D751">
        <v>61.480805203000003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65.697306247</v>
      </c>
      <c r="N751">
        <v>83.470836081000002</v>
      </c>
      <c r="O751"/>
      <c r="P751"/>
      <c r="Q751">
        <v>50.098695044999999</v>
      </c>
      <c r="R751">
        <v>80.370245338999993</v>
      </c>
      <c r="S751">
        <v>60.506448218000003</v>
      </c>
      <c r="T751">
        <v>64.202334629999996</v>
      </c>
      <c r="U751"/>
      <c r="V751">
        <v>114.161118692</v>
      </c>
      <c r="W751"/>
      <c r="X751"/>
      <c r="Y751"/>
      <c r="Z751">
        <v>8.0071178859999996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52.981662102999998</v>
      </c>
      <c r="AM751"/>
      <c r="AN751">
        <v>69.645975014000001</v>
      </c>
      <c r="AO751"/>
      <c r="AP751"/>
      <c r="AQ751"/>
      <c r="AR751">
        <v>56.083000263000002</v>
      </c>
      <c r="AS751"/>
      <c r="AT751">
        <v>51.016630360999997</v>
      </c>
      <c r="AU751"/>
    </row>
    <row r="752" spans="1:47" x14ac:dyDescent="0.2">
      <c r="A752" s="85">
        <v>29768</v>
      </c>
      <c r="B752">
        <v>36.983737425999998</v>
      </c>
      <c r="C752">
        <v>50.400752291000003</v>
      </c>
      <c r="D752">
        <v>61.867833144999999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66.173195315000001</v>
      </c>
      <c r="N752">
        <v>84.410429699000005</v>
      </c>
      <c r="O752"/>
      <c r="P752"/>
      <c r="Q752">
        <v>53.496076187</v>
      </c>
      <c r="R752">
        <v>79.395075527000003</v>
      </c>
      <c r="S752">
        <v>60.717633155999998</v>
      </c>
      <c r="T752">
        <v>64.520693313999999</v>
      </c>
      <c r="U752"/>
      <c r="V752">
        <v>114.697144822</v>
      </c>
      <c r="W752"/>
      <c r="X752"/>
      <c r="Y752"/>
      <c r="Z752">
        <v>8.2095450240000005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53.293627364000002</v>
      </c>
      <c r="AM752"/>
      <c r="AN752">
        <v>70.616418006000004</v>
      </c>
      <c r="AO752"/>
      <c r="AP752"/>
      <c r="AQ752"/>
      <c r="AR752">
        <v>56.657621167999999</v>
      </c>
      <c r="AS752"/>
      <c r="AT752">
        <v>51.340680204000002</v>
      </c>
      <c r="AU752"/>
    </row>
    <row r="753" spans="1:47" x14ac:dyDescent="0.2">
      <c r="A753" s="85">
        <v>29799</v>
      </c>
      <c r="B753">
        <v>37.100354158000002</v>
      </c>
      <c r="C753">
        <v>50.883232315999997</v>
      </c>
      <c r="D753">
        <v>60.100061994000001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65.040907533999999</v>
      </c>
      <c r="N753">
        <v>78.721873697000007</v>
      </c>
      <c r="O753"/>
      <c r="P753"/>
      <c r="Q753">
        <v>53.343954642999996</v>
      </c>
      <c r="R753">
        <v>79.395075527000003</v>
      </c>
      <c r="S753">
        <v>60.539463582000003</v>
      </c>
      <c r="T753">
        <v>64.945171560000006</v>
      </c>
      <c r="U753"/>
      <c r="V753">
        <v>119.993214747</v>
      </c>
      <c r="W753"/>
      <c r="X753"/>
      <c r="Y753"/>
      <c r="Z753">
        <v>8.2320369279999994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53.023940727000003</v>
      </c>
      <c r="AM753"/>
      <c r="AN753">
        <v>67.768281676000001</v>
      </c>
      <c r="AO753"/>
      <c r="AP753"/>
      <c r="AQ753"/>
      <c r="AR753">
        <v>57.059855800999998</v>
      </c>
      <c r="AS753"/>
      <c r="AT753">
        <v>51.277714582999998</v>
      </c>
      <c r="AU753"/>
    </row>
    <row r="754" spans="1:47" x14ac:dyDescent="0.2">
      <c r="A754" s="85">
        <v>29830</v>
      </c>
      <c r="B754">
        <v>37.209228156000002</v>
      </c>
      <c r="C754">
        <v>51.531302424000003</v>
      </c>
      <c r="D754">
        <v>58.819696452999999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66.091145475999994</v>
      </c>
      <c r="N754">
        <v>80.854023471000005</v>
      </c>
      <c r="O754"/>
      <c r="P754"/>
      <c r="Q754">
        <v>52.887590011999997</v>
      </c>
      <c r="R754">
        <v>80.451509485000003</v>
      </c>
      <c r="S754">
        <v>60.832368105</v>
      </c>
      <c r="T754">
        <v>65.369649804999995</v>
      </c>
      <c r="U754"/>
      <c r="V754">
        <v>117.36965500300001</v>
      </c>
      <c r="W754"/>
      <c r="X754"/>
      <c r="Y754"/>
      <c r="Z754">
        <v>8.2995126399999997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53.344709799999997</v>
      </c>
      <c r="AM754"/>
      <c r="AN754">
        <v>75.068233014</v>
      </c>
      <c r="AO754"/>
      <c r="AP754"/>
      <c r="AQ754"/>
      <c r="AR754">
        <v>56.140462354</v>
      </c>
      <c r="AS754"/>
      <c r="AT754">
        <v>51.027438633000003</v>
      </c>
      <c r="AU754"/>
    </row>
    <row r="755" spans="1:47" x14ac:dyDescent="0.2">
      <c r="A755" s="85">
        <v>29860</v>
      </c>
      <c r="B755">
        <v>37.431518259000001</v>
      </c>
      <c r="C755">
        <v>51.609853366000003</v>
      </c>
      <c r="D755">
        <v>58.576755059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66.394729881000004</v>
      </c>
      <c r="N755">
        <v>82.389437041999997</v>
      </c>
      <c r="O755"/>
      <c r="P755"/>
      <c r="Q755">
        <v>53.445369005000003</v>
      </c>
      <c r="R755">
        <v>79.882660428999998</v>
      </c>
      <c r="S755">
        <v>60.709688247000003</v>
      </c>
      <c r="T755">
        <v>65.794128051000001</v>
      </c>
      <c r="U755"/>
      <c r="V755">
        <v>114.79430621</v>
      </c>
      <c r="W755"/>
      <c r="X755"/>
      <c r="Y755"/>
      <c r="Z755">
        <v>7.9621340780000001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53.227717048000002</v>
      </c>
      <c r="AM755"/>
      <c r="AN755">
        <v>74.214505880000004</v>
      </c>
      <c r="AO755"/>
      <c r="AP755"/>
      <c r="AQ755"/>
      <c r="AR755">
        <v>56.542696986999999</v>
      </c>
      <c r="AS755"/>
      <c r="AT755">
        <v>50.632787966999999</v>
      </c>
      <c r="AU755"/>
    </row>
    <row r="756" spans="1:47" x14ac:dyDescent="0.2">
      <c r="A756" s="85">
        <v>29891</v>
      </c>
      <c r="B756">
        <v>37.326976082000002</v>
      </c>
      <c r="C756">
        <v>51.856188136999997</v>
      </c>
      <c r="D756">
        <v>59.51469788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65.836790973999996</v>
      </c>
      <c r="N756">
        <v>81.973066001999996</v>
      </c>
      <c r="O756"/>
      <c r="P756"/>
      <c r="Q756">
        <v>51.873446387999998</v>
      </c>
      <c r="R756">
        <v>79.882660428999998</v>
      </c>
      <c r="S756">
        <v>60.343380672999999</v>
      </c>
      <c r="T756">
        <v>65.794128051000001</v>
      </c>
      <c r="U756"/>
      <c r="V756">
        <v>117.50368467200001</v>
      </c>
      <c r="W756"/>
      <c r="X756"/>
      <c r="Y756"/>
      <c r="Z756">
        <v>8.1645612150000009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52.960946892000003</v>
      </c>
      <c r="AM756"/>
      <c r="AN756">
        <v>73.780280378</v>
      </c>
      <c r="AO756"/>
      <c r="AP756"/>
      <c r="AQ756"/>
      <c r="AR756">
        <v>56.657621167999999</v>
      </c>
      <c r="AS756"/>
      <c r="AT756">
        <v>50.048248852999997</v>
      </c>
      <c r="AU756"/>
    </row>
    <row r="757" spans="1:47" x14ac:dyDescent="0.2">
      <c r="A757" s="85">
        <v>29921</v>
      </c>
      <c r="B757">
        <v>37.435662069999999</v>
      </c>
      <c r="C757">
        <v>52.176392747000001</v>
      </c>
      <c r="D757">
        <v>57.717850818000002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65.205007211999998</v>
      </c>
      <c r="N757">
        <v>82.046912445999993</v>
      </c>
      <c r="O757"/>
      <c r="P757"/>
      <c r="Q757">
        <v>52.583346925000001</v>
      </c>
      <c r="R757">
        <v>81.426679297000007</v>
      </c>
      <c r="S757">
        <v>59.861254961999997</v>
      </c>
      <c r="T757">
        <v>65.581888927999998</v>
      </c>
      <c r="U757"/>
      <c r="V757">
        <v>117.94468084099999</v>
      </c>
      <c r="W757"/>
      <c r="X757"/>
      <c r="Y757"/>
      <c r="Z757">
        <v>8.0071178859999996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52.600803221</v>
      </c>
      <c r="AM757"/>
      <c r="AN757">
        <v>69.168583741999996</v>
      </c>
      <c r="AO757"/>
      <c r="AP757"/>
      <c r="AQ757"/>
      <c r="AR757">
        <v>56.542696986999999</v>
      </c>
      <c r="AS757"/>
      <c r="AT757">
        <v>49.516164564</v>
      </c>
      <c r="AU757"/>
    </row>
    <row r="758" spans="1:47" x14ac:dyDescent="0.2">
      <c r="A758" s="85">
        <v>29952</v>
      </c>
      <c r="B758">
        <v>38.687775883</v>
      </c>
      <c r="C758">
        <v>52.498288713999997</v>
      </c>
      <c r="D758">
        <v>59.415991751999996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65.803971038</v>
      </c>
      <c r="N758">
        <v>80.561190971000002</v>
      </c>
      <c r="O758"/>
      <c r="P758"/>
      <c r="Q758">
        <v>53.445369005000003</v>
      </c>
      <c r="R758">
        <v>80.045188729000003</v>
      </c>
      <c r="S758">
        <v>59.428577994999998</v>
      </c>
      <c r="T758">
        <v>65.157410682999995</v>
      </c>
      <c r="U758"/>
      <c r="V758">
        <v>116.915585068</v>
      </c>
      <c r="W758"/>
      <c r="X758"/>
      <c r="Y758"/>
      <c r="Z758">
        <v>7.7147231319999996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52.335812785999998</v>
      </c>
      <c r="AM758"/>
      <c r="AN758">
        <v>76.902947057999995</v>
      </c>
      <c r="AO758"/>
      <c r="AP758"/>
      <c r="AQ758"/>
      <c r="AR758">
        <v>55.565841448999997</v>
      </c>
      <c r="AS758"/>
      <c r="AT758">
        <v>48.499790361999999</v>
      </c>
      <c r="AU758"/>
    </row>
    <row r="759" spans="1:47" x14ac:dyDescent="0.2">
      <c r="A759" s="85">
        <v>29983</v>
      </c>
      <c r="B759">
        <v>37.885534728000003</v>
      </c>
      <c r="C759">
        <v>51.202191259999999</v>
      </c>
      <c r="D759">
        <v>59.999760258999999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65.122957373000006</v>
      </c>
      <c r="N759">
        <v>80.733330925000004</v>
      </c>
      <c r="O759"/>
      <c r="P759"/>
      <c r="Q759">
        <v>52.989004373999997</v>
      </c>
      <c r="R759">
        <v>79.395075527000003</v>
      </c>
      <c r="S759">
        <v>59.656585685000003</v>
      </c>
      <c r="T759">
        <v>64.945171560000006</v>
      </c>
      <c r="U759"/>
      <c r="V759">
        <v>117.71354423</v>
      </c>
      <c r="W759"/>
      <c r="X759"/>
      <c r="Y759"/>
      <c r="Z759">
        <v>7.8946583649999997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52.464599223999997</v>
      </c>
      <c r="AM759"/>
      <c r="AN759">
        <v>74.409540250000006</v>
      </c>
      <c r="AO759"/>
      <c r="AP759"/>
      <c r="AQ759"/>
      <c r="AR759">
        <v>55.910613992000002</v>
      </c>
      <c r="AS759"/>
      <c r="AT759">
        <v>49.490185048000001</v>
      </c>
      <c r="AU759"/>
    </row>
    <row r="760" spans="1:47" x14ac:dyDescent="0.2">
      <c r="A760" s="85">
        <v>30011</v>
      </c>
      <c r="B760">
        <v>37.356556623000003</v>
      </c>
      <c r="C760">
        <v>49.758407022999997</v>
      </c>
      <c r="D760">
        <v>62.700324111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65.016292582000005</v>
      </c>
      <c r="N760">
        <v>84.194818935000001</v>
      </c>
      <c r="O760"/>
      <c r="P760"/>
      <c r="Q760">
        <v>52.989004373999997</v>
      </c>
      <c r="R760">
        <v>80.451509485000003</v>
      </c>
      <c r="S760">
        <v>59.609120758000003</v>
      </c>
      <c r="T760">
        <v>65.157410682999995</v>
      </c>
      <c r="U760"/>
      <c r="V760">
        <v>116.261915715</v>
      </c>
      <c r="W760"/>
      <c r="X760"/>
      <c r="Y760"/>
      <c r="Z760">
        <v>7.9621340780000001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52.478268684</v>
      </c>
      <c r="AM760"/>
      <c r="AN760">
        <v>79.503784017000001</v>
      </c>
      <c r="AO760"/>
      <c r="AP760"/>
      <c r="AQ760"/>
      <c r="AR760">
        <v>55.853151902</v>
      </c>
      <c r="AS760"/>
      <c r="AT760">
        <v>49.151955545</v>
      </c>
      <c r="AU760"/>
    </row>
    <row r="761" spans="1:47" x14ac:dyDescent="0.2">
      <c r="A761" s="85">
        <v>30042</v>
      </c>
      <c r="B761">
        <v>37.174769873999999</v>
      </c>
      <c r="C761">
        <v>52.054147039999997</v>
      </c>
      <c r="D761">
        <v>63.247112078999997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65.672691295999996</v>
      </c>
      <c r="N761">
        <v>81.327966969000002</v>
      </c>
      <c r="O761"/>
      <c r="P761"/>
      <c r="Q761">
        <v>52.228396656000001</v>
      </c>
      <c r="R761">
        <v>80.370245338999993</v>
      </c>
      <c r="S761">
        <v>59.346641890999997</v>
      </c>
      <c r="T761">
        <v>65.794128051000001</v>
      </c>
      <c r="U761"/>
      <c r="V761">
        <v>115.332203179</v>
      </c>
      <c r="W761"/>
      <c r="X761"/>
      <c r="Y761"/>
      <c r="Z761">
        <v>7.9396421740000003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52.249288235999998</v>
      </c>
      <c r="AM761"/>
      <c r="AN761">
        <v>76.688376223000006</v>
      </c>
      <c r="AO761"/>
      <c r="AP761"/>
      <c r="AQ761"/>
      <c r="AR761">
        <v>55.738227721000001</v>
      </c>
      <c r="AS761"/>
      <c r="AT761">
        <v>48.701280351000001</v>
      </c>
      <c r="AU761"/>
    </row>
    <row r="762" spans="1:47" x14ac:dyDescent="0.2">
      <c r="A762" s="85">
        <v>30072</v>
      </c>
      <c r="B762">
        <v>37.719733187999999</v>
      </c>
      <c r="C762">
        <v>52.062030073000003</v>
      </c>
      <c r="D762">
        <v>63.800358402999997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64.934242742999999</v>
      </c>
      <c r="N762">
        <v>81.730787715000005</v>
      </c>
      <c r="O762"/>
      <c r="P762"/>
      <c r="Q762">
        <v>52.228396656000001</v>
      </c>
      <c r="R762">
        <v>80.126452884000003</v>
      </c>
      <c r="S762">
        <v>58.931442957999998</v>
      </c>
      <c r="T762">
        <v>66.324725857999994</v>
      </c>
      <c r="U762"/>
      <c r="V762">
        <v>117.829336372</v>
      </c>
      <c r="W762"/>
      <c r="X762"/>
      <c r="Y762"/>
      <c r="Z762">
        <v>7.9621340780000001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51.919649962000001</v>
      </c>
      <c r="AM762"/>
      <c r="AN762">
        <v>72.012304614000001</v>
      </c>
      <c r="AO762"/>
      <c r="AP762"/>
      <c r="AQ762"/>
      <c r="AR762">
        <v>55.910613992000002</v>
      </c>
      <c r="AS762"/>
      <c r="AT762">
        <v>48.369991939999998</v>
      </c>
      <c r="AU762"/>
    </row>
    <row r="763" spans="1:47" x14ac:dyDescent="0.2">
      <c r="A763" s="85">
        <v>30103</v>
      </c>
      <c r="B763">
        <v>37.183643924999998</v>
      </c>
      <c r="C763">
        <v>50.784664055999997</v>
      </c>
      <c r="D763">
        <v>63.412502463999999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63.736315091000002</v>
      </c>
      <c r="N763">
        <v>79.862120327</v>
      </c>
      <c r="O763"/>
      <c r="P763"/>
      <c r="Q763">
        <v>53.24254028</v>
      </c>
      <c r="R763">
        <v>80.288981184999997</v>
      </c>
      <c r="S763">
        <v>58.662166728999999</v>
      </c>
      <c r="T763">
        <v>66.643084541999997</v>
      </c>
      <c r="U763"/>
      <c r="V763">
        <v>113.496128946</v>
      </c>
      <c r="W763"/>
      <c r="X763"/>
      <c r="Y763"/>
      <c r="Z763">
        <v>7.8721664609999999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51.663012305000002</v>
      </c>
      <c r="AM763"/>
      <c r="AN763">
        <v>78.550337343999999</v>
      </c>
      <c r="AO763"/>
      <c r="AP763"/>
      <c r="AQ763"/>
      <c r="AR763">
        <v>56.197924444000002</v>
      </c>
      <c r="AS763"/>
      <c r="AT763">
        <v>48.251100948000001</v>
      </c>
      <c r="AU763"/>
    </row>
    <row r="764" spans="1:47" x14ac:dyDescent="0.2">
      <c r="A764" s="85">
        <v>30133</v>
      </c>
      <c r="B764">
        <v>37.390956905000003</v>
      </c>
      <c r="C764">
        <v>51.514282766000001</v>
      </c>
      <c r="D764">
        <v>63.959397653000003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64.105539367000006</v>
      </c>
      <c r="N764">
        <v>81.591311015000002</v>
      </c>
      <c r="O764"/>
      <c r="P764"/>
      <c r="Q764">
        <v>51.721324844000002</v>
      </c>
      <c r="R764">
        <v>77.932320805000003</v>
      </c>
      <c r="S764">
        <v>58.301211283000001</v>
      </c>
      <c r="T764">
        <v>66.536964980999997</v>
      </c>
      <c r="U764"/>
      <c r="V764">
        <v>113.767586685</v>
      </c>
      <c r="W764"/>
      <c r="X764"/>
      <c r="Y764"/>
      <c r="Z764">
        <v>8.074593599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51.413453154000003</v>
      </c>
      <c r="AM764"/>
      <c r="AN764">
        <v>78.705881516000005</v>
      </c>
      <c r="AO764"/>
      <c r="AP764"/>
      <c r="AQ764"/>
      <c r="AR764">
        <v>56.715083258</v>
      </c>
      <c r="AS764"/>
      <c r="AT764">
        <v>48.078267754999999</v>
      </c>
      <c r="AU764"/>
    </row>
    <row r="765" spans="1:47" x14ac:dyDescent="0.2">
      <c r="A765" s="85">
        <v>30164</v>
      </c>
      <c r="B765">
        <v>36.642095679999997</v>
      </c>
      <c r="C765">
        <v>50.092681968999997</v>
      </c>
      <c r="D765">
        <v>63.948674834999998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63.424525701999997</v>
      </c>
      <c r="N765">
        <v>76.774127007000004</v>
      </c>
      <c r="O765"/>
      <c r="P765"/>
      <c r="Q765">
        <v>52.684761287000001</v>
      </c>
      <c r="R765">
        <v>77.932320805000003</v>
      </c>
      <c r="S765">
        <v>58.179783372000003</v>
      </c>
      <c r="T765">
        <v>66.324725857999994</v>
      </c>
      <c r="U765"/>
      <c r="V765">
        <v>111.695014535</v>
      </c>
      <c r="W765"/>
      <c r="X765"/>
      <c r="Y765"/>
      <c r="Z765">
        <v>7.8946583649999997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51.147205327999998</v>
      </c>
      <c r="AM765"/>
      <c r="AN765">
        <v>75.450846573999996</v>
      </c>
      <c r="AO765"/>
      <c r="AP765"/>
      <c r="AQ765"/>
      <c r="AR765">
        <v>55.450917269000001</v>
      </c>
      <c r="AS765"/>
      <c r="AT765">
        <v>47.652481332999997</v>
      </c>
      <c r="AU765"/>
    </row>
    <row r="766" spans="1:47" x14ac:dyDescent="0.2">
      <c r="A766" s="85">
        <v>30195</v>
      </c>
      <c r="B766">
        <v>36.617778383000001</v>
      </c>
      <c r="C766">
        <v>51.427639425999999</v>
      </c>
      <c r="D766">
        <v>63.203461646999997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63.933234704999997</v>
      </c>
      <c r="N766">
        <v>83.913635056000004</v>
      </c>
      <c r="O766"/>
      <c r="P766"/>
      <c r="Q766">
        <v>52.786175649</v>
      </c>
      <c r="R766">
        <v>78.501169860999994</v>
      </c>
      <c r="S766">
        <v>58.114372052</v>
      </c>
      <c r="T766">
        <v>65.900247612000001</v>
      </c>
      <c r="U766"/>
      <c r="V766">
        <v>120.17441597600001</v>
      </c>
      <c r="W766"/>
      <c r="X766"/>
      <c r="Y766"/>
      <c r="Z766">
        <v>7.9621340780000001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51.28731191</v>
      </c>
      <c r="AM766"/>
      <c r="AN766">
        <v>76.988718223000006</v>
      </c>
      <c r="AO766"/>
      <c r="AP766"/>
      <c r="AQ766"/>
      <c r="AR766">
        <v>55.910613992000002</v>
      </c>
      <c r="AS766"/>
      <c r="AT766">
        <v>47.526946723999998</v>
      </c>
      <c r="AU766"/>
    </row>
    <row r="767" spans="1:47" x14ac:dyDescent="0.2">
      <c r="A767" s="85">
        <v>30225</v>
      </c>
      <c r="B767">
        <v>36.62884382</v>
      </c>
      <c r="C767">
        <v>51.799119642000001</v>
      </c>
      <c r="D767">
        <v>61.199288027999998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63.317860910999997</v>
      </c>
      <c r="N767">
        <v>80.659493503999997</v>
      </c>
      <c r="O767"/>
      <c r="P767"/>
      <c r="Q767">
        <v>51.974860749999998</v>
      </c>
      <c r="R767">
        <v>79.070018916999999</v>
      </c>
      <c r="S767">
        <v>57.398708952</v>
      </c>
      <c r="T767">
        <v>65.475769366999998</v>
      </c>
      <c r="U767"/>
      <c r="V767">
        <v>115.558765089</v>
      </c>
      <c r="W767"/>
      <c r="X767"/>
      <c r="Y767"/>
      <c r="Z767">
        <v>8.2320369279999994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50.615083034000001</v>
      </c>
      <c r="AM767"/>
      <c r="AN767">
        <v>78.354103295000002</v>
      </c>
      <c r="AO767"/>
      <c r="AP767"/>
      <c r="AQ767"/>
      <c r="AR767">
        <v>55.680765630000003</v>
      </c>
      <c r="AS767"/>
      <c r="AT767">
        <v>47.074288359999997</v>
      </c>
      <c r="AU767"/>
    </row>
    <row r="768" spans="1:47" x14ac:dyDescent="0.2">
      <c r="A768" s="85">
        <v>30256</v>
      </c>
      <c r="B768">
        <v>36.408011064999997</v>
      </c>
      <c r="C768">
        <v>50.850319040000002</v>
      </c>
      <c r="D768">
        <v>59.768713658999999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62.718897083999998</v>
      </c>
      <c r="N768">
        <v>82.212660696</v>
      </c>
      <c r="O768"/>
      <c r="P768"/>
      <c r="Q768">
        <v>52.380518199999997</v>
      </c>
      <c r="R768">
        <v>78.582434015999993</v>
      </c>
      <c r="S768">
        <v>57.419477987999997</v>
      </c>
      <c r="T768">
        <v>65.475769366999998</v>
      </c>
      <c r="U768"/>
      <c r="V768">
        <v>114.497493963</v>
      </c>
      <c r="W768"/>
      <c r="X768"/>
      <c r="Y768"/>
      <c r="Z768">
        <v>8.074593599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50.680837922000002</v>
      </c>
      <c r="AM768"/>
      <c r="AN768">
        <v>78.110048860999996</v>
      </c>
      <c r="AO768"/>
      <c r="AP768"/>
      <c r="AQ768"/>
      <c r="AR768">
        <v>55.221068907000003</v>
      </c>
      <c r="AS768"/>
      <c r="AT768">
        <v>46.921782651000001</v>
      </c>
      <c r="AU768"/>
    </row>
    <row r="769" spans="1:47" x14ac:dyDescent="0.2">
      <c r="A769" s="85">
        <v>30286</v>
      </c>
      <c r="B769">
        <v>35.639698176000003</v>
      </c>
      <c r="C769">
        <v>49.953184383</v>
      </c>
      <c r="D769">
        <v>59.149466498999999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62.292237921000002</v>
      </c>
      <c r="N769">
        <v>80.308511125999999</v>
      </c>
      <c r="O769"/>
      <c r="P769"/>
      <c r="Q769">
        <v>52.989004373999997</v>
      </c>
      <c r="R769">
        <v>78.907490616999993</v>
      </c>
      <c r="S769">
        <v>57.243466124000001</v>
      </c>
      <c r="T769">
        <v>65.900247612000001</v>
      </c>
      <c r="U769"/>
      <c r="V769">
        <v>111.92320628500001</v>
      </c>
      <c r="W769"/>
      <c r="X769"/>
      <c r="Y769"/>
      <c r="Z769">
        <v>7.7597069400000001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50.504049760000001</v>
      </c>
      <c r="AM769"/>
      <c r="AN769">
        <v>80.051274493999998</v>
      </c>
      <c r="AO769"/>
      <c r="AP769"/>
      <c r="AQ769"/>
      <c r="AR769">
        <v>56.312848625000001</v>
      </c>
      <c r="AS769"/>
      <c r="AT769">
        <v>46.585932950999997</v>
      </c>
      <c r="AU769"/>
    </row>
    <row r="770" spans="1:47" x14ac:dyDescent="0.2">
      <c r="A770" s="85">
        <v>30317</v>
      </c>
      <c r="B770">
        <v>36.098250078</v>
      </c>
      <c r="C770">
        <v>51.422216218000003</v>
      </c>
      <c r="D770">
        <v>58.060032888999999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63.145556247999998</v>
      </c>
      <c r="N770">
        <v>83.818746911999995</v>
      </c>
      <c r="O770"/>
      <c r="P770"/>
      <c r="Q770">
        <v>52.431225380999997</v>
      </c>
      <c r="R770">
        <v>79.070018916999999</v>
      </c>
      <c r="S770">
        <v>58.004844876</v>
      </c>
      <c r="T770">
        <v>66.536964980999997</v>
      </c>
      <c r="U770"/>
      <c r="V770">
        <v>114.028983829</v>
      </c>
      <c r="W770"/>
      <c r="X770"/>
      <c r="Y770"/>
      <c r="Z770">
        <v>8.8843021489999998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51.121900361999998</v>
      </c>
      <c r="AM770"/>
      <c r="AN770">
        <v>79.310647828</v>
      </c>
      <c r="AO770"/>
      <c r="AP770"/>
      <c r="AQ770"/>
      <c r="AR770">
        <v>56.312848625000001</v>
      </c>
      <c r="AS770"/>
      <c r="AT770">
        <v>47.449603127000003</v>
      </c>
      <c r="AU770"/>
    </row>
    <row r="771" spans="1:47" x14ac:dyDescent="0.2">
      <c r="A771" s="85">
        <v>30348</v>
      </c>
      <c r="B771">
        <v>36.642228987999999</v>
      </c>
      <c r="C771">
        <v>51.549605966999998</v>
      </c>
      <c r="D771">
        <v>56.834935469999998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63.416320718000001</v>
      </c>
      <c r="N771">
        <v>83.054718664999996</v>
      </c>
      <c r="O771"/>
      <c r="P771"/>
      <c r="Q771">
        <v>53.24254028</v>
      </c>
      <c r="R771">
        <v>78.744962315999999</v>
      </c>
      <c r="S771">
        <v>57.769279095999998</v>
      </c>
      <c r="T771">
        <v>67.173682349000003</v>
      </c>
      <c r="U771"/>
      <c r="V771">
        <v>114.968759965</v>
      </c>
      <c r="W771"/>
      <c r="X771"/>
      <c r="Y771"/>
      <c r="Z771">
        <v>8.4794478739999999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50.961022751999998</v>
      </c>
      <c r="AM771"/>
      <c r="AN771">
        <v>81.044598444000002</v>
      </c>
      <c r="AO771"/>
      <c r="AP771"/>
      <c r="AQ771"/>
      <c r="AR771">
        <v>56.657621167999999</v>
      </c>
      <c r="AS771"/>
      <c r="AT771">
        <v>47.166406569000003</v>
      </c>
      <c r="AU771"/>
    </row>
    <row r="772" spans="1:47" x14ac:dyDescent="0.2">
      <c r="A772" s="85">
        <v>30376</v>
      </c>
      <c r="B772">
        <v>36.202381230999997</v>
      </c>
      <c r="C772">
        <v>51.641311303000002</v>
      </c>
      <c r="D772">
        <v>58.941874108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64.007079559999994</v>
      </c>
      <c r="N772">
        <v>84.773854649</v>
      </c>
      <c r="O772"/>
      <c r="P772"/>
      <c r="Q772">
        <v>53.191833099</v>
      </c>
      <c r="R772">
        <v>79.557603827999998</v>
      </c>
      <c r="S772">
        <v>58.303143955000003</v>
      </c>
      <c r="T772">
        <v>67.492041033000007</v>
      </c>
      <c r="U772"/>
      <c r="V772">
        <v>113.71023519000001</v>
      </c>
      <c r="W772"/>
      <c r="X772"/>
      <c r="Y772"/>
      <c r="Z772">
        <v>8.2545288320000001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51.317593342000002</v>
      </c>
      <c r="AM772"/>
      <c r="AN772">
        <v>81.079609642999998</v>
      </c>
      <c r="AO772"/>
      <c r="AP772"/>
      <c r="AQ772"/>
      <c r="AR772">
        <v>56.312848625000001</v>
      </c>
      <c r="AS772"/>
      <c r="AT772">
        <v>47.556297628000003</v>
      </c>
      <c r="AU772"/>
    </row>
    <row r="773" spans="1:47" x14ac:dyDescent="0.2">
      <c r="A773" s="85">
        <v>30407</v>
      </c>
      <c r="B773">
        <v>37.583184840999998</v>
      </c>
      <c r="C773">
        <v>51.647001981999999</v>
      </c>
      <c r="D773">
        <v>58.388543511000002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63.777340010000003</v>
      </c>
      <c r="N773">
        <v>82.843212987000001</v>
      </c>
      <c r="O773"/>
      <c r="P773"/>
      <c r="Q773">
        <v>54.155269541999999</v>
      </c>
      <c r="R773">
        <v>79.070018916999999</v>
      </c>
      <c r="S773">
        <v>58.678773110999998</v>
      </c>
      <c r="T773">
        <v>67.598160594000007</v>
      </c>
      <c r="U773"/>
      <c r="V773">
        <v>117.917672426</v>
      </c>
      <c r="W773"/>
      <c r="X773"/>
      <c r="Y773"/>
      <c r="Z773">
        <v>8.0970855030000006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51.646678874999999</v>
      </c>
      <c r="AM773"/>
      <c r="AN773">
        <v>79.875262841999998</v>
      </c>
      <c r="AO773"/>
      <c r="AP773"/>
      <c r="AQ773"/>
      <c r="AR773">
        <v>57.806862975999998</v>
      </c>
      <c r="AS773"/>
      <c r="AT773">
        <v>48.147777834000003</v>
      </c>
      <c r="AU773"/>
    </row>
    <row r="774" spans="1:47" x14ac:dyDescent="0.2">
      <c r="A774" s="85">
        <v>30437</v>
      </c>
      <c r="B774">
        <v>37.431019517999999</v>
      </c>
      <c r="C774">
        <v>51.326434579999997</v>
      </c>
      <c r="D774">
        <v>60.047859832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63.908619753000004</v>
      </c>
      <c r="N774">
        <v>83.477709970999996</v>
      </c>
      <c r="O774"/>
      <c r="P774"/>
      <c r="Q774">
        <v>54.814462898000002</v>
      </c>
      <c r="R774">
        <v>79.720132128000003</v>
      </c>
      <c r="S774">
        <v>58.817753214</v>
      </c>
      <c r="T774">
        <v>67.704280155999996</v>
      </c>
      <c r="U774"/>
      <c r="V774">
        <v>107.990005504</v>
      </c>
      <c r="W774"/>
      <c r="X774"/>
      <c r="Y774"/>
      <c r="Z774">
        <v>8.2095450240000005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51.718567141999998</v>
      </c>
      <c r="AM774"/>
      <c r="AN774">
        <v>79.188897918999999</v>
      </c>
      <c r="AO774"/>
      <c r="AP774"/>
      <c r="AQ774"/>
      <c r="AR774">
        <v>57.462090433999997</v>
      </c>
      <c r="AS774"/>
      <c r="AT774">
        <v>48.453483362</v>
      </c>
      <c r="AU774"/>
    </row>
    <row r="775" spans="1:47" x14ac:dyDescent="0.2">
      <c r="A775" s="85">
        <v>30468</v>
      </c>
      <c r="B775">
        <v>37.431019517999999</v>
      </c>
      <c r="C775">
        <v>51.947368636999997</v>
      </c>
      <c r="D775">
        <v>57.993629628999997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64.392713803999996</v>
      </c>
      <c r="N775">
        <v>83.214365924000006</v>
      </c>
      <c r="O775"/>
      <c r="P775"/>
      <c r="Q775">
        <v>55.575070617000002</v>
      </c>
      <c r="R775">
        <v>79.720132128000003</v>
      </c>
      <c r="S775">
        <v>59.443939516</v>
      </c>
      <c r="T775">
        <v>67.916519277999996</v>
      </c>
      <c r="U775"/>
      <c r="V775">
        <v>115.623082334</v>
      </c>
      <c r="W775"/>
      <c r="X775"/>
      <c r="Y775"/>
      <c r="Z775">
        <v>8.4344640660000003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52.197505020999998</v>
      </c>
      <c r="AM775"/>
      <c r="AN775">
        <v>81.228304449000007</v>
      </c>
      <c r="AO775"/>
      <c r="AP775"/>
      <c r="AQ775"/>
      <c r="AR775">
        <v>57.806862975999998</v>
      </c>
      <c r="AS775"/>
      <c r="AT775">
        <v>48.742133635999998</v>
      </c>
      <c r="AU775"/>
    </row>
    <row r="776" spans="1:47" x14ac:dyDescent="0.2">
      <c r="A776" s="85">
        <v>30498</v>
      </c>
      <c r="B776">
        <v>39.120624790999997</v>
      </c>
      <c r="C776">
        <v>52.332463154999999</v>
      </c>
      <c r="D776">
        <v>57.848201486000001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64.039899496000004</v>
      </c>
      <c r="N776">
        <v>82.010561128999996</v>
      </c>
      <c r="O776"/>
      <c r="P776"/>
      <c r="Q776">
        <v>53.090418737</v>
      </c>
      <c r="R776">
        <v>78.501169860999994</v>
      </c>
      <c r="S776">
        <v>59.508496469999997</v>
      </c>
      <c r="T776">
        <v>68.234877963000002</v>
      </c>
      <c r="U776"/>
      <c r="V776">
        <v>116.443228793</v>
      </c>
      <c r="W776"/>
      <c r="X776"/>
      <c r="Y776"/>
      <c r="Z776">
        <v>8.9742697660000008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52.274607316999997</v>
      </c>
      <c r="AM776"/>
      <c r="AN776">
        <v>78.874677078000005</v>
      </c>
      <c r="AO776"/>
      <c r="AP776"/>
      <c r="AQ776"/>
      <c r="AR776">
        <v>59.243415237000001</v>
      </c>
      <c r="AS776"/>
      <c r="AT776">
        <v>49.467477760999998</v>
      </c>
      <c r="AU776"/>
    </row>
    <row r="777" spans="1:47" x14ac:dyDescent="0.2">
      <c r="A777" s="85">
        <v>30529</v>
      </c>
      <c r="B777">
        <v>37.476364793000002</v>
      </c>
      <c r="C777">
        <v>53.221420692999999</v>
      </c>
      <c r="D777">
        <v>59.183339461000003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64.376303836000005</v>
      </c>
      <c r="N777">
        <v>82.331050583999996</v>
      </c>
      <c r="O777"/>
      <c r="P777"/>
      <c r="Q777">
        <v>55.422949072999998</v>
      </c>
      <c r="R777">
        <v>78.501169860999994</v>
      </c>
      <c r="S777">
        <v>60.295301209000002</v>
      </c>
      <c r="T777">
        <v>68.553236647000006</v>
      </c>
      <c r="U777"/>
      <c r="V777">
        <v>118.855136288</v>
      </c>
      <c r="W777"/>
      <c r="X777"/>
      <c r="Y777"/>
      <c r="Z777">
        <v>8.6143992990000005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52.828592972999999</v>
      </c>
      <c r="AM777"/>
      <c r="AN777">
        <v>77.645840571999997</v>
      </c>
      <c r="AO777"/>
      <c r="AP777"/>
      <c r="AQ777"/>
      <c r="AR777">
        <v>57.864325067000003</v>
      </c>
      <c r="AS777"/>
      <c r="AT777">
        <v>50.059453759</v>
      </c>
      <c r="AU777"/>
    </row>
    <row r="778" spans="1:47" x14ac:dyDescent="0.2">
      <c r="A778" s="85">
        <v>30560</v>
      </c>
      <c r="B778">
        <v>37.801302978000002</v>
      </c>
      <c r="C778">
        <v>51.489231363999998</v>
      </c>
      <c r="D778">
        <v>58.929853678999997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65.040907533999999</v>
      </c>
      <c r="N778">
        <v>83.777717100000004</v>
      </c>
      <c r="O778"/>
      <c r="P778"/>
      <c r="Q778">
        <v>55.473656253999998</v>
      </c>
      <c r="R778">
        <v>79.313811372999993</v>
      </c>
      <c r="S778">
        <v>61.027383378000003</v>
      </c>
      <c r="T778">
        <v>68.871595330999995</v>
      </c>
      <c r="U778"/>
      <c r="V778">
        <v>114.59393360599999</v>
      </c>
      <c r="W778"/>
      <c r="X778"/>
      <c r="Y778"/>
      <c r="Z778">
        <v>8.5244316819999995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53.404379794</v>
      </c>
      <c r="AM778"/>
      <c r="AN778">
        <v>80.456688467000006</v>
      </c>
      <c r="AO778"/>
      <c r="AP778"/>
      <c r="AQ778"/>
      <c r="AR778">
        <v>58.611332242000003</v>
      </c>
      <c r="AS778"/>
      <c r="AT778">
        <v>50.784996200999998</v>
      </c>
      <c r="AU778"/>
    </row>
    <row r="779" spans="1:47" x14ac:dyDescent="0.2">
      <c r="A779" s="85">
        <v>30590</v>
      </c>
      <c r="B779">
        <v>38.382073089000002</v>
      </c>
      <c r="C779">
        <v>52.710385160999998</v>
      </c>
      <c r="D779">
        <v>59.490528718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64.852192904000006</v>
      </c>
      <c r="N779">
        <v>82.814282904999999</v>
      </c>
      <c r="O779"/>
      <c r="P779"/>
      <c r="Q779">
        <v>54.966584441999998</v>
      </c>
      <c r="R779">
        <v>78.582434015999993</v>
      </c>
      <c r="S779">
        <v>61.138326886999998</v>
      </c>
      <c r="T779">
        <v>69.083834452999994</v>
      </c>
      <c r="U779"/>
      <c r="V779">
        <v>114.65576498</v>
      </c>
      <c r="W779"/>
      <c r="X779"/>
      <c r="Y779"/>
      <c r="Z779">
        <v>8.7043669159999997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53.527414896000003</v>
      </c>
      <c r="AM779"/>
      <c r="AN779">
        <v>80.169208114</v>
      </c>
      <c r="AO779"/>
      <c r="AP779"/>
      <c r="AQ779"/>
      <c r="AR779">
        <v>59.703111960999998</v>
      </c>
      <c r="AS779"/>
      <c r="AT779">
        <v>51.179547708999998</v>
      </c>
      <c r="AU779"/>
    </row>
    <row r="780" spans="1:47" x14ac:dyDescent="0.2">
      <c r="A780" s="85">
        <v>30621</v>
      </c>
      <c r="B780">
        <v>37.997941367999999</v>
      </c>
      <c r="C780">
        <v>53.996764583000001</v>
      </c>
      <c r="D780">
        <v>59.830605232000003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65.483976666000004</v>
      </c>
      <c r="N780">
        <v>83.120629610999998</v>
      </c>
      <c r="O780"/>
      <c r="P780"/>
      <c r="Q780">
        <v>55.879313703999998</v>
      </c>
      <c r="R780">
        <v>80.532773640000002</v>
      </c>
      <c r="S780">
        <v>61.708679367000002</v>
      </c>
      <c r="T780">
        <v>69.508312699000001</v>
      </c>
      <c r="U780"/>
      <c r="V780">
        <v>116.24211809400001</v>
      </c>
      <c r="W780"/>
      <c r="X780"/>
      <c r="Y780"/>
      <c r="Z780">
        <v>8.5694154910000009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53.980817383999998</v>
      </c>
      <c r="AM780"/>
      <c r="AN780">
        <v>78.838627701999997</v>
      </c>
      <c r="AO780"/>
      <c r="AP780"/>
      <c r="AQ780"/>
      <c r="AR780">
        <v>59.760574050999999</v>
      </c>
      <c r="AS780"/>
      <c r="AT780">
        <v>51.405728152999998</v>
      </c>
      <c r="AU780"/>
    </row>
    <row r="781" spans="1:47" x14ac:dyDescent="0.2">
      <c r="A781" s="85">
        <v>30651</v>
      </c>
      <c r="B781">
        <v>36.813394270000003</v>
      </c>
      <c r="C781">
        <v>52.293833321000001</v>
      </c>
      <c r="D781">
        <v>60.589734255000003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66.206015249999993</v>
      </c>
      <c r="N781">
        <v>85.091986309999996</v>
      </c>
      <c r="O781"/>
      <c r="P781"/>
      <c r="Q781">
        <v>53.851026455000003</v>
      </c>
      <c r="R781">
        <v>80.939094396000002</v>
      </c>
      <c r="S781">
        <v>62.290802044000003</v>
      </c>
      <c r="T781">
        <v>69.932790944000004</v>
      </c>
      <c r="U781"/>
      <c r="V781">
        <v>116.991158924</v>
      </c>
      <c r="W781"/>
      <c r="X781"/>
      <c r="Y781"/>
      <c r="Z781">
        <v>9.2216807119999995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54.494291046999997</v>
      </c>
      <c r="AM781"/>
      <c r="AN781">
        <v>80.265504101999994</v>
      </c>
      <c r="AO781"/>
      <c r="AP781"/>
      <c r="AQ781"/>
      <c r="AR781">
        <v>59.473263598999999</v>
      </c>
      <c r="AS781"/>
      <c r="AT781">
        <v>51.656400736000002</v>
      </c>
      <c r="AU781"/>
    </row>
    <row r="782" spans="1:47" x14ac:dyDescent="0.2">
      <c r="A782" s="85">
        <v>30682</v>
      </c>
      <c r="B782">
        <v>38.727384631</v>
      </c>
      <c r="C782">
        <v>53.205924709999998</v>
      </c>
      <c r="D782">
        <v>59.378285916000003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65.779356086999996</v>
      </c>
      <c r="N782">
        <v>85.011817332000007</v>
      </c>
      <c r="O782"/>
      <c r="P782"/>
      <c r="Q782">
        <v>55.828606522999998</v>
      </c>
      <c r="R782">
        <v>81.264150997000002</v>
      </c>
      <c r="S782">
        <v>62.850943323000003</v>
      </c>
      <c r="T782">
        <v>70.251149628999997</v>
      </c>
      <c r="U782"/>
      <c r="V782">
        <v>117.912779184</v>
      </c>
      <c r="W782"/>
      <c r="X782"/>
      <c r="Y782"/>
      <c r="Z782">
        <v>8.8168264359999995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55.008315869</v>
      </c>
      <c r="AM782"/>
      <c r="AN782">
        <v>80.582451512999995</v>
      </c>
      <c r="AO782"/>
      <c r="AP782"/>
      <c r="AQ782"/>
      <c r="AR782">
        <v>60.794891679000003</v>
      </c>
      <c r="AS782"/>
      <c r="AT782">
        <v>52.687648707000001</v>
      </c>
      <c r="AU782"/>
    </row>
    <row r="783" spans="1:47" x14ac:dyDescent="0.2">
      <c r="A783" s="85">
        <v>30713</v>
      </c>
      <c r="B783">
        <v>38.418366726999999</v>
      </c>
      <c r="C783">
        <v>52.988358949000002</v>
      </c>
      <c r="D783">
        <v>61.704484293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65.590641456</v>
      </c>
      <c r="N783">
        <v>84.235712411999998</v>
      </c>
      <c r="O783"/>
      <c r="P783"/>
      <c r="Q783">
        <v>55.169413167000002</v>
      </c>
      <c r="R783">
        <v>81.020358540999993</v>
      </c>
      <c r="S783">
        <v>63.134570103999998</v>
      </c>
      <c r="T783">
        <v>70.251149628999997</v>
      </c>
      <c r="U783"/>
      <c r="V783">
        <v>112.30555494399999</v>
      </c>
      <c r="W783"/>
      <c r="X783"/>
      <c r="Y783"/>
      <c r="Z783">
        <v>8.9292859569999994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55.141757151999997</v>
      </c>
      <c r="AM783"/>
      <c r="AN783">
        <v>82.497023486000003</v>
      </c>
      <c r="AO783"/>
      <c r="AP783"/>
      <c r="AQ783"/>
      <c r="AR783">
        <v>60.622505408000002</v>
      </c>
      <c r="AS783"/>
      <c r="AT783">
        <v>52.927116384000001</v>
      </c>
      <c r="AU783"/>
    </row>
    <row r="784" spans="1:47" x14ac:dyDescent="0.2">
      <c r="A784" s="85">
        <v>30742</v>
      </c>
      <c r="B784">
        <v>38.439213518999999</v>
      </c>
      <c r="C784">
        <v>53.113422485999997</v>
      </c>
      <c r="D784">
        <v>58.877804969000003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65.418336793999998</v>
      </c>
      <c r="N784">
        <v>82.813288460999999</v>
      </c>
      <c r="O784"/>
      <c r="P784"/>
      <c r="Q784">
        <v>55.676484979000001</v>
      </c>
      <c r="R784">
        <v>80.857830241000002</v>
      </c>
      <c r="S784">
        <v>63.090956984000002</v>
      </c>
      <c r="T784">
        <v>69.508312699000001</v>
      </c>
      <c r="U784"/>
      <c r="V784">
        <v>118.431438005</v>
      </c>
      <c r="W784"/>
      <c r="X784"/>
      <c r="Y784"/>
      <c r="Z784">
        <v>9.1317130950000003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55.150259480000003</v>
      </c>
      <c r="AM784"/>
      <c r="AN784">
        <v>78.851698803000005</v>
      </c>
      <c r="AO784"/>
      <c r="AP784"/>
      <c r="AQ784"/>
      <c r="AR784">
        <v>60.335194954999999</v>
      </c>
      <c r="AS784"/>
      <c r="AT784">
        <v>53.180069613000001</v>
      </c>
      <c r="AU784"/>
    </row>
    <row r="785" spans="1:47" x14ac:dyDescent="0.2">
      <c r="A785" s="85">
        <v>30773</v>
      </c>
      <c r="B785">
        <v>38.615550388999999</v>
      </c>
      <c r="C785">
        <v>52.777779449000001</v>
      </c>
      <c r="D785">
        <v>61.340031367000002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65.352696922999996</v>
      </c>
      <c r="N785">
        <v>83.670064593999996</v>
      </c>
      <c r="O785"/>
      <c r="P785"/>
      <c r="Q785">
        <v>56.082142429000001</v>
      </c>
      <c r="R785">
        <v>79.557603827999998</v>
      </c>
      <c r="S785">
        <v>63.035582972</v>
      </c>
      <c r="T785">
        <v>68.553236647000006</v>
      </c>
      <c r="U785"/>
      <c r="V785">
        <v>116.178065117</v>
      </c>
      <c r="W785"/>
      <c r="X785"/>
      <c r="Y785"/>
      <c r="Z785">
        <v>9.2891564239999997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55.160918451999997</v>
      </c>
      <c r="AM785"/>
      <c r="AN785">
        <v>78.843807995000006</v>
      </c>
      <c r="AO785"/>
      <c r="AP785"/>
      <c r="AQ785"/>
      <c r="AR785">
        <v>60.967277950000003</v>
      </c>
      <c r="AS785"/>
      <c r="AT785">
        <v>53.495096036</v>
      </c>
      <c r="AU785"/>
    </row>
    <row r="786" spans="1:47" x14ac:dyDescent="0.2">
      <c r="A786" s="85">
        <v>30803</v>
      </c>
      <c r="B786">
        <v>38.939818301999999</v>
      </c>
      <c r="C786">
        <v>53.820563622999998</v>
      </c>
      <c r="D786">
        <v>63.270339960999998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66.378319912999999</v>
      </c>
      <c r="N786">
        <v>83.384636284999999</v>
      </c>
      <c r="O786"/>
      <c r="P786"/>
      <c r="Q786">
        <v>56.487799879000001</v>
      </c>
      <c r="R786">
        <v>81.670471753000001</v>
      </c>
      <c r="S786">
        <v>63.730394539999999</v>
      </c>
      <c r="T786">
        <v>67.704280155999996</v>
      </c>
      <c r="U786"/>
      <c r="V786">
        <v>117.329923306</v>
      </c>
      <c r="W786"/>
      <c r="X786"/>
      <c r="Y786"/>
      <c r="Z786">
        <v>9.3116483280000004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55.706099664</v>
      </c>
      <c r="AM786"/>
      <c r="AN786">
        <v>81.394919975999997</v>
      </c>
      <c r="AO786"/>
      <c r="AP786"/>
      <c r="AQ786"/>
      <c r="AR786">
        <v>62.748602753999997</v>
      </c>
      <c r="AS786"/>
      <c r="AT786">
        <v>53.783151357999998</v>
      </c>
      <c r="AU786"/>
    </row>
    <row r="787" spans="1:47" x14ac:dyDescent="0.2">
      <c r="A787" s="85">
        <v>30834</v>
      </c>
      <c r="B787">
        <v>38.941041370999997</v>
      </c>
      <c r="C787">
        <v>53.508549389999999</v>
      </c>
      <c r="D787">
        <v>64.2905351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63.038891456999998</v>
      </c>
      <c r="N787">
        <v>83.452436874</v>
      </c>
      <c r="O787"/>
      <c r="P787"/>
      <c r="Q787">
        <v>56.690628603</v>
      </c>
      <c r="R787">
        <v>79.720132128000003</v>
      </c>
      <c r="S787">
        <v>63.013824358999997</v>
      </c>
      <c r="T787">
        <v>67.173682349000003</v>
      </c>
      <c r="U787"/>
      <c r="V787">
        <v>116.837671292</v>
      </c>
      <c r="W787"/>
      <c r="X787"/>
      <c r="Y787"/>
      <c r="Z787">
        <v>9.9639135490000008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55.273845518999998</v>
      </c>
      <c r="AM787"/>
      <c r="AN787">
        <v>80.834002071</v>
      </c>
      <c r="AO787"/>
      <c r="AP787"/>
      <c r="AQ787"/>
      <c r="AR787">
        <v>61.484436764000002</v>
      </c>
      <c r="AS787"/>
      <c r="AT787">
        <v>53.970759162</v>
      </c>
      <c r="AU787"/>
    </row>
    <row r="788" spans="1:47" x14ac:dyDescent="0.2">
      <c r="A788" s="85">
        <v>30864</v>
      </c>
      <c r="B788">
        <v>39.002113356000002</v>
      </c>
      <c r="C788">
        <v>53.100480193000003</v>
      </c>
      <c r="D788">
        <v>63.899383468000003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66.657289366000001</v>
      </c>
      <c r="N788">
        <v>83.903673580000003</v>
      </c>
      <c r="O788"/>
      <c r="P788"/>
      <c r="Q788">
        <v>57.299114778000003</v>
      </c>
      <c r="R788">
        <v>81.101622696000007</v>
      </c>
      <c r="S788">
        <v>63.946971554000001</v>
      </c>
      <c r="T788">
        <v>67.067562787</v>
      </c>
      <c r="U788"/>
      <c r="V788">
        <v>111.968873793</v>
      </c>
      <c r="W788"/>
      <c r="X788"/>
      <c r="Y788"/>
      <c r="Z788">
        <v>9.6040430830000005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55.955325066</v>
      </c>
      <c r="AM788"/>
      <c r="AN788">
        <v>84.888798058000006</v>
      </c>
      <c r="AO788"/>
      <c r="AP788"/>
      <c r="AQ788"/>
      <c r="AR788">
        <v>60.679967498000003</v>
      </c>
      <c r="AS788"/>
      <c r="AT788">
        <v>54.127132050999997</v>
      </c>
      <c r="AU788"/>
    </row>
    <row r="789" spans="1:47" x14ac:dyDescent="0.2">
      <c r="A789" s="85">
        <v>30895</v>
      </c>
      <c r="B789">
        <v>39.404189611</v>
      </c>
      <c r="C789">
        <v>53.572458875000002</v>
      </c>
      <c r="D789">
        <v>63.520032559999997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68.125981487999994</v>
      </c>
      <c r="N789">
        <v>87.628250008999998</v>
      </c>
      <c r="O789"/>
      <c r="P789"/>
      <c r="Q789">
        <v>56.741335784999997</v>
      </c>
      <c r="R789">
        <v>81.101622696000007</v>
      </c>
      <c r="S789">
        <v>64.380301896999995</v>
      </c>
      <c r="T789">
        <v>67.173682349000003</v>
      </c>
      <c r="U789"/>
      <c r="V789">
        <v>126.53995177100001</v>
      </c>
      <c r="W789"/>
      <c r="X789"/>
      <c r="Y789"/>
      <c r="Z789">
        <v>8.8618102449999991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56.452633341000002</v>
      </c>
      <c r="AM789"/>
      <c r="AN789">
        <v>83.309105575000004</v>
      </c>
      <c r="AO789"/>
      <c r="AP789"/>
      <c r="AQ789"/>
      <c r="AR789">
        <v>62.346368120999998</v>
      </c>
      <c r="AS789"/>
      <c r="AT789">
        <v>54.193072426000001</v>
      </c>
      <c r="AU789"/>
    </row>
    <row r="790" spans="1:47" x14ac:dyDescent="0.2">
      <c r="A790" s="85">
        <v>30926</v>
      </c>
      <c r="B790">
        <v>41.352668227000002</v>
      </c>
      <c r="C790">
        <v>54.238340022000003</v>
      </c>
      <c r="D790">
        <v>63.147498702999997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67.822397082999998</v>
      </c>
      <c r="N790">
        <v>84.366237115999994</v>
      </c>
      <c r="O790"/>
      <c r="P790"/>
      <c r="Q790">
        <v>56.893457327999997</v>
      </c>
      <c r="R790">
        <v>80.939094396000002</v>
      </c>
      <c r="S790">
        <v>64.148678075000007</v>
      </c>
      <c r="T790">
        <v>67.279801910000003</v>
      </c>
      <c r="U790"/>
      <c r="V790">
        <v>120.79472122999999</v>
      </c>
      <c r="W790"/>
      <c r="X790"/>
      <c r="Y790"/>
      <c r="Z790">
        <v>9.7389945079999993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56.323188704000003</v>
      </c>
      <c r="AM790"/>
      <c r="AN790">
        <v>84.075623726000003</v>
      </c>
      <c r="AO790"/>
      <c r="AP790"/>
      <c r="AQ790"/>
      <c r="AR790">
        <v>63.323223658000003</v>
      </c>
      <c r="AS790"/>
      <c r="AT790">
        <v>54.036302902999999</v>
      </c>
      <c r="AU790"/>
    </row>
    <row r="791" spans="1:47" x14ac:dyDescent="0.2">
      <c r="A791" s="85">
        <v>30956</v>
      </c>
      <c r="B791">
        <v>40.027376152000002</v>
      </c>
      <c r="C791">
        <v>53.651978657999997</v>
      </c>
      <c r="D791">
        <v>64.046048853000002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67.223433256999996</v>
      </c>
      <c r="N791">
        <v>84.575150425000004</v>
      </c>
      <c r="O791"/>
      <c r="P791"/>
      <c r="Q791">
        <v>57.856893771000003</v>
      </c>
      <c r="R791">
        <v>81.264150997000002</v>
      </c>
      <c r="S791">
        <v>64.532557686999994</v>
      </c>
      <c r="T791">
        <v>67.598160594000007</v>
      </c>
      <c r="U791"/>
      <c r="V791">
        <v>120.170628006</v>
      </c>
      <c r="W791"/>
      <c r="X791"/>
      <c r="Y791"/>
      <c r="Z791">
        <v>9.5365673700000002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56.461691289000001</v>
      </c>
      <c r="AM791"/>
      <c r="AN791">
        <v>81.810011204999995</v>
      </c>
      <c r="AO791"/>
      <c r="AP791"/>
      <c r="AQ791"/>
      <c r="AR791">
        <v>63.782920382</v>
      </c>
      <c r="AS791"/>
      <c r="AT791">
        <v>54.018751856000002</v>
      </c>
      <c r="AU791"/>
    </row>
    <row r="792" spans="1:47" x14ac:dyDescent="0.2">
      <c r="A792" s="85">
        <v>30987</v>
      </c>
      <c r="B792">
        <v>38.738003753000001</v>
      </c>
      <c r="C792">
        <v>52.439776577000003</v>
      </c>
      <c r="D792">
        <v>64.665992064999998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66.960873770999996</v>
      </c>
      <c r="N792">
        <v>83.483891158000006</v>
      </c>
      <c r="O792"/>
      <c r="P792"/>
      <c r="Q792">
        <v>58.668208671000002</v>
      </c>
      <c r="R792">
        <v>80.045188729000003</v>
      </c>
      <c r="S792">
        <v>64.531910279000002</v>
      </c>
      <c r="T792">
        <v>67.916519277999996</v>
      </c>
      <c r="U792"/>
      <c r="V792">
        <v>116.88608919399999</v>
      </c>
      <c r="W792"/>
      <c r="X792"/>
      <c r="Y792"/>
      <c r="Z792">
        <v>9.7839783160000007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56.537355269999999</v>
      </c>
      <c r="AM792"/>
      <c r="AN792">
        <v>85.038007467</v>
      </c>
      <c r="AO792"/>
      <c r="AP792"/>
      <c r="AQ792"/>
      <c r="AR792">
        <v>63.955306653000001</v>
      </c>
      <c r="AS792"/>
      <c r="AT792">
        <v>54.199418567999999</v>
      </c>
      <c r="AU792"/>
    </row>
    <row r="793" spans="1:47" x14ac:dyDescent="0.2">
      <c r="A793" s="85">
        <v>31017</v>
      </c>
      <c r="B793">
        <v>41.474891624999998</v>
      </c>
      <c r="C793">
        <v>55.474374130000001</v>
      </c>
      <c r="D793">
        <v>66.160675874000006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67.814192098999996</v>
      </c>
      <c r="N793">
        <v>84.251489176000007</v>
      </c>
      <c r="O793"/>
      <c r="P793"/>
      <c r="Q793">
        <v>60.088009745000001</v>
      </c>
      <c r="R793">
        <v>80.045188729000003</v>
      </c>
      <c r="S793">
        <v>64.687166676000004</v>
      </c>
      <c r="T793">
        <v>68.553236647000006</v>
      </c>
      <c r="U793"/>
      <c r="V793">
        <v>113.13758510700001</v>
      </c>
      <c r="W793"/>
      <c r="X793"/>
      <c r="Y793"/>
      <c r="Z793">
        <v>10.008897358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56.786766751999998</v>
      </c>
      <c r="AM793"/>
      <c r="AN793">
        <v>81.396166307000001</v>
      </c>
      <c r="AO793"/>
      <c r="AP793"/>
      <c r="AQ793"/>
      <c r="AR793">
        <v>65.794093547000003</v>
      </c>
      <c r="AS793"/>
      <c r="AT793">
        <v>54.228967789000002</v>
      </c>
      <c r="AU793"/>
    </row>
    <row r="794" spans="1:47" x14ac:dyDescent="0.2">
      <c r="A794" s="85">
        <v>31048</v>
      </c>
      <c r="B794">
        <v>41.077319054</v>
      </c>
      <c r="C794">
        <v>52.974536583000003</v>
      </c>
      <c r="D794">
        <v>66.541217439999997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68.379529313999996</v>
      </c>
      <c r="N794">
        <v>84.498641438999996</v>
      </c>
      <c r="O794"/>
      <c r="P794"/>
      <c r="Q794">
        <v>58.265441441999997</v>
      </c>
      <c r="R794">
        <v>80.669622469000004</v>
      </c>
      <c r="S794">
        <v>64.727333238</v>
      </c>
      <c r="T794">
        <v>69.296073575999998</v>
      </c>
      <c r="U794"/>
      <c r="V794">
        <v>118.062462642</v>
      </c>
      <c r="W794">
        <v>44.217740777000003</v>
      </c>
      <c r="X794"/>
      <c r="Y794"/>
      <c r="Z794">
        <v>9.8289621240000002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57.039591608999999</v>
      </c>
      <c r="AM794">
        <v>34.999314994000002</v>
      </c>
      <c r="AN794">
        <v>82.645121144000001</v>
      </c>
      <c r="AO794"/>
      <c r="AP794"/>
      <c r="AQ794"/>
      <c r="AR794">
        <v>63.495609928999997</v>
      </c>
      <c r="AS794">
        <v>23.564258366000001</v>
      </c>
      <c r="AT794">
        <v>54.190593464999999</v>
      </c>
      <c r="AU794"/>
    </row>
    <row r="795" spans="1:47" x14ac:dyDescent="0.2">
      <c r="A795" s="85">
        <v>31079</v>
      </c>
      <c r="B795">
        <v>40.503054079999998</v>
      </c>
      <c r="C795">
        <v>53.917087918</v>
      </c>
      <c r="D795">
        <v>65.282167541000007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68.122355990000003</v>
      </c>
      <c r="N795">
        <v>84.151758133000001</v>
      </c>
      <c r="O795"/>
      <c r="P795"/>
      <c r="Q795">
        <v>58.737704391999998</v>
      </c>
      <c r="R795">
        <v>82.046237185999999</v>
      </c>
      <c r="S795">
        <v>65.190363238000003</v>
      </c>
      <c r="T795">
        <v>70.357269189999997</v>
      </c>
      <c r="U795"/>
      <c r="V795">
        <v>118.348456598</v>
      </c>
      <c r="W795">
        <v>44.083476382000001</v>
      </c>
      <c r="X795"/>
      <c r="Y795"/>
      <c r="Z795">
        <v>9.6940106989999997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57.301242082999998</v>
      </c>
      <c r="AM795">
        <v>34.759482403</v>
      </c>
      <c r="AN795">
        <v>80.361530832</v>
      </c>
      <c r="AO795"/>
      <c r="AP795"/>
      <c r="AQ795"/>
      <c r="AR795">
        <v>62.920989024999997</v>
      </c>
      <c r="AS795">
        <v>21.978710486000001</v>
      </c>
      <c r="AT795">
        <v>54.355593140000003</v>
      </c>
      <c r="AU795"/>
    </row>
    <row r="796" spans="1:47" x14ac:dyDescent="0.2">
      <c r="A796" s="85">
        <v>31107</v>
      </c>
      <c r="B796">
        <v>40.961643504999998</v>
      </c>
      <c r="C796">
        <v>54.493317830999999</v>
      </c>
      <c r="D796">
        <v>67.100915350999998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68.655752514</v>
      </c>
      <c r="N796">
        <v>84.581472958999996</v>
      </c>
      <c r="O796"/>
      <c r="P796"/>
      <c r="Q796">
        <v>60.685789059999998</v>
      </c>
      <c r="R796">
        <v>82.413334445000004</v>
      </c>
      <c r="S796">
        <v>65.262250135000002</v>
      </c>
      <c r="T796">
        <v>71.630703925999995</v>
      </c>
      <c r="U796"/>
      <c r="V796">
        <v>118.53242879299999</v>
      </c>
      <c r="W796">
        <v>45.068081946</v>
      </c>
      <c r="X796"/>
      <c r="Y796"/>
      <c r="Z796">
        <v>10.323784015999999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57.421630735999997</v>
      </c>
      <c r="AM796">
        <v>35.811642579000001</v>
      </c>
      <c r="AN796">
        <v>83.829460499000007</v>
      </c>
      <c r="AO796"/>
      <c r="AP796"/>
      <c r="AQ796"/>
      <c r="AR796">
        <v>64.644851738</v>
      </c>
      <c r="AS796">
        <v>22.614785273999999</v>
      </c>
      <c r="AT796">
        <v>54.435812333000001</v>
      </c>
      <c r="AU796"/>
    </row>
    <row r="797" spans="1:47" x14ac:dyDescent="0.2">
      <c r="A797" s="85">
        <v>31138</v>
      </c>
      <c r="B797">
        <v>40.289217946000001</v>
      </c>
      <c r="C797">
        <v>54.694071407999999</v>
      </c>
      <c r="D797">
        <v>61.857383734000003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67.931857231999999</v>
      </c>
      <c r="N797">
        <v>85.036363643000001</v>
      </c>
      <c r="O797"/>
      <c r="P797"/>
      <c r="Q797">
        <v>59.682230292</v>
      </c>
      <c r="R797">
        <v>81.495591298999997</v>
      </c>
      <c r="S797">
        <v>65.271944168000005</v>
      </c>
      <c r="T797">
        <v>72.691899539999994</v>
      </c>
      <c r="U797"/>
      <c r="V797">
        <v>114.872859414</v>
      </c>
      <c r="W797">
        <v>43.725437995</v>
      </c>
      <c r="X797"/>
      <c r="Y797"/>
      <c r="Z797">
        <v>9.7389945079999993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57.342897274000002</v>
      </c>
      <c r="AM797">
        <v>35.197086413000001</v>
      </c>
      <c r="AN797">
        <v>82.236802980999997</v>
      </c>
      <c r="AO797"/>
      <c r="AP797"/>
      <c r="AQ797"/>
      <c r="AR797">
        <v>64.644851738</v>
      </c>
      <c r="AS797">
        <v>22.820745871</v>
      </c>
      <c r="AT797">
        <v>54.322275898000001</v>
      </c>
      <c r="AU797"/>
    </row>
    <row r="798" spans="1:47" x14ac:dyDescent="0.2">
      <c r="A798" s="85">
        <v>31168</v>
      </c>
      <c r="B798">
        <v>40.299082091000002</v>
      </c>
      <c r="C798">
        <v>54.817974309</v>
      </c>
      <c r="D798">
        <v>65.833871173999995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68.836726334000005</v>
      </c>
      <c r="N798">
        <v>84.613736231000004</v>
      </c>
      <c r="O798"/>
      <c r="P798"/>
      <c r="Q798">
        <v>60.803854798000003</v>
      </c>
      <c r="R798">
        <v>82.321560129999995</v>
      </c>
      <c r="S798">
        <v>65.726496337</v>
      </c>
      <c r="T798">
        <v>73.434736470000004</v>
      </c>
      <c r="U798"/>
      <c r="V798">
        <v>121.106545995</v>
      </c>
      <c r="W798">
        <v>44.844307954000001</v>
      </c>
      <c r="X798"/>
      <c r="Y798"/>
      <c r="Z798">
        <v>9.761486412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57.784689409999999</v>
      </c>
      <c r="AM798">
        <v>35.157528571999997</v>
      </c>
      <c r="AN798">
        <v>82.742746550000007</v>
      </c>
      <c r="AO798"/>
      <c r="AP798"/>
      <c r="AQ798"/>
      <c r="AR798">
        <v>64.415003376000001</v>
      </c>
      <c r="AS798">
        <v>24.948233785999999</v>
      </c>
      <c r="AT798">
        <v>54.408642915999998</v>
      </c>
      <c r="AU798"/>
    </row>
    <row r="799" spans="1:47" x14ac:dyDescent="0.2">
      <c r="A799" s="85">
        <v>31199</v>
      </c>
      <c r="B799">
        <v>42.275458227999998</v>
      </c>
      <c r="C799">
        <v>54.780886250000002</v>
      </c>
      <c r="D799">
        <v>66.921314848999998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68.246180183000007</v>
      </c>
      <c r="N799">
        <v>83.180299220999999</v>
      </c>
      <c r="O799"/>
      <c r="P799"/>
      <c r="Q799">
        <v>60.036427504000002</v>
      </c>
      <c r="R799">
        <v>81.128494040999996</v>
      </c>
      <c r="S799">
        <v>65.598484142000004</v>
      </c>
      <c r="T799">
        <v>73.434736470000004</v>
      </c>
      <c r="U799"/>
      <c r="V799">
        <v>123.06661241099999</v>
      </c>
      <c r="W799">
        <v>44.710043558999999</v>
      </c>
      <c r="X799"/>
      <c r="Y799"/>
      <c r="Z799">
        <v>9.5365673700000002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57.552468408999999</v>
      </c>
      <c r="AM799">
        <v>35.661766954000001</v>
      </c>
      <c r="AN799">
        <v>82.640403194000001</v>
      </c>
      <c r="AO799"/>
      <c r="AP799"/>
      <c r="AQ799"/>
      <c r="AR799">
        <v>65.621707275000006</v>
      </c>
      <c r="AS799">
        <v>19.873238719</v>
      </c>
      <c r="AT799">
        <v>54.378597902999999</v>
      </c>
      <c r="AU799"/>
    </row>
    <row r="800" spans="1:47" x14ac:dyDescent="0.2">
      <c r="A800" s="85">
        <v>31229</v>
      </c>
      <c r="B800">
        <v>41.133600125000001</v>
      </c>
      <c r="C800">
        <v>53.878606499999997</v>
      </c>
      <c r="D800">
        <v>68.779354136999999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68.855776210000002</v>
      </c>
      <c r="N800">
        <v>85.960529354000002</v>
      </c>
      <c r="O800"/>
      <c r="P800"/>
      <c r="Q800">
        <v>57.734145624</v>
      </c>
      <c r="R800">
        <v>81.312042669999997</v>
      </c>
      <c r="S800">
        <v>65.626401018999999</v>
      </c>
      <c r="T800">
        <v>72.904138662999998</v>
      </c>
      <c r="U800"/>
      <c r="V800">
        <v>122.082332433</v>
      </c>
      <c r="W800">
        <v>46.992538275000001</v>
      </c>
      <c r="X800"/>
      <c r="Y800"/>
      <c r="Z800">
        <v>9.6490268910000001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57.684814596999999</v>
      </c>
      <c r="AM800">
        <v>36.119510019000003</v>
      </c>
      <c r="AN800">
        <v>80.935118978000006</v>
      </c>
      <c r="AO800"/>
      <c r="AP800"/>
      <c r="AQ800"/>
      <c r="AR800">
        <v>62.116519758999999</v>
      </c>
      <c r="AS800">
        <v>22.799898044999999</v>
      </c>
      <c r="AT800">
        <v>54.099070208000001</v>
      </c>
      <c r="AU800"/>
    </row>
    <row r="801" spans="1:47" x14ac:dyDescent="0.2">
      <c r="A801" s="85">
        <v>31260</v>
      </c>
      <c r="B801">
        <v>41.852406586000001</v>
      </c>
      <c r="C801">
        <v>54.492019116999998</v>
      </c>
      <c r="D801">
        <v>69.383689810999996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68.960550526999995</v>
      </c>
      <c r="N801">
        <v>87.082547195999993</v>
      </c>
      <c r="O801"/>
      <c r="P801"/>
      <c r="Q801">
        <v>59.032868735999998</v>
      </c>
      <c r="R801">
        <v>81.312042669999997</v>
      </c>
      <c r="S801">
        <v>65.513345287000007</v>
      </c>
      <c r="T801">
        <v>72.373540856000005</v>
      </c>
      <c r="U801"/>
      <c r="V801">
        <v>124.433059691</v>
      </c>
      <c r="W801">
        <v>44.710043558999999</v>
      </c>
      <c r="X801"/>
      <c r="Y801"/>
      <c r="Z801">
        <v>9.2666645200000008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57.682847017</v>
      </c>
      <c r="AM801">
        <v>36.536265020000002</v>
      </c>
      <c r="AN801">
        <v>82.545850338999998</v>
      </c>
      <c r="AO801"/>
      <c r="AP801"/>
      <c r="AQ801"/>
      <c r="AR801">
        <v>65.909017727999995</v>
      </c>
      <c r="AS801">
        <v>22.995923986000001</v>
      </c>
      <c r="AT801">
        <v>54.277456274999999</v>
      </c>
      <c r="AU801"/>
    </row>
    <row r="802" spans="1:47" x14ac:dyDescent="0.2">
      <c r="A802" s="85">
        <v>31291</v>
      </c>
      <c r="B802">
        <v>42.203327383000001</v>
      </c>
      <c r="C802">
        <v>55.871029655999997</v>
      </c>
      <c r="D802">
        <v>70.197490200000004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68.865301148</v>
      </c>
      <c r="N802">
        <v>86.688269439999999</v>
      </c>
      <c r="O802"/>
      <c r="P802"/>
      <c r="Q802">
        <v>59.032868735999998</v>
      </c>
      <c r="R802">
        <v>81.495591298999997</v>
      </c>
      <c r="S802">
        <v>65.475182400999998</v>
      </c>
      <c r="T802">
        <v>72.055182172000002</v>
      </c>
      <c r="U802"/>
      <c r="V802">
        <v>124.263375901</v>
      </c>
      <c r="W802">
        <v>45.336610735999997</v>
      </c>
      <c r="X802"/>
      <c r="Y802"/>
      <c r="Z802">
        <v>9.6940106989999997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57.669810853000001</v>
      </c>
      <c r="AM802">
        <v>36.754373813000001</v>
      </c>
      <c r="AN802">
        <v>80.289554589999995</v>
      </c>
      <c r="AO802"/>
      <c r="AP802"/>
      <c r="AQ802"/>
      <c r="AR802">
        <v>65.966479817999996</v>
      </c>
      <c r="AS802">
        <v>23.191724948000001</v>
      </c>
      <c r="AT802">
        <v>54.479243738000001</v>
      </c>
      <c r="AU802"/>
    </row>
    <row r="803" spans="1:47" x14ac:dyDescent="0.2">
      <c r="A803" s="85">
        <v>31321</v>
      </c>
      <c r="B803">
        <v>40.723935068000003</v>
      </c>
      <c r="C803">
        <v>55.369122689000001</v>
      </c>
      <c r="D803">
        <v>71.620383387999993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69.484422112000004</v>
      </c>
      <c r="N803">
        <v>87.620613245000001</v>
      </c>
      <c r="O803"/>
      <c r="P803"/>
      <c r="Q803">
        <v>58.737704391999998</v>
      </c>
      <c r="R803">
        <v>82.321560129999995</v>
      </c>
      <c r="S803">
        <v>65.631336757</v>
      </c>
      <c r="T803">
        <v>71.949062611000002</v>
      </c>
      <c r="U803"/>
      <c r="V803">
        <v>124.72825637299999</v>
      </c>
      <c r="W803">
        <v>45.068081946</v>
      </c>
      <c r="X803"/>
      <c r="Y803"/>
      <c r="Z803">
        <v>9.6040430830000005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57.820519040999997</v>
      </c>
      <c r="AM803">
        <v>36.863642294999998</v>
      </c>
      <c r="AN803">
        <v>85.601969419</v>
      </c>
      <c r="AO803"/>
      <c r="AP803"/>
      <c r="AQ803"/>
      <c r="AR803">
        <v>63.955306653000001</v>
      </c>
      <c r="AS803">
        <v>23.829488517000001</v>
      </c>
      <c r="AT803">
        <v>54.293024152999998</v>
      </c>
      <c r="AU803"/>
    </row>
    <row r="804" spans="1:47" x14ac:dyDescent="0.2">
      <c r="A804" s="85">
        <v>31352</v>
      </c>
      <c r="B804">
        <v>42.054492097000001</v>
      </c>
      <c r="C804">
        <v>56.928402792999997</v>
      </c>
      <c r="D804">
        <v>71.843802389000004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70.122592952999995</v>
      </c>
      <c r="N804">
        <v>87.605327688000003</v>
      </c>
      <c r="O804"/>
      <c r="P804"/>
      <c r="Q804">
        <v>59.150934473</v>
      </c>
      <c r="R804">
        <v>83.239303274999997</v>
      </c>
      <c r="S804">
        <v>66.014618584999994</v>
      </c>
      <c r="T804">
        <v>71.842943048999999</v>
      </c>
      <c r="U804"/>
      <c r="V804">
        <v>123.09822855199999</v>
      </c>
      <c r="W804">
        <v>44.799553156000002</v>
      </c>
      <c r="X804"/>
      <c r="Y804"/>
      <c r="Z804">
        <v>9.9414216450000001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58.279692619999999</v>
      </c>
      <c r="AM804">
        <v>36.658042166999998</v>
      </c>
      <c r="AN804">
        <v>82.400161381999993</v>
      </c>
      <c r="AO804"/>
      <c r="AP804"/>
      <c r="AQ804"/>
      <c r="AR804">
        <v>63.782920382</v>
      </c>
      <c r="AS804">
        <v>25.435991213000001</v>
      </c>
      <c r="AT804">
        <v>54.476665617999998</v>
      </c>
      <c r="AU804"/>
    </row>
    <row r="805" spans="1:47" x14ac:dyDescent="0.2">
      <c r="A805" s="85">
        <v>31382</v>
      </c>
      <c r="B805">
        <v>41.152534422000002</v>
      </c>
      <c r="C805">
        <v>55.530148218999997</v>
      </c>
      <c r="D805">
        <v>73.090296347000006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69.551096677999993</v>
      </c>
      <c r="N805">
        <v>86.966649430000004</v>
      </c>
      <c r="O805"/>
      <c r="P805"/>
      <c r="Q805">
        <v>59.623197423000001</v>
      </c>
      <c r="R805">
        <v>82.413334445000004</v>
      </c>
      <c r="S805">
        <v>65.885769663000005</v>
      </c>
      <c r="T805">
        <v>71.949062611000002</v>
      </c>
      <c r="U805"/>
      <c r="V805">
        <v>126.229967825</v>
      </c>
      <c r="W805">
        <v>43.725437995</v>
      </c>
      <c r="X805"/>
      <c r="Y805"/>
      <c r="Z805">
        <v>9.761486412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57.970938081</v>
      </c>
      <c r="AM805">
        <v>37.505615433999999</v>
      </c>
      <c r="AN805">
        <v>83.167041046999998</v>
      </c>
      <c r="AO805"/>
      <c r="AP805"/>
      <c r="AQ805"/>
      <c r="AR805">
        <v>61.886671397000001</v>
      </c>
      <c r="AS805">
        <v>24.600740455</v>
      </c>
      <c r="AT805">
        <v>55.027490856</v>
      </c>
      <c r="AU805"/>
    </row>
    <row r="806" spans="1:47" x14ac:dyDescent="0.2">
      <c r="A806" s="85">
        <v>31413</v>
      </c>
      <c r="B806">
        <v>41.286719152000003</v>
      </c>
      <c r="C806">
        <v>55.265240280999997</v>
      </c>
      <c r="D806">
        <v>74.350397161000004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69.979718883999993</v>
      </c>
      <c r="N806">
        <v>86.906924684000003</v>
      </c>
      <c r="O806"/>
      <c r="P806"/>
      <c r="Q806">
        <v>60.390624717000001</v>
      </c>
      <c r="R806">
        <v>82.780431703000005</v>
      </c>
      <c r="S806">
        <v>66.309843458000003</v>
      </c>
      <c r="T806">
        <v>72.055182172000002</v>
      </c>
      <c r="U806"/>
      <c r="V806">
        <v>120.508008266</v>
      </c>
      <c r="W806">
        <v>44.486269567000001</v>
      </c>
      <c r="X806"/>
      <c r="Y806"/>
      <c r="Z806">
        <v>9.6715187950000008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58.229176246999998</v>
      </c>
      <c r="AM806">
        <v>37.159112231999998</v>
      </c>
      <c r="AN806">
        <v>83.336428803999993</v>
      </c>
      <c r="AO806"/>
      <c r="AP806"/>
      <c r="AQ806"/>
      <c r="AR806">
        <v>64.874700099999998</v>
      </c>
      <c r="AS806">
        <v>23.498041829999998</v>
      </c>
      <c r="AT806">
        <v>55.310786573000001</v>
      </c>
      <c r="AU806"/>
    </row>
    <row r="807" spans="1:47" x14ac:dyDescent="0.2">
      <c r="A807" s="85">
        <v>31444</v>
      </c>
      <c r="B807">
        <v>41.944304264000003</v>
      </c>
      <c r="C807">
        <v>55.516337067999999</v>
      </c>
      <c r="D807">
        <v>74.261160927999995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70.208317394000005</v>
      </c>
      <c r="N807">
        <v>87.654569676999998</v>
      </c>
      <c r="O807"/>
      <c r="P807"/>
      <c r="Q807">
        <v>59.859328898000001</v>
      </c>
      <c r="R807">
        <v>81.954462871999993</v>
      </c>
      <c r="S807">
        <v>66.149502655999996</v>
      </c>
      <c r="T807">
        <v>72.373540856000005</v>
      </c>
      <c r="U807"/>
      <c r="V807">
        <v>121.500248584</v>
      </c>
      <c r="W807">
        <v>44.262495575000003</v>
      </c>
      <c r="X807"/>
      <c r="Y807"/>
      <c r="Z807">
        <v>9.9189297409999995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58.213553836999999</v>
      </c>
      <c r="AM807">
        <v>37.291909152000002</v>
      </c>
      <c r="AN807">
        <v>84.948033030000005</v>
      </c>
      <c r="AO807"/>
      <c r="AP807"/>
      <c r="AQ807"/>
      <c r="AR807">
        <v>64.529927556999993</v>
      </c>
      <c r="AS807">
        <v>22.398133488999999</v>
      </c>
      <c r="AT807">
        <v>54.933191162</v>
      </c>
      <c r="AU807"/>
    </row>
    <row r="808" spans="1:47" x14ac:dyDescent="0.2">
      <c r="A808" s="85">
        <v>31472</v>
      </c>
      <c r="B808">
        <v>42.350824101000001</v>
      </c>
      <c r="C808">
        <v>56.513011370000001</v>
      </c>
      <c r="D808">
        <v>70.078614740000006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69.474897174999995</v>
      </c>
      <c r="N808">
        <v>89.353730580999994</v>
      </c>
      <c r="O808"/>
      <c r="P808"/>
      <c r="Q808">
        <v>57.852211361000002</v>
      </c>
      <c r="R808">
        <v>81.679139927999998</v>
      </c>
      <c r="S808">
        <v>65.975245095999995</v>
      </c>
      <c r="T808">
        <v>72.798019101999998</v>
      </c>
      <c r="U808"/>
      <c r="V808">
        <v>117.662172927</v>
      </c>
      <c r="W808">
        <v>44.307250373999999</v>
      </c>
      <c r="X808"/>
      <c r="Y808"/>
      <c r="Z808">
        <v>10.188832591000001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58.031500514999998</v>
      </c>
      <c r="AM808">
        <v>37.23184406</v>
      </c>
      <c r="AN808">
        <v>86.678577579000006</v>
      </c>
      <c r="AO808"/>
      <c r="AP808"/>
      <c r="AQ808"/>
      <c r="AR808">
        <v>65.909017727999995</v>
      </c>
      <c r="AS808">
        <v>23.498041829999998</v>
      </c>
      <c r="AT808">
        <v>54.537251437000002</v>
      </c>
      <c r="AU808"/>
    </row>
    <row r="809" spans="1:47" x14ac:dyDescent="0.2">
      <c r="A809" s="85">
        <v>31503</v>
      </c>
      <c r="B809">
        <v>41.691596161</v>
      </c>
      <c r="C809">
        <v>54.582355448999998</v>
      </c>
      <c r="D809">
        <v>74.077345246999997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71.189385999999999</v>
      </c>
      <c r="N809">
        <v>88.871685177000003</v>
      </c>
      <c r="O809"/>
      <c r="P809"/>
      <c r="Q809">
        <v>59.859328898000001</v>
      </c>
      <c r="R809">
        <v>83.789949161999999</v>
      </c>
      <c r="S809">
        <v>66.238518830000004</v>
      </c>
      <c r="T809">
        <v>73.328616908000001</v>
      </c>
      <c r="U809"/>
      <c r="V809">
        <v>127.994868536</v>
      </c>
      <c r="W809">
        <v>47.440086258999997</v>
      </c>
      <c r="X809"/>
      <c r="Y809"/>
      <c r="Z809">
        <v>10.053881166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58.177335732000003</v>
      </c>
      <c r="AM809">
        <v>37.726647915000001</v>
      </c>
      <c r="AN809">
        <v>88.909808747</v>
      </c>
      <c r="AO809"/>
      <c r="AP809"/>
      <c r="AQ809"/>
      <c r="AR809">
        <v>63.093375295999998</v>
      </c>
      <c r="AS809">
        <v>23.198066828000002</v>
      </c>
      <c r="AT809">
        <v>54.600712850000001</v>
      </c>
      <c r="AU809"/>
    </row>
    <row r="810" spans="1:47" x14ac:dyDescent="0.2">
      <c r="A810" s="85">
        <v>31533</v>
      </c>
      <c r="B810">
        <v>41.852858255000001</v>
      </c>
      <c r="C810">
        <v>54.289805825000002</v>
      </c>
      <c r="D810">
        <v>73.744544039999994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69.246298663999994</v>
      </c>
      <c r="N810">
        <v>85.792714025999999</v>
      </c>
      <c r="O810"/>
      <c r="P810"/>
      <c r="Q810">
        <v>58.324474311000003</v>
      </c>
      <c r="R810">
        <v>81.220268356000005</v>
      </c>
      <c r="S810">
        <v>65.903795049999999</v>
      </c>
      <c r="T810">
        <v>73.540856031000004</v>
      </c>
      <c r="U810"/>
      <c r="V810">
        <v>119.966663469</v>
      </c>
      <c r="W810">
        <v>45.291855937999998</v>
      </c>
      <c r="X810"/>
      <c r="Y810"/>
      <c r="Z810">
        <v>9.4016159449999996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57.766023248000003</v>
      </c>
      <c r="AM810">
        <v>37.552338826000003</v>
      </c>
      <c r="AN810">
        <v>86.232770755000004</v>
      </c>
      <c r="AO810"/>
      <c r="AP810"/>
      <c r="AQ810"/>
      <c r="AR810">
        <v>63.208299476999997</v>
      </c>
      <c r="AS810">
        <v>23.09807516</v>
      </c>
      <c r="AT810">
        <v>54.706217449999997</v>
      </c>
      <c r="AU810"/>
    </row>
    <row r="811" spans="1:47" x14ac:dyDescent="0.2">
      <c r="A811" s="85">
        <v>31564</v>
      </c>
      <c r="B811">
        <v>42.170713339999999</v>
      </c>
      <c r="C811">
        <v>55.169665606000002</v>
      </c>
      <c r="D811">
        <v>75.536656973999996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70.389291215</v>
      </c>
      <c r="N811">
        <v>91.057722354999996</v>
      </c>
      <c r="O811"/>
      <c r="P811"/>
      <c r="Q811">
        <v>59.564164554000001</v>
      </c>
      <c r="R811">
        <v>81.862688556999998</v>
      </c>
      <c r="S811">
        <v>66.010600756000002</v>
      </c>
      <c r="T811">
        <v>73.646975592999993</v>
      </c>
      <c r="U811"/>
      <c r="V811">
        <v>122.60134331099999</v>
      </c>
      <c r="W811">
        <v>45.381365533999997</v>
      </c>
      <c r="X811"/>
      <c r="Y811"/>
      <c r="Z811">
        <v>9.9639135490000008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58.070717928999997</v>
      </c>
      <c r="AM811">
        <v>36.929575278000002</v>
      </c>
      <c r="AN811">
        <v>87.543501234999994</v>
      </c>
      <c r="AO811"/>
      <c r="AP811"/>
      <c r="AQ811"/>
      <c r="AR811">
        <v>63.610534110000003</v>
      </c>
      <c r="AS811">
        <v>24.697941837999998</v>
      </c>
      <c r="AT811">
        <v>54.496298993000003</v>
      </c>
      <c r="AU811"/>
    </row>
    <row r="812" spans="1:47" x14ac:dyDescent="0.2">
      <c r="A812" s="85">
        <v>31594</v>
      </c>
      <c r="B812">
        <v>41.008790425000001</v>
      </c>
      <c r="C812">
        <v>56.628033742</v>
      </c>
      <c r="D812">
        <v>75.602541795999997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70.532165282999998</v>
      </c>
      <c r="N812">
        <v>87.747426830999999</v>
      </c>
      <c r="O812"/>
      <c r="P812"/>
      <c r="Q812">
        <v>61.394183484999999</v>
      </c>
      <c r="R812">
        <v>81.954462871999993</v>
      </c>
      <c r="S812">
        <v>66.389108625999995</v>
      </c>
      <c r="T812">
        <v>73.540856031000004</v>
      </c>
      <c r="U812"/>
      <c r="V812">
        <v>128.06164244799999</v>
      </c>
      <c r="W812">
        <v>46.679254686999997</v>
      </c>
      <c r="X812"/>
      <c r="Y812"/>
      <c r="Z812">
        <v>9.6940106989999997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58.302836575999997</v>
      </c>
      <c r="AM812">
        <v>37.597671916000003</v>
      </c>
      <c r="AN812">
        <v>88.653284619000004</v>
      </c>
      <c r="AO812"/>
      <c r="AP812"/>
      <c r="AQ812"/>
      <c r="AR812">
        <v>64.242617104999994</v>
      </c>
      <c r="AS812">
        <v>24.497958503</v>
      </c>
      <c r="AT812">
        <v>54.829074781000003</v>
      </c>
      <c r="AU812"/>
    </row>
    <row r="813" spans="1:47" x14ac:dyDescent="0.2">
      <c r="A813" s="85">
        <v>31625</v>
      </c>
      <c r="B813">
        <v>42.065647335000001</v>
      </c>
      <c r="C813">
        <v>56.014584051999996</v>
      </c>
      <c r="D813">
        <v>76.260961828000006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70.094018138999999</v>
      </c>
      <c r="N813">
        <v>86.678918464000006</v>
      </c>
      <c r="O813"/>
      <c r="P813"/>
      <c r="Q813">
        <v>60.508690454000003</v>
      </c>
      <c r="R813">
        <v>81.954462871999993</v>
      </c>
      <c r="S813">
        <v>65.872400245999998</v>
      </c>
      <c r="T813">
        <v>73.646975592999993</v>
      </c>
      <c r="U813"/>
      <c r="V813">
        <v>118.338235399</v>
      </c>
      <c r="W813">
        <v>45.784158720000001</v>
      </c>
      <c r="X813"/>
      <c r="Y813"/>
      <c r="Z813">
        <v>9.9639135490000008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57.962516774000001</v>
      </c>
      <c r="AM813">
        <v>36.893075222</v>
      </c>
      <c r="AN813">
        <v>90.799689443000005</v>
      </c>
      <c r="AO813"/>
      <c r="AP813"/>
      <c r="AQ813"/>
      <c r="AR813">
        <v>64.644851738</v>
      </c>
      <c r="AS813">
        <v>26.097825181000001</v>
      </c>
      <c r="AT813">
        <v>54.738344791000003</v>
      </c>
      <c r="AU813"/>
    </row>
    <row r="814" spans="1:47" x14ac:dyDescent="0.2">
      <c r="A814" s="85">
        <v>31656</v>
      </c>
      <c r="B814">
        <v>41.484042899999999</v>
      </c>
      <c r="C814">
        <v>55.137239673000003</v>
      </c>
      <c r="D814">
        <v>78.870329548000001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70.627414662999996</v>
      </c>
      <c r="N814">
        <v>88.256443504000003</v>
      </c>
      <c r="O814"/>
      <c r="P814"/>
      <c r="Q814">
        <v>60.803854798000003</v>
      </c>
      <c r="R814">
        <v>82.688657387999996</v>
      </c>
      <c r="S814">
        <v>66.360140407000003</v>
      </c>
      <c r="T814">
        <v>74.177573398999996</v>
      </c>
      <c r="U814"/>
      <c r="V814">
        <v>118.35479693800001</v>
      </c>
      <c r="W814">
        <v>46.052687509999998</v>
      </c>
      <c r="X814"/>
      <c r="Y814"/>
      <c r="Z814">
        <v>10.143848782999999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58.225017510000001</v>
      </c>
      <c r="AM814">
        <v>38.018843443000002</v>
      </c>
      <c r="AN814">
        <v>91.546173803000002</v>
      </c>
      <c r="AO814"/>
      <c r="AP814"/>
      <c r="AQ814"/>
      <c r="AR814">
        <v>64.300079194999995</v>
      </c>
      <c r="AS814">
        <v>24.297975169000001</v>
      </c>
      <c r="AT814">
        <v>54.885297627</v>
      </c>
      <c r="AU814"/>
    </row>
    <row r="815" spans="1:47" x14ac:dyDescent="0.2">
      <c r="A815" s="85">
        <v>31686</v>
      </c>
      <c r="B815">
        <v>41.363946536</v>
      </c>
      <c r="C815">
        <v>54.947638185000002</v>
      </c>
      <c r="D815">
        <v>79.757533921999993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70.513115408000004</v>
      </c>
      <c r="N815">
        <v>89.373938232</v>
      </c>
      <c r="O815"/>
      <c r="P815"/>
      <c r="Q815">
        <v>61.63031496</v>
      </c>
      <c r="R815">
        <v>83.422851903999998</v>
      </c>
      <c r="S815">
        <v>66.403198166999999</v>
      </c>
      <c r="T815">
        <v>74.814290768000006</v>
      </c>
      <c r="U815"/>
      <c r="V815">
        <v>119.739536371</v>
      </c>
      <c r="W815">
        <v>45.605139526000002</v>
      </c>
      <c r="X815"/>
      <c r="Y815"/>
      <c r="Z815">
        <v>10.256308303999999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58.301649253999997</v>
      </c>
      <c r="AM815">
        <v>37.660869748000003</v>
      </c>
      <c r="AN815">
        <v>90.676889949</v>
      </c>
      <c r="AO815"/>
      <c r="AP815"/>
      <c r="AQ815"/>
      <c r="AR815">
        <v>64.300079194999995</v>
      </c>
      <c r="AS815">
        <v>25.497875177000001</v>
      </c>
      <c r="AT815">
        <v>55.117923371000003</v>
      </c>
      <c r="AU815"/>
    </row>
    <row r="816" spans="1:47" x14ac:dyDescent="0.2">
      <c r="A816" s="85">
        <v>31717</v>
      </c>
      <c r="B816">
        <v>40.865806298999999</v>
      </c>
      <c r="C816">
        <v>54.910824441000003</v>
      </c>
      <c r="D816">
        <v>78.900639991000006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69.836844815000006</v>
      </c>
      <c r="N816">
        <v>88.838167823999996</v>
      </c>
      <c r="O816"/>
      <c r="P816"/>
      <c r="Q816">
        <v>61.807413566000001</v>
      </c>
      <c r="R816">
        <v>82.229785815</v>
      </c>
      <c r="S816">
        <v>66.376202391000007</v>
      </c>
      <c r="T816">
        <v>75.238769012999995</v>
      </c>
      <c r="U816"/>
      <c r="V816">
        <v>122.31877704999999</v>
      </c>
      <c r="W816">
        <v>44.799553156000002</v>
      </c>
      <c r="X816"/>
      <c r="Y816"/>
      <c r="Z816">
        <v>10.098864974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58.262476900000003</v>
      </c>
      <c r="AM816">
        <v>38.247253088000001</v>
      </c>
      <c r="AN816">
        <v>91.396268470999999</v>
      </c>
      <c r="AO816"/>
      <c r="AP816"/>
      <c r="AQ816"/>
      <c r="AR816">
        <v>65.449321003999998</v>
      </c>
      <c r="AS816">
        <v>25.597866843999999</v>
      </c>
      <c r="AT816">
        <v>55.333394701000003</v>
      </c>
      <c r="AU816"/>
    </row>
    <row r="817" spans="1:47" x14ac:dyDescent="0.2">
      <c r="A817" s="85">
        <v>31747</v>
      </c>
      <c r="B817">
        <v>41.651354947999998</v>
      </c>
      <c r="C817">
        <v>55.489767589000003</v>
      </c>
      <c r="D817">
        <v>77.166246654000005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70.589314911000002</v>
      </c>
      <c r="N817">
        <v>90.168964642999995</v>
      </c>
      <c r="O817"/>
      <c r="P817"/>
      <c r="Q817">
        <v>61.335150616</v>
      </c>
      <c r="R817">
        <v>82.780431703000005</v>
      </c>
      <c r="S817">
        <v>67.066171948000004</v>
      </c>
      <c r="T817">
        <v>75.451008135999999</v>
      </c>
      <c r="U817"/>
      <c r="V817">
        <v>119.582872248</v>
      </c>
      <c r="W817">
        <v>46.365971098000003</v>
      </c>
      <c r="X817"/>
      <c r="Y817"/>
      <c r="Z817">
        <v>10.031389261999999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58.809599288999998</v>
      </c>
      <c r="AM817">
        <v>37.757585538000001</v>
      </c>
      <c r="AN817">
        <v>91.372856534999997</v>
      </c>
      <c r="AO817"/>
      <c r="AP817"/>
      <c r="AQ817"/>
      <c r="AR817">
        <v>64.702313828000001</v>
      </c>
      <c r="AS817">
        <v>25.39788351</v>
      </c>
      <c r="AT817">
        <v>55.869941120999997</v>
      </c>
      <c r="AU817"/>
    </row>
    <row r="818" spans="1:47" x14ac:dyDescent="0.2">
      <c r="A818" s="85">
        <v>31778</v>
      </c>
      <c r="B818">
        <v>40.565452149999999</v>
      </c>
      <c r="C818">
        <v>54.556168018999998</v>
      </c>
      <c r="D818">
        <v>79.595495483999997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69.960669007999996</v>
      </c>
      <c r="N818">
        <v>86.917096677000004</v>
      </c>
      <c r="O818"/>
      <c r="P818"/>
      <c r="Q818">
        <v>60.685789059999998</v>
      </c>
      <c r="R818">
        <v>80.577848153999994</v>
      </c>
      <c r="S818">
        <v>66.461620072000002</v>
      </c>
      <c r="T818">
        <v>75.344888573999995</v>
      </c>
      <c r="U818"/>
      <c r="V818">
        <v>116.729356087</v>
      </c>
      <c r="W818">
        <v>43.32264481</v>
      </c>
      <c r="X818"/>
      <c r="Y818"/>
      <c r="Z818">
        <v>9.5365673700000002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58.302264368000003</v>
      </c>
      <c r="AM818">
        <v>35.517041622999997</v>
      </c>
      <c r="AN818">
        <v>88.370353621999996</v>
      </c>
      <c r="AO818"/>
      <c r="AP818"/>
      <c r="AQ818"/>
      <c r="AR818">
        <v>62.346368120999998</v>
      </c>
      <c r="AS818">
        <v>25.497875177000001</v>
      </c>
      <c r="AT818">
        <v>55.653577364999997</v>
      </c>
      <c r="AU818"/>
    </row>
    <row r="819" spans="1:47" x14ac:dyDescent="0.2">
      <c r="A819" s="85">
        <v>31809</v>
      </c>
      <c r="B819">
        <v>41.523275527999999</v>
      </c>
      <c r="C819">
        <v>56.268201406999999</v>
      </c>
      <c r="D819">
        <v>83.970814376999996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70.894112923999998</v>
      </c>
      <c r="N819">
        <v>91.728752100999998</v>
      </c>
      <c r="O819"/>
      <c r="P819"/>
      <c r="Q819">
        <v>61.571282091</v>
      </c>
      <c r="R819">
        <v>82.505108758999995</v>
      </c>
      <c r="S819">
        <v>67.18973158</v>
      </c>
      <c r="T819">
        <v>75.238769012999995</v>
      </c>
      <c r="U819"/>
      <c r="V819">
        <v>126.413721882</v>
      </c>
      <c r="W819">
        <v>46.544990292000001</v>
      </c>
      <c r="X819"/>
      <c r="Y819"/>
      <c r="Z819">
        <v>10.323784015999999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59.081784712000001</v>
      </c>
      <c r="AM819">
        <v>39.894129552999999</v>
      </c>
      <c r="AN819">
        <v>92.108348599999999</v>
      </c>
      <c r="AO819"/>
      <c r="AP819"/>
      <c r="AQ819"/>
      <c r="AR819">
        <v>64.93216219</v>
      </c>
      <c r="AS819">
        <v>26.097825181000001</v>
      </c>
      <c r="AT819">
        <v>56.399248974000002</v>
      </c>
      <c r="AU819"/>
    </row>
    <row r="820" spans="1:47" x14ac:dyDescent="0.2">
      <c r="A820" s="85">
        <v>31837</v>
      </c>
      <c r="B820">
        <v>41.936402571999999</v>
      </c>
      <c r="C820">
        <v>55.373255911999998</v>
      </c>
      <c r="D820">
        <v>79.575976569999995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70.675039351999999</v>
      </c>
      <c r="N820">
        <v>91.102116433000006</v>
      </c>
      <c r="O820"/>
      <c r="P820"/>
      <c r="Q820">
        <v>63.991629709999998</v>
      </c>
      <c r="R820">
        <v>83.422851903999998</v>
      </c>
      <c r="S820">
        <v>67.510729471000005</v>
      </c>
      <c r="T820">
        <v>75.344888573999995</v>
      </c>
      <c r="U820"/>
      <c r="V820">
        <v>118.725494743</v>
      </c>
      <c r="W820">
        <v>46.947783477000002</v>
      </c>
      <c r="X820"/>
      <c r="Y820"/>
      <c r="Z820">
        <v>10.2338164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59.288260059000002</v>
      </c>
      <c r="AM820">
        <v>38.891252797999996</v>
      </c>
      <c r="AN820">
        <v>89.560461312000001</v>
      </c>
      <c r="AO820"/>
      <c r="AP820"/>
      <c r="AQ820"/>
      <c r="AR820">
        <v>64.702313828000001</v>
      </c>
      <c r="AS820">
        <v>25.197900175000001</v>
      </c>
      <c r="AT820">
        <v>56.472328758000003</v>
      </c>
      <c r="AU820"/>
    </row>
    <row r="821" spans="1:47" x14ac:dyDescent="0.2">
      <c r="A821" s="85">
        <v>31868</v>
      </c>
      <c r="B821">
        <v>41.816426520999997</v>
      </c>
      <c r="C821">
        <v>56.698059636000004</v>
      </c>
      <c r="D821">
        <v>80.668681595999999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70.789338607000005</v>
      </c>
      <c r="N821">
        <v>91.355462915000004</v>
      </c>
      <c r="O821"/>
      <c r="P821"/>
      <c r="Q821">
        <v>62.279676516000002</v>
      </c>
      <c r="R821">
        <v>82.596883074000004</v>
      </c>
      <c r="S821">
        <v>67.769848584000002</v>
      </c>
      <c r="T821">
        <v>75.557127696999999</v>
      </c>
      <c r="U821"/>
      <c r="V821">
        <v>119.935833648</v>
      </c>
      <c r="W821">
        <v>47.798124645999998</v>
      </c>
      <c r="X821"/>
      <c r="Y821"/>
      <c r="Z821">
        <v>10.796114004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59.580366361999999</v>
      </c>
      <c r="AM821">
        <v>38.779285315000003</v>
      </c>
      <c r="AN821">
        <v>92.245598290000004</v>
      </c>
      <c r="AO821"/>
      <c r="AP821"/>
      <c r="AQ821"/>
      <c r="AR821">
        <v>65.047086371000006</v>
      </c>
      <c r="AS821">
        <v>26.197816848999999</v>
      </c>
      <c r="AT821">
        <v>56.835347874999997</v>
      </c>
      <c r="AU821"/>
    </row>
    <row r="822" spans="1:47" x14ac:dyDescent="0.2">
      <c r="A822" s="85">
        <v>31898</v>
      </c>
      <c r="B822">
        <v>42.929755198000002</v>
      </c>
      <c r="C822">
        <v>57.052189830000003</v>
      </c>
      <c r="D822">
        <v>79.609703010999993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71.694207708999997</v>
      </c>
      <c r="N822">
        <v>93.153501766000005</v>
      </c>
      <c r="O822"/>
      <c r="P822"/>
      <c r="Q822">
        <v>63.755498234999997</v>
      </c>
      <c r="R822">
        <v>83.331077590000007</v>
      </c>
      <c r="S822">
        <v>67.960199810999995</v>
      </c>
      <c r="T822">
        <v>75.981605943000005</v>
      </c>
      <c r="U822"/>
      <c r="V822">
        <v>118.70974338800001</v>
      </c>
      <c r="W822">
        <v>46.142197105999998</v>
      </c>
      <c r="X822"/>
      <c r="Y822"/>
      <c r="Z822">
        <v>11.133492565999999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59.885663465999997</v>
      </c>
      <c r="AM822">
        <v>39.050204287</v>
      </c>
      <c r="AN822">
        <v>92.879010824000005</v>
      </c>
      <c r="AO822"/>
      <c r="AP822"/>
      <c r="AQ822"/>
      <c r="AR822">
        <v>65.909017727999995</v>
      </c>
      <c r="AS822">
        <v>26.797766852999999</v>
      </c>
      <c r="AT822">
        <v>57.192020851000002</v>
      </c>
      <c r="AU822"/>
    </row>
    <row r="823" spans="1:47" x14ac:dyDescent="0.2">
      <c r="A823" s="85">
        <v>31929</v>
      </c>
      <c r="B823">
        <v>41.891881636000001</v>
      </c>
      <c r="C823">
        <v>57.016961831000003</v>
      </c>
      <c r="D823">
        <v>74.86872443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70.941737614000004</v>
      </c>
      <c r="N823">
        <v>92.972695518999998</v>
      </c>
      <c r="O823"/>
      <c r="P823"/>
      <c r="Q823">
        <v>62.574840860000002</v>
      </c>
      <c r="R823">
        <v>83.789949161999999</v>
      </c>
      <c r="S823">
        <v>68.434712145999995</v>
      </c>
      <c r="T823">
        <v>76.512203749999998</v>
      </c>
      <c r="U823"/>
      <c r="V823">
        <v>116.46531862800001</v>
      </c>
      <c r="W823">
        <v>46.410725896999999</v>
      </c>
      <c r="X823"/>
      <c r="Y823"/>
      <c r="Z823">
        <v>10.796114004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60.182122370000002</v>
      </c>
      <c r="AM823">
        <v>39.068140933000002</v>
      </c>
      <c r="AN823">
        <v>92.889254880999999</v>
      </c>
      <c r="AO823"/>
      <c r="AP823"/>
      <c r="AQ823"/>
      <c r="AR823">
        <v>65.506783095000003</v>
      </c>
      <c r="AS823">
        <v>27.497708524</v>
      </c>
      <c r="AT823">
        <v>57.499511231</v>
      </c>
      <c r="AU823"/>
    </row>
    <row r="824" spans="1:47" x14ac:dyDescent="0.2">
      <c r="A824" s="85">
        <v>31959</v>
      </c>
      <c r="B824">
        <v>41.781496036999997</v>
      </c>
      <c r="C824">
        <v>56.374053349</v>
      </c>
      <c r="D824">
        <v>70.923450626000005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71.227485751000003</v>
      </c>
      <c r="N824">
        <v>96.382211831999996</v>
      </c>
      <c r="O824"/>
      <c r="P824"/>
      <c r="Q824">
        <v>63.814531103</v>
      </c>
      <c r="R824">
        <v>82.780431703000005</v>
      </c>
      <c r="S824">
        <v>68.605117203999995</v>
      </c>
      <c r="T824">
        <v>77.042801556000001</v>
      </c>
      <c r="U824"/>
      <c r="V824">
        <v>117.993303469</v>
      </c>
      <c r="W824">
        <v>47.126802669999996</v>
      </c>
      <c r="X824"/>
      <c r="Y824"/>
      <c r="Z824">
        <v>11.133492565999999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60.313740357999997</v>
      </c>
      <c r="AM824">
        <v>39.141227802000003</v>
      </c>
      <c r="AN824">
        <v>95.419598711000006</v>
      </c>
      <c r="AO824"/>
      <c r="AP824"/>
      <c r="AQ824"/>
      <c r="AR824">
        <v>65.219472641999999</v>
      </c>
      <c r="AS824">
        <v>25.297891841999999</v>
      </c>
      <c r="AT824">
        <v>57.887716597000001</v>
      </c>
      <c r="AU824"/>
    </row>
    <row r="825" spans="1:47" x14ac:dyDescent="0.2">
      <c r="A825" s="85">
        <v>31990</v>
      </c>
      <c r="B825">
        <v>42.448933414999999</v>
      </c>
      <c r="C825">
        <v>56.394106618000002</v>
      </c>
      <c r="D825">
        <v>71.965521842000001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71.265585502999997</v>
      </c>
      <c r="N825">
        <v>90.514450514999993</v>
      </c>
      <c r="O825"/>
      <c r="P825"/>
      <c r="Q825">
        <v>64.050662578000001</v>
      </c>
      <c r="R825">
        <v>82.780431703000005</v>
      </c>
      <c r="S825">
        <v>69.063380839000004</v>
      </c>
      <c r="T825">
        <v>77.467279801999993</v>
      </c>
      <c r="U825"/>
      <c r="V825">
        <v>117.41979170899999</v>
      </c>
      <c r="W825">
        <v>44.710043558999999</v>
      </c>
      <c r="X825"/>
      <c r="Y825"/>
      <c r="Z825">
        <v>11.560838746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60.661994299</v>
      </c>
      <c r="AM825">
        <v>39.097206657999998</v>
      </c>
      <c r="AN825">
        <v>90.298249514000005</v>
      </c>
      <c r="AO825"/>
      <c r="AP825"/>
      <c r="AQ825"/>
      <c r="AR825">
        <v>67.747804621</v>
      </c>
      <c r="AS825">
        <v>27.997666860999999</v>
      </c>
      <c r="AT825">
        <v>58.322129805000003</v>
      </c>
      <c r="AU825"/>
    </row>
    <row r="826" spans="1:47" x14ac:dyDescent="0.2">
      <c r="A826" s="85">
        <v>32021</v>
      </c>
      <c r="B826">
        <v>41.610350572000002</v>
      </c>
      <c r="C826">
        <v>56.856285988000003</v>
      </c>
      <c r="D826">
        <v>73.915026757000007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71.332260069</v>
      </c>
      <c r="N826">
        <v>93.949431395999994</v>
      </c>
      <c r="O826"/>
      <c r="P826"/>
      <c r="Q826">
        <v>63.283235285000004</v>
      </c>
      <c r="R826">
        <v>83.973497791</v>
      </c>
      <c r="S826">
        <v>69.391480959999996</v>
      </c>
      <c r="T826">
        <v>77.679518924999996</v>
      </c>
      <c r="U826"/>
      <c r="V826">
        <v>121.45428700399999</v>
      </c>
      <c r="W826">
        <v>47.261067064999999</v>
      </c>
      <c r="X826"/>
      <c r="Y826"/>
      <c r="Z826">
        <v>11.200968279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60.982155828000003</v>
      </c>
      <c r="AM826">
        <v>38.178282436000003</v>
      </c>
      <c r="AN826">
        <v>92.949914675000002</v>
      </c>
      <c r="AO826"/>
      <c r="AP826"/>
      <c r="AQ826"/>
      <c r="AR826">
        <v>67.115721626999999</v>
      </c>
      <c r="AS826">
        <v>26.997750187000001</v>
      </c>
      <c r="AT826">
        <v>58.542261582999998</v>
      </c>
      <c r="AU826"/>
    </row>
    <row r="827" spans="1:47" x14ac:dyDescent="0.2">
      <c r="A827" s="85">
        <v>32051</v>
      </c>
      <c r="B827">
        <v>42.505838359000002</v>
      </c>
      <c r="C827">
        <v>57.641723917999997</v>
      </c>
      <c r="D827">
        <v>74.417848664000005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71.856131653999995</v>
      </c>
      <c r="N827">
        <v>93.505386361000006</v>
      </c>
      <c r="O827"/>
      <c r="P827"/>
      <c r="Q827">
        <v>62.870005204000002</v>
      </c>
      <c r="R827">
        <v>84.524143679000005</v>
      </c>
      <c r="S827">
        <v>70.353347606</v>
      </c>
      <c r="T827">
        <v>77.891758046999996</v>
      </c>
      <c r="U827"/>
      <c r="V827">
        <v>120.15390381</v>
      </c>
      <c r="W827">
        <v>47.753369847000002</v>
      </c>
      <c r="X827"/>
      <c r="Y827"/>
      <c r="Z827">
        <v>11.200968279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61.700041343999999</v>
      </c>
      <c r="AM827">
        <v>38.398295646000001</v>
      </c>
      <c r="AN827">
        <v>92.110947972999995</v>
      </c>
      <c r="AO827"/>
      <c r="AP827"/>
      <c r="AQ827"/>
      <c r="AR827">
        <v>67.288107898000007</v>
      </c>
      <c r="AS827">
        <v>27.997666860999999</v>
      </c>
      <c r="AT827">
        <v>59.330472170999997</v>
      </c>
      <c r="AU827"/>
    </row>
    <row r="828" spans="1:47" x14ac:dyDescent="0.2">
      <c r="A828" s="85">
        <v>32082</v>
      </c>
      <c r="B828">
        <v>42.834849343999998</v>
      </c>
      <c r="C828">
        <v>56.924810788999999</v>
      </c>
      <c r="D828">
        <v>76.795427650999997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72.141879791999997</v>
      </c>
      <c r="N828">
        <v>94.038128327999999</v>
      </c>
      <c r="O828"/>
      <c r="P828"/>
      <c r="Q828">
        <v>62.456775122000003</v>
      </c>
      <c r="R828">
        <v>84.524143679000005</v>
      </c>
      <c r="S828">
        <v>70.618459239000003</v>
      </c>
      <c r="T828">
        <v>78.10399717</v>
      </c>
      <c r="U828"/>
      <c r="V828">
        <v>121.060481035</v>
      </c>
      <c r="W828">
        <v>47.305821864000002</v>
      </c>
      <c r="X828"/>
      <c r="Y828"/>
      <c r="Z828">
        <v>11.403395417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61.998629512000001</v>
      </c>
      <c r="AM828">
        <v>38.781216950000001</v>
      </c>
      <c r="AN828">
        <v>92.763793221</v>
      </c>
      <c r="AO828"/>
      <c r="AP828"/>
      <c r="AQ828"/>
      <c r="AR828">
        <v>68.150039254000006</v>
      </c>
      <c r="AS828">
        <v>29.197566868999999</v>
      </c>
      <c r="AT828">
        <v>59.630624826000002</v>
      </c>
      <c r="AU828"/>
    </row>
    <row r="829" spans="1:47" x14ac:dyDescent="0.2">
      <c r="A829" s="85">
        <v>32112</v>
      </c>
      <c r="B829">
        <v>42.644256274</v>
      </c>
      <c r="C829">
        <v>57.216764779999998</v>
      </c>
      <c r="D829">
        <v>74.441785912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71.960905971000003</v>
      </c>
      <c r="N829">
        <v>93.259539305000004</v>
      </c>
      <c r="O829"/>
      <c r="P829"/>
      <c r="Q829">
        <v>63.755498234999997</v>
      </c>
      <c r="R829">
        <v>85.717209767</v>
      </c>
      <c r="S829">
        <v>70.975057640000003</v>
      </c>
      <c r="T829">
        <v>78.422355854000003</v>
      </c>
      <c r="U829"/>
      <c r="V829">
        <v>124.029966652</v>
      </c>
      <c r="W829">
        <v>47.350576662000002</v>
      </c>
      <c r="X829"/>
      <c r="Y829"/>
      <c r="Z829">
        <v>10.751130196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62.231136575999997</v>
      </c>
      <c r="AM829">
        <v>39.544829796999998</v>
      </c>
      <c r="AN829">
        <v>96.004633506999994</v>
      </c>
      <c r="AO829"/>
      <c r="AP829"/>
      <c r="AQ829"/>
      <c r="AR829">
        <v>68.379887616000005</v>
      </c>
      <c r="AS829">
        <v>28.897591866999999</v>
      </c>
      <c r="AT829">
        <v>59.964987147999999</v>
      </c>
      <c r="AU829"/>
    </row>
    <row r="830" spans="1:47" x14ac:dyDescent="0.2">
      <c r="A830" s="85">
        <v>32143</v>
      </c>
      <c r="B830">
        <v>43.270203404999997</v>
      </c>
      <c r="C830">
        <v>58.939271161999997</v>
      </c>
      <c r="D830">
        <v>74.602483066999994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71.818031902000001</v>
      </c>
      <c r="N830">
        <v>91.681124077000007</v>
      </c>
      <c r="O830"/>
      <c r="P830"/>
      <c r="Q830">
        <v>64.936155608999997</v>
      </c>
      <c r="R830">
        <v>85.625435452999994</v>
      </c>
      <c r="S830">
        <v>71.288270936999993</v>
      </c>
      <c r="T830">
        <v>78.846834099999995</v>
      </c>
      <c r="U830"/>
      <c r="V830">
        <v>126.142487809</v>
      </c>
      <c r="W830">
        <v>44.083476382000001</v>
      </c>
      <c r="X830"/>
      <c r="Y830"/>
      <c r="Z830">
        <v>11.740773979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62.472687329999999</v>
      </c>
      <c r="AM830">
        <v>39.831277913999998</v>
      </c>
      <c r="AN830">
        <v>96.317648504000005</v>
      </c>
      <c r="AO830"/>
      <c r="AP830"/>
      <c r="AQ830"/>
      <c r="AR830">
        <v>65.564245185000004</v>
      </c>
      <c r="AS830">
        <v>29.597533539000001</v>
      </c>
      <c r="AT830">
        <v>59.950609172</v>
      </c>
      <c r="AU830"/>
    </row>
    <row r="831" spans="1:47" x14ac:dyDescent="0.2">
      <c r="A831" s="85">
        <v>32174</v>
      </c>
      <c r="B831">
        <v>42.579524061999997</v>
      </c>
      <c r="C831">
        <v>58.111198680000001</v>
      </c>
      <c r="D831">
        <v>74.707059216000005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72.532402246000004</v>
      </c>
      <c r="N831">
        <v>93.888420490000001</v>
      </c>
      <c r="O831"/>
      <c r="P831"/>
      <c r="Q831">
        <v>64.877122740999994</v>
      </c>
      <c r="R831">
        <v>86.910275855999998</v>
      </c>
      <c r="S831">
        <v>71.984764073999997</v>
      </c>
      <c r="T831">
        <v>79.165192783999998</v>
      </c>
      <c r="U831"/>
      <c r="V831">
        <v>125.227677101</v>
      </c>
      <c r="W831">
        <v>47.082047871999997</v>
      </c>
      <c r="X831"/>
      <c r="Y831"/>
      <c r="Z831">
        <v>11.448379225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62.954606963000003</v>
      </c>
      <c r="AM831">
        <v>40.948345007999997</v>
      </c>
      <c r="AN831">
        <v>96.063307656999996</v>
      </c>
      <c r="AO831"/>
      <c r="AP831"/>
      <c r="AQ831"/>
      <c r="AR831">
        <v>64.415003376000001</v>
      </c>
      <c r="AS831">
        <v>29.397550204000002</v>
      </c>
      <c r="AT831">
        <v>60.252943311999999</v>
      </c>
      <c r="AU831"/>
    </row>
    <row r="832" spans="1:47" x14ac:dyDescent="0.2">
      <c r="A832" s="85">
        <v>32203</v>
      </c>
      <c r="B832">
        <v>42.389409074</v>
      </c>
      <c r="C832">
        <v>58.041141732</v>
      </c>
      <c r="D832">
        <v>78.608753762999996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73.465846162000005</v>
      </c>
      <c r="N832">
        <v>97.732043421</v>
      </c>
      <c r="O832"/>
      <c r="P832"/>
      <c r="Q832">
        <v>63.519366759999997</v>
      </c>
      <c r="R832">
        <v>87.002050170999993</v>
      </c>
      <c r="S832">
        <v>71.823378628</v>
      </c>
      <c r="T832">
        <v>79.165192783999998</v>
      </c>
      <c r="U832"/>
      <c r="V832">
        <v>127.183438065</v>
      </c>
      <c r="W832">
        <v>46.813519081999999</v>
      </c>
      <c r="X832"/>
      <c r="Y832"/>
      <c r="Z832">
        <v>11.493363033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62.850241930999999</v>
      </c>
      <c r="AM832">
        <v>40.975458105000001</v>
      </c>
      <c r="AN832">
        <v>91.548688941999998</v>
      </c>
      <c r="AO832"/>
      <c r="AP832"/>
      <c r="AQ832"/>
      <c r="AR832">
        <v>66.023941907999998</v>
      </c>
      <c r="AS832">
        <v>27.997666860999999</v>
      </c>
      <c r="AT832">
        <v>60.382345100999999</v>
      </c>
      <c r="AU832"/>
    </row>
    <row r="833" spans="1:47" x14ac:dyDescent="0.2">
      <c r="A833" s="85">
        <v>32234</v>
      </c>
      <c r="B833">
        <v>43.662948814000003</v>
      </c>
      <c r="C833">
        <v>59.632709873000003</v>
      </c>
      <c r="D833">
        <v>75.310346214999996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72.360953363999997</v>
      </c>
      <c r="N833">
        <v>93.594183538999999</v>
      </c>
      <c r="O833"/>
      <c r="P833"/>
      <c r="Q833">
        <v>65.526484296999996</v>
      </c>
      <c r="R833">
        <v>85.717209767</v>
      </c>
      <c r="S833">
        <v>72.297488392999995</v>
      </c>
      <c r="T833">
        <v>79.165192783999998</v>
      </c>
      <c r="U833"/>
      <c r="V833">
        <v>123.354049244</v>
      </c>
      <c r="W833">
        <v>45.649894324000002</v>
      </c>
      <c r="X833"/>
      <c r="Y833"/>
      <c r="Z833">
        <v>11.628314458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63.167512793</v>
      </c>
      <c r="AM833">
        <v>40.083730334000002</v>
      </c>
      <c r="AN833">
        <v>95.095904234000002</v>
      </c>
      <c r="AO833"/>
      <c r="AP833"/>
      <c r="AQ833"/>
      <c r="AR833">
        <v>67.690342530999999</v>
      </c>
      <c r="AS833">
        <v>28.497625198000001</v>
      </c>
      <c r="AT833">
        <v>60.732076984999999</v>
      </c>
      <c r="AU833"/>
    </row>
    <row r="834" spans="1:47" x14ac:dyDescent="0.2">
      <c r="A834" s="85">
        <v>32264</v>
      </c>
      <c r="B834">
        <v>43.980654424000001</v>
      </c>
      <c r="C834">
        <v>59.587396173000002</v>
      </c>
      <c r="D834">
        <v>73.918500574000007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73.484896038000002</v>
      </c>
      <c r="N834">
        <v>95.179467642999995</v>
      </c>
      <c r="O834"/>
      <c r="P834"/>
      <c r="Q834">
        <v>64.818089872000002</v>
      </c>
      <c r="R834">
        <v>86.818501542000007</v>
      </c>
      <c r="S834">
        <v>72.210202225000003</v>
      </c>
      <c r="T834">
        <v>79.483551468000002</v>
      </c>
      <c r="U834"/>
      <c r="V834">
        <v>124.887062566</v>
      </c>
      <c r="W834">
        <v>46.007932711000002</v>
      </c>
      <c r="X834"/>
      <c r="Y834"/>
      <c r="Z834">
        <v>11.650806362999999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63.154024243000002</v>
      </c>
      <c r="AM834">
        <v>42.106075859000001</v>
      </c>
      <c r="AN834">
        <v>97.595975909000003</v>
      </c>
      <c r="AO834"/>
      <c r="AP834"/>
      <c r="AQ834"/>
      <c r="AR834">
        <v>68.035115074000004</v>
      </c>
      <c r="AS834">
        <v>28.197650196000001</v>
      </c>
      <c r="AT834">
        <v>60.620821194000001</v>
      </c>
      <c r="AU834"/>
    </row>
    <row r="835" spans="1:47" x14ac:dyDescent="0.2">
      <c r="A835" s="85">
        <v>32295</v>
      </c>
      <c r="B835">
        <v>43.332234866</v>
      </c>
      <c r="C835">
        <v>59.333596055000001</v>
      </c>
      <c r="D835">
        <v>76.078915061999993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73.532520727999994</v>
      </c>
      <c r="N835">
        <v>94.618934390999996</v>
      </c>
      <c r="O835"/>
      <c r="P835"/>
      <c r="Q835">
        <v>65.762615772000004</v>
      </c>
      <c r="R835">
        <v>87.369147428999995</v>
      </c>
      <c r="S835">
        <v>72.621252335999998</v>
      </c>
      <c r="T835">
        <v>80.120268835999994</v>
      </c>
      <c r="U835"/>
      <c r="V835">
        <v>127.019955424</v>
      </c>
      <c r="W835">
        <v>46.634499888000001</v>
      </c>
      <c r="X835"/>
      <c r="Y835"/>
      <c r="Z835">
        <v>12.123136349999999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63.428012533</v>
      </c>
      <c r="AM835">
        <v>41.508252309</v>
      </c>
      <c r="AN835">
        <v>94.836375148000002</v>
      </c>
      <c r="AO835"/>
      <c r="AP835"/>
      <c r="AQ835"/>
      <c r="AR835">
        <v>67.747804621</v>
      </c>
      <c r="AS835">
        <v>26.89775852</v>
      </c>
      <c r="AT835">
        <v>60.783639383000001</v>
      </c>
      <c r="AU835"/>
    </row>
    <row r="836" spans="1:47" x14ac:dyDescent="0.2">
      <c r="A836" s="85">
        <v>32325</v>
      </c>
      <c r="B836">
        <v>45.109619989999999</v>
      </c>
      <c r="C836">
        <v>60.513337149000002</v>
      </c>
      <c r="D836">
        <v>73.567110630000002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72.951499514999995</v>
      </c>
      <c r="N836">
        <v>96.090181302000005</v>
      </c>
      <c r="O836"/>
      <c r="P836"/>
      <c r="Q836">
        <v>64.700024134000003</v>
      </c>
      <c r="R836">
        <v>86.726727226999998</v>
      </c>
      <c r="S836">
        <v>72.454593037999999</v>
      </c>
      <c r="T836">
        <v>80.863105766000004</v>
      </c>
      <c r="U836"/>
      <c r="V836">
        <v>125.23561574199999</v>
      </c>
      <c r="W836">
        <v>45.381365533999997</v>
      </c>
      <c r="X836"/>
      <c r="Y836"/>
      <c r="Z836">
        <v>11.988184925000001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63.354232647000003</v>
      </c>
      <c r="AM836">
        <v>40.279607026000001</v>
      </c>
      <c r="AN836">
        <v>96.350410588000003</v>
      </c>
      <c r="AO836"/>
      <c r="AP836"/>
      <c r="AQ836"/>
      <c r="AR836">
        <v>66.713486993999993</v>
      </c>
      <c r="AS836">
        <v>28.697608533</v>
      </c>
      <c r="AT836">
        <v>60.795042606000003</v>
      </c>
      <c r="AU836"/>
    </row>
    <row r="837" spans="1:47" x14ac:dyDescent="0.2">
      <c r="A837" s="85">
        <v>32356</v>
      </c>
      <c r="B837">
        <v>43.947313250999997</v>
      </c>
      <c r="C837">
        <v>60.628519853999997</v>
      </c>
      <c r="D837">
        <v>74.136909201999998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75.408933497000007</v>
      </c>
      <c r="N837">
        <v>95.509734120999994</v>
      </c>
      <c r="O837"/>
      <c r="P837"/>
      <c r="Q837">
        <v>64.640991266</v>
      </c>
      <c r="R837">
        <v>86.726727226999998</v>
      </c>
      <c r="S837">
        <v>73.047326208000001</v>
      </c>
      <c r="T837">
        <v>81.499823133999996</v>
      </c>
      <c r="U837"/>
      <c r="V837">
        <v>128.769649453</v>
      </c>
      <c r="W837">
        <v>46.813519081999999</v>
      </c>
      <c r="X837"/>
      <c r="Y837"/>
      <c r="Z837">
        <v>11.943201116999999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63.806898154000002</v>
      </c>
      <c r="AM837">
        <v>40.857223525000002</v>
      </c>
      <c r="AN837">
        <v>95.887596576999997</v>
      </c>
      <c r="AO837"/>
      <c r="AP837"/>
      <c r="AQ837"/>
      <c r="AR837">
        <v>65.104548460999993</v>
      </c>
      <c r="AS837">
        <v>27.497708524</v>
      </c>
      <c r="AT837">
        <v>61.104813630999999</v>
      </c>
      <c r="AU837"/>
    </row>
    <row r="838" spans="1:47" x14ac:dyDescent="0.2">
      <c r="A838" s="85">
        <v>32387</v>
      </c>
      <c r="B838">
        <v>44.582898981</v>
      </c>
      <c r="C838">
        <v>60.755326939</v>
      </c>
      <c r="D838">
        <v>72.952413492999995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74.665988339999998</v>
      </c>
      <c r="N838">
        <v>95.259686744999996</v>
      </c>
      <c r="O838"/>
      <c r="P838"/>
      <c r="Q838">
        <v>66.352944459</v>
      </c>
      <c r="R838">
        <v>88.470439202999998</v>
      </c>
      <c r="S838">
        <v>73.340836705000001</v>
      </c>
      <c r="T838">
        <v>81.712062256999999</v>
      </c>
      <c r="U838"/>
      <c r="V838">
        <v>126.093332166</v>
      </c>
      <c r="W838">
        <v>46.142197105999998</v>
      </c>
      <c r="X838"/>
      <c r="Y838"/>
      <c r="Z838">
        <v>12.190612063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64.006523345999994</v>
      </c>
      <c r="AM838">
        <v>40.014178174999998</v>
      </c>
      <c r="AN838">
        <v>94.339516204999995</v>
      </c>
      <c r="AO838"/>
      <c r="AP838"/>
      <c r="AQ838"/>
      <c r="AR838">
        <v>66.311252361000001</v>
      </c>
      <c r="AS838">
        <v>26.497791850999999</v>
      </c>
      <c r="AT838">
        <v>60.908579041000003</v>
      </c>
      <c r="AU838"/>
    </row>
    <row r="839" spans="1:47" x14ac:dyDescent="0.2">
      <c r="A839" s="85">
        <v>32417</v>
      </c>
      <c r="B839">
        <v>45.161794536999999</v>
      </c>
      <c r="C839">
        <v>60.294697999999997</v>
      </c>
      <c r="D839">
        <v>69.921270669999998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74.170691567999995</v>
      </c>
      <c r="N839">
        <v>95.958543864000006</v>
      </c>
      <c r="O839"/>
      <c r="P839"/>
      <c r="Q839">
        <v>66.884240277999993</v>
      </c>
      <c r="R839">
        <v>86.451404284000006</v>
      </c>
      <c r="S839">
        <v>73.143980846999995</v>
      </c>
      <c r="T839">
        <v>81.712062256999999</v>
      </c>
      <c r="U839"/>
      <c r="V839">
        <v>124.76000978099999</v>
      </c>
      <c r="W839">
        <v>46.097442307999998</v>
      </c>
      <c r="X839"/>
      <c r="Y839"/>
      <c r="Z839">
        <v>12.842877284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64.067478238000007</v>
      </c>
      <c r="AM839">
        <v>39.602952557000002</v>
      </c>
      <c r="AN839">
        <v>97.563818964000006</v>
      </c>
      <c r="AO839"/>
      <c r="AP839"/>
      <c r="AQ839"/>
      <c r="AR839">
        <v>68.609735978000003</v>
      </c>
      <c r="AS839">
        <v>27.797683526</v>
      </c>
      <c r="AT839">
        <v>61.174819503000002</v>
      </c>
      <c r="AU839"/>
    </row>
    <row r="840" spans="1:47" x14ac:dyDescent="0.2">
      <c r="A840" s="85">
        <v>32448</v>
      </c>
      <c r="B840">
        <v>45.244433866000001</v>
      </c>
      <c r="C840">
        <v>61.250681012000001</v>
      </c>
      <c r="D840">
        <v>69.728127905999997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74.866012036000001</v>
      </c>
      <c r="N840">
        <v>97.777823905000005</v>
      </c>
      <c r="O840"/>
      <c r="P840"/>
      <c r="Q840">
        <v>67.297470359000002</v>
      </c>
      <c r="R840">
        <v>88.745762146999994</v>
      </c>
      <c r="S840">
        <v>73.770735934000001</v>
      </c>
      <c r="T840">
        <v>81.712062256999999</v>
      </c>
      <c r="U840"/>
      <c r="V840">
        <v>125.48503397899999</v>
      </c>
      <c r="W840">
        <v>46.276461501</v>
      </c>
      <c r="X840"/>
      <c r="Y840"/>
      <c r="Z840">
        <v>12.258087775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64.578661869000001</v>
      </c>
      <c r="AM840">
        <v>40.420075828000002</v>
      </c>
      <c r="AN840">
        <v>97.095384654</v>
      </c>
      <c r="AO840"/>
      <c r="AP840"/>
      <c r="AQ840"/>
      <c r="AR840">
        <v>68.264963434999999</v>
      </c>
      <c r="AS840">
        <v>26.597783518</v>
      </c>
      <c r="AT840">
        <v>61.328911746999999</v>
      </c>
      <c r="AU840"/>
    </row>
    <row r="841" spans="1:47" x14ac:dyDescent="0.2">
      <c r="A841" s="85">
        <v>32478</v>
      </c>
      <c r="B841">
        <v>43.294406709999997</v>
      </c>
      <c r="C841">
        <v>60.494321755000001</v>
      </c>
      <c r="D841">
        <v>73.889258800999997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75.885180392999999</v>
      </c>
      <c r="N841">
        <v>97.352267295999994</v>
      </c>
      <c r="O841"/>
      <c r="P841"/>
      <c r="Q841">
        <v>66.825207409000001</v>
      </c>
      <c r="R841">
        <v>89.847053920999997</v>
      </c>
      <c r="S841">
        <v>74.441732041999998</v>
      </c>
      <c r="T841">
        <v>81.712062256999999</v>
      </c>
      <c r="U841"/>
      <c r="V841">
        <v>125.181249979</v>
      </c>
      <c r="W841">
        <v>46.768764283000003</v>
      </c>
      <c r="X841"/>
      <c r="Y841"/>
      <c r="Z841">
        <v>12.66294205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65.073652218999996</v>
      </c>
      <c r="AM841">
        <v>39.360303737999999</v>
      </c>
      <c r="AN841">
        <v>97.757451009999997</v>
      </c>
      <c r="AO841"/>
      <c r="AP841"/>
      <c r="AQ841"/>
      <c r="AR841">
        <v>68.035115074000004</v>
      </c>
      <c r="AS841">
        <v>27.997666860999999</v>
      </c>
      <c r="AT841">
        <v>61.594358941000003</v>
      </c>
      <c r="AU841"/>
    </row>
    <row r="842" spans="1:47" x14ac:dyDescent="0.2">
      <c r="A842" s="85">
        <v>32509</v>
      </c>
      <c r="B842">
        <v>45.425612323999999</v>
      </c>
      <c r="C842">
        <v>61.578294495000002</v>
      </c>
      <c r="D842">
        <v>73.174368336000001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76.047104337999997</v>
      </c>
      <c r="N842">
        <v>98.937345895999997</v>
      </c>
      <c r="O842"/>
      <c r="P842"/>
      <c r="Q842">
        <v>66.471010195999995</v>
      </c>
      <c r="R842">
        <v>89.388182349000004</v>
      </c>
      <c r="S842">
        <v>74.401589967999996</v>
      </c>
      <c r="T842">
        <v>81.712062256999999</v>
      </c>
      <c r="U842"/>
      <c r="V842">
        <v>127.817964187</v>
      </c>
      <c r="W842">
        <v>45.157591543000002</v>
      </c>
      <c r="X842"/>
      <c r="Y842"/>
      <c r="Z842">
        <v>13.045304421000001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65.150700497000003</v>
      </c>
      <c r="AM842">
        <v>44.703483632999998</v>
      </c>
      <c r="AN842">
        <v>98.310821712999996</v>
      </c>
      <c r="AO842"/>
      <c r="AP842">
        <v>47.261928433999998</v>
      </c>
      <c r="AQ842"/>
      <c r="AR842">
        <v>70.505984961999999</v>
      </c>
      <c r="AS842">
        <v>26.997750187000001</v>
      </c>
      <c r="AT842">
        <v>61.785933084</v>
      </c>
      <c r="AU842"/>
    </row>
    <row r="843" spans="1:47" x14ac:dyDescent="0.2">
      <c r="A843" s="85">
        <v>32540</v>
      </c>
      <c r="B843">
        <v>44.980086587999999</v>
      </c>
      <c r="C843">
        <v>61.479399983999997</v>
      </c>
      <c r="D843">
        <v>69.950499387999997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75.856605579999993</v>
      </c>
      <c r="N843">
        <v>98.935416153999995</v>
      </c>
      <c r="O843"/>
      <c r="P843"/>
      <c r="Q843">
        <v>66.057780115</v>
      </c>
      <c r="R843">
        <v>89.204633719</v>
      </c>
      <c r="S843">
        <v>74.18206816</v>
      </c>
      <c r="T843">
        <v>81.818181817999999</v>
      </c>
      <c r="U843"/>
      <c r="V843">
        <v>126.699775832</v>
      </c>
      <c r="W843">
        <v>44.933817550999997</v>
      </c>
      <c r="X843"/>
      <c r="Y843"/>
      <c r="Z843">
        <v>12.730417763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65.036142550999998</v>
      </c>
      <c r="AM843">
        <v>41.323032453000003</v>
      </c>
      <c r="AN843">
        <v>97.062506884000001</v>
      </c>
      <c r="AO843"/>
      <c r="AP843">
        <v>48.360987524000002</v>
      </c>
      <c r="AQ843"/>
      <c r="AR843">
        <v>69.988826148000001</v>
      </c>
      <c r="AS843">
        <v>28.497625198000001</v>
      </c>
      <c r="AT843">
        <v>61.513247321999998</v>
      </c>
      <c r="AU843"/>
    </row>
    <row r="844" spans="1:47" x14ac:dyDescent="0.2">
      <c r="A844" s="85">
        <v>32568</v>
      </c>
      <c r="B844">
        <v>44.902333267000003</v>
      </c>
      <c r="C844">
        <v>60.472110114000003</v>
      </c>
      <c r="D844">
        <v>72.473721411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75.828030765999998</v>
      </c>
      <c r="N844">
        <v>101.69542761</v>
      </c>
      <c r="O844"/>
      <c r="P844"/>
      <c r="Q844">
        <v>66.411977328000006</v>
      </c>
      <c r="R844">
        <v>89.296408033999995</v>
      </c>
      <c r="S844">
        <v>74.778253258999996</v>
      </c>
      <c r="T844">
        <v>81.818181817999999</v>
      </c>
      <c r="U844"/>
      <c r="V844">
        <v>127.898774162</v>
      </c>
      <c r="W844">
        <v>45.112836743999999</v>
      </c>
      <c r="X844"/>
      <c r="Y844"/>
      <c r="Z844">
        <v>13.000320613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65.505269479000006</v>
      </c>
      <c r="AM844">
        <v>40.559203467000003</v>
      </c>
      <c r="AN844">
        <v>101.31225827999999</v>
      </c>
      <c r="AO844"/>
      <c r="AP844">
        <v>44.569614197</v>
      </c>
      <c r="AQ844"/>
      <c r="AR844">
        <v>69.931364058</v>
      </c>
      <c r="AS844">
        <v>28.197650196000001</v>
      </c>
      <c r="AT844">
        <v>61.671603380999997</v>
      </c>
      <c r="AU844"/>
    </row>
    <row r="845" spans="1:47" x14ac:dyDescent="0.2">
      <c r="A845" s="85">
        <v>32599</v>
      </c>
      <c r="B845">
        <v>47.382571505000001</v>
      </c>
      <c r="C845">
        <v>61.644695802999998</v>
      </c>
      <c r="D845">
        <v>74.595675021000005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77.456795150000005</v>
      </c>
      <c r="N845">
        <v>99.358730253999994</v>
      </c>
      <c r="O845"/>
      <c r="P845"/>
      <c r="Q845">
        <v>64.286794052999994</v>
      </c>
      <c r="R845">
        <v>90.948345695</v>
      </c>
      <c r="S845">
        <v>74.957076345999994</v>
      </c>
      <c r="T845">
        <v>81.818181817999999</v>
      </c>
      <c r="U845"/>
      <c r="V845">
        <v>130.68015504100001</v>
      </c>
      <c r="W845">
        <v>44.486269567000001</v>
      </c>
      <c r="X845"/>
      <c r="Y845"/>
      <c r="Z845">
        <v>12.955336805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65.557175959999995</v>
      </c>
      <c r="AM845">
        <v>42.458374362000001</v>
      </c>
      <c r="AN845">
        <v>100.525064801</v>
      </c>
      <c r="AO845"/>
      <c r="AP845">
        <v>46.899556685</v>
      </c>
      <c r="AQ845"/>
      <c r="AR845">
        <v>69.931364058</v>
      </c>
      <c r="AS845">
        <v>26.697775185000001</v>
      </c>
      <c r="AT845">
        <v>61.652069163999997</v>
      </c>
      <c r="AU845"/>
    </row>
    <row r="846" spans="1:47" x14ac:dyDescent="0.2">
      <c r="A846" s="85">
        <v>32629</v>
      </c>
      <c r="B846">
        <v>45.806411883000003</v>
      </c>
      <c r="C846">
        <v>61.345196444999999</v>
      </c>
      <c r="D846">
        <v>76.520964948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75.151760174000003</v>
      </c>
      <c r="N846">
        <v>99.662829436999999</v>
      </c>
      <c r="O846"/>
      <c r="P846"/>
      <c r="Q846">
        <v>65.526484296999996</v>
      </c>
      <c r="R846">
        <v>89.938828236000006</v>
      </c>
      <c r="S846">
        <v>74.194197336000002</v>
      </c>
      <c r="T846">
        <v>81.818181817999999</v>
      </c>
      <c r="U846"/>
      <c r="V846">
        <v>128.21008585800001</v>
      </c>
      <c r="W846">
        <v>45.739403920999997</v>
      </c>
      <c r="X846"/>
      <c r="Y846"/>
      <c r="Z846">
        <v>13.495142505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65.144872970999998</v>
      </c>
      <c r="AM846">
        <v>39.95717441</v>
      </c>
      <c r="AN846">
        <v>102.225693225</v>
      </c>
      <c r="AO846"/>
      <c r="AP846">
        <v>46.993656975</v>
      </c>
      <c r="AQ846"/>
      <c r="AR846">
        <v>67.977652982999999</v>
      </c>
      <c r="AS846">
        <v>27.997666860999999</v>
      </c>
      <c r="AT846">
        <v>61.311757333999999</v>
      </c>
      <c r="AU846"/>
    </row>
    <row r="847" spans="1:47" x14ac:dyDescent="0.2">
      <c r="A847" s="85">
        <v>32660</v>
      </c>
      <c r="B847">
        <v>45.558673538999997</v>
      </c>
      <c r="C847">
        <v>60.868358342000001</v>
      </c>
      <c r="D847">
        <v>79.252120121999994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77.552044529</v>
      </c>
      <c r="N847">
        <v>100.518365522</v>
      </c>
      <c r="O847"/>
      <c r="P847"/>
      <c r="Q847">
        <v>66.411977328000006</v>
      </c>
      <c r="R847">
        <v>91.131894325000005</v>
      </c>
      <c r="S847">
        <v>74.932639657999999</v>
      </c>
      <c r="T847">
        <v>81.818181817999999</v>
      </c>
      <c r="U847"/>
      <c r="V847">
        <v>126.813403369</v>
      </c>
      <c r="W847">
        <v>45.157591543000002</v>
      </c>
      <c r="X847"/>
      <c r="Y847"/>
      <c r="Z847">
        <v>13.36019108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65.817884653999997</v>
      </c>
      <c r="AM847">
        <v>41.092294295000002</v>
      </c>
      <c r="AN847">
        <v>102.937909297</v>
      </c>
      <c r="AO847"/>
      <c r="AP847">
        <v>52.457346096999999</v>
      </c>
      <c r="AQ847"/>
      <c r="AR847">
        <v>68.954508520999994</v>
      </c>
      <c r="AS847">
        <v>28.997583535</v>
      </c>
      <c r="AT847">
        <v>61.304320449999999</v>
      </c>
      <c r="AU847"/>
    </row>
    <row r="848" spans="1:47" x14ac:dyDescent="0.2">
      <c r="A848" s="85">
        <v>32690</v>
      </c>
      <c r="B848">
        <v>47.116272752</v>
      </c>
      <c r="C848">
        <v>63.920832617000002</v>
      </c>
      <c r="D848">
        <v>78.388720530000001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76.875773937000005</v>
      </c>
      <c r="N848">
        <v>101.49858195199999</v>
      </c>
      <c r="O848"/>
      <c r="P848"/>
      <c r="Q848">
        <v>77.333058043999998</v>
      </c>
      <c r="R848">
        <v>90.122376865000007</v>
      </c>
      <c r="S848">
        <v>74.235000541000005</v>
      </c>
      <c r="T848">
        <v>81.924301380000003</v>
      </c>
      <c r="U848"/>
      <c r="V848">
        <v>128.436629358</v>
      </c>
      <c r="W848">
        <v>43.993966784999998</v>
      </c>
      <c r="X848"/>
      <c r="Y848"/>
      <c r="Z848">
        <v>14.822164851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65.485054321999996</v>
      </c>
      <c r="AM848">
        <v>37.906820000000003</v>
      </c>
      <c r="AN848">
        <v>101.002330263</v>
      </c>
      <c r="AO848"/>
      <c r="AP848">
        <v>42.211471695999997</v>
      </c>
      <c r="AQ848"/>
      <c r="AR848">
        <v>67.230645808000006</v>
      </c>
      <c r="AS848">
        <v>29.697525206000002</v>
      </c>
      <c r="AT848">
        <v>60.713236877</v>
      </c>
      <c r="AU848"/>
    </row>
    <row r="849" spans="1:47" x14ac:dyDescent="0.2">
      <c r="A849" s="85">
        <v>32721</v>
      </c>
      <c r="B849">
        <v>46.246579592000003</v>
      </c>
      <c r="C849">
        <v>62.507710852000002</v>
      </c>
      <c r="D849">
        <v>78.287305308000001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79.171283974999994</v>
      </c>
      <c r="N849">
        <v>99.500203859999999</v>
      </c>
      <c r="O849"/>
      <c r="P849"/>
      <c r="Q849">
        <v>68.891357815000006</v>
      </c>
      <c r="R849">
        <v>90.122376865000007</v>
      </c>
      <c r="S849">
        <v>74.771557762</v>
      </c>
      <c r="T849">
        <v>82.242660064000006</v>
      </c>
      <c r="U849"/>
      <c r="V849">
        <v>128.20444776599999</v>
      </c>
      <c r="W849">
        <v>44.217740777000003</v>
      </c>
      <c r="X849"/>
      <c r="Y849"/>
      <c r="Z849">
        <v>12.707925858999999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65.795186135999998</v>
      </c>
      <c r="AM849">
        <v>36.783915878000002</v>
      </c>
      <c r="AN849">
        <v>103.705760568</v>
      </c>
      <c r="AO849"/>
      <c r="AP849">
        <v>34.444524500999997</v>
      </c>
      <c r="AQ849"/>
      <c r="AR849">
        <v>68.207501344999997</v>
      </c>
      <c r="AS849">
        <v>29.097575202000002</v>
      </c>
      <c r="AT849">
        <v>61.313046393999997</v>
      </c>
      <c r="AU849"/>
    </row>
    <row r="850" spans="1:47" x14ac:dyDescent="0.2">
      <c r="A850" s="85">
        <v>32752</v>
      </c>
      <c r="B850">
        <v>46.852263895</v>
      </c>
      <c r="C850">
        <v>61.699849360000002</v>
      </c>
      <c r="D850">
        <v>77.087620826000006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77.571094404999997</v>
      </c>
      <c r="N850">
        <v>101.376964132</v>
      </c>
      <c r="O850"/>
      <c r="P850"/>
      <c r="Q850">
        <v>66.707141671000002</v>
      </c>
      <c r="R850">
        <v>90.030602549999998</v>
      </c>
      <c r="S850">
        <v>74.829033819000003</v>
      </c>
      <c r="T850">
        <v>82.454899186000006</v>
      </c>
      <c r="U850"/>
      <c r="V850">
        <v>127.190104629</v>
      </c>
      <c r="W850">
        <v>43.591173599999998</v>
      </c>
      <c r="X850"/>
      <c r="Y850"/>
      <c r="Z850">
        <v>13.090288230000001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65.824436978999998</v>
      </c>
      <c r="AM850">
        <v>38.482823553999999</v>
      </c>
      <c r="AN850">
        <v>105.20389478200001</v>
      </c>
      <c r="AO850"/>
      <c r="AP850">
        <v>43.506962164000001</v>
      </c>
      <c r="AQ850"/>
      <c r="AR850">
        <v>68.839584340000002</v>
      </c>
      <c r="AS850">
        <v>29.497541871999999</v>
      </c>
      <c r="AT850">
        <v>61.103524571000001</v>
      </c>
      <c r="AU850"/>
    </row>
    <row r="851" spans="1:47" x14ac:dyDescent="0.2">
      <c r="A851" s="85">
        <v>32782</v>
      </c>
      <c r="B851">
        <v>46.863240732999998</v>
      </c>
      <c r="C851">
        <v>61.416243721000001</v>
      </c>
      <c r="D851">
        <v>77.921592751999995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78.142590679999998</v>
      </c>
      <c r="N851">
        <v>100.212943088</v>
      </c>
      <c r="O851"/>
      <c r="P851"/>
      <c r="Q851">
        <v>66.293911589999993</v>
      </c>
      <c r="R851">
        <v>90.856571380999995</v>
      </c>
      <c r="S851">
        <v>74.777876814999999</v>
      </c>
      <c r="T851">
        <v>82.773257870999998</v>
      </c>
      <c r="U851"/>
      <c r="V851">
        <v>129.06394866799999</v>
      </c>
      <c r="W851">
        <v>43.188380414999997</v>
      </c>
      <c r="X851"/>
      <c r="Y851"/>
      <c r="Z851">
        <v>13.405174887999999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65.712291931999999</v>
      </c>
      <c r="AM851">
        <v>37.149182693999997</v>
      </c>
      <c r="AN851">
        <v>105.601802377</v>
      </c>
      <c r="AO851"/>
      <c r="AP851">
        <v>43.369969632999997</v>
      </c>
      <c r="AQ851"/>
      <c r="AR851">
        <v>69.931364058</v>
      </c>
      <c r="AS851">
        <v>28.397633531</v>
      </c>
      <c r="AT851">
        <v>61.035700185000003</v>
      </c>
      <c r="AU851"/>
    </row>
    <row r="852" spans="1:47" x14ac:dyDescent="0.2">
      <c r="A852" s="85">
        <v>32813</v>
      </c>
      <c r="B852">
        <v>47.708427084999997</v>
      </c>
      <c r="C852">
        <v>62.649135719</v>
      </c>
      <c r="D852">
        <v>77.152336575000007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78.075916114999998</v>
      </c>
      <c r="N852">
        <v>100.511244025</v>
      </c>
      <c r="O852"/>
      <c r="P852"/>
      <c r="Q852">
        <v>66.352944459</v>
      </c>
      <c r="R852">
        <v>91.866088841000007</v>
      </c>
      <c r="S852">
        <v>75.10981477</v>
      </c>
      <c r="T852">
        <v>82.667138308999995</v>
      </c>
      <c r="U852"/>
      <c r="V852">
        <v>128.368101494</v>
      </c>
      <c r="W852">
        <v>42.651322835000002</v>
      </c>
      <c r="X852"/>
      <c r="Y852"/>
      <c r="Z852">
        <v>13.877504876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66.052652709</v>
      </c>
      <c r="AM852">
        <v>35.415685453000002</v>
      </c>
      <c r="AN852">
        <v>105.282000027</v>
      </c>
      <c r="AO852"/>
      <c r="AP852">
        <v>58.605301314000002</v>
      </c>
      <c r="AQ852"/>
      <c r="AR852">
        <v>69.931364058</v>
      </c>
      <c r="AS852">
        <v>29.097575202000002</v>
      </c>
      <c r="AT852">
        <v>61.237785123999998</v>
      </c>
      <c r="AU852"/>
    </row>
    <row r="853" spans="1:47" x14ac:dyDescent="0.2">
      <c r="A853" s="85">
        <v>32843</v>
      </c>
      <c r="B853">
        <v>48.832723735999998</v>
      </c>
      <c r="C853">
        <v>62.935919834000003</v>
      </c>
      <c r="D853">
        <v>78.596631797000001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78.790286457999997</v>
      </c>
      <c r="N853">
        <v>100.60994553800001</v>
      </c>
      <c r="O853"/>
      <c r="P853"/>
      <c r="Q853">
        <v>65.762615772000004</v>
      </c>
      <c r="R853">
        <v>92.141411783999999</v>
      </c>
      <c r="S853">
        <v>75.606405319000004</v>
      </c>
      <c r="T853">
        <v>82.242660064000006</v>
      </c>
      <c r="U853"/>
      <c r="V853">
        <v>128.35686883700001</v>
      </c>
      <c r="W853">
        <v>39.294712957999998</v>
      </c>
      <c r="X853"/>
      <c r="Y853"/>
      <c r="Z853">
        <v>14.16989963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66.481897545999999</v>
      </c>
      <c r="AM853">
        <v>38.124988291999998</v>
      </c>
      <c r="AN853">
        <v>105.25460456899999</v>
      </c>
      <c r="AO853"/>
      <c r="AP853">
        <v>62.523096606000003</v>
      </c>
      <c r="AQ853"/>
      <c r="AR853">
        <v>70.678371233999997</v>
      </c>
      <c r="AS853">
        <v>29.497541871999999</v>
      </c>
      <c r="AT853">
        <v>61.588409433999999</v>
      </c>
      <c r="AU853"/>
    </row>
    <row r="854" spans="1:47" x14ac:dyDescent="0.2">
      <c r="A854" s="85">
        <v>32874</v>
      </c>
      <c r="B854">
        <v>48.284623691</v>
      </c>
      <c r="C854">
        <v>64.099984778000007</v>
      </c>
      <c r="D854">
        <v>76.809284649000006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78.876010899999997</v>
      </c>
      <c r="N854">
        <v>100.963969388</v>
      </c>
      <c r="O854"/>
      <c r="P854"/>
      <c r="Q854">
        <v>68.904860348</v>
      </c>
      <c r="R854">
        <v>91.18</v>
      </c>
      <c r="S854">
        <v>75.001708011999995</v>
      </c>
      <c r="T854">
        <v>81.712062256999999</v>
      </c>
      <c r="U854"/>
      <c r="V854">
        <v>126.88583969699999</v>
      </c>
      <c r="W854">
        <v>42.203774850999999</v>
      </c>
      <c r="X854"/>
      <c r="Y854"/>
      <c r="Z854">
        <v>13.431783684999999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66.140584502999999</v>
      </c>
      <c r="AM854">
        <v>31.298747554999998</v>
      </c>
      <c r="AN854">
        <v>106.924487196</v>
      </c>
      <c r="AO854"/>
      <c r="AP854">
        <v>43.164036314000001</v>
      </c>
      <c r="AQ854"/>
      <c r="AR854">
        <v>69.729026716999996</v>
      </c>
      <c r="AS854">
        <v>29.897508541000001</v>
      </c>
      <c r="AT854">
        <v>61.258211766000002</v>
      </c>
      <c r="AU854"/>
    </row>
    <row r="855" spans="1:47" x14ac:dyDescent="0.2">
      <c r="A855" s="85">
        <v>32905</v>
      </c>
      <c r="B855">
        <v>49.634502505999997</v>
      </c>
      <c r="C855">
        <v>63.391017714</v>
      </c>
      <c r="D855">
        <v>76.097119508000006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79.799929878</v>
      </c>
      <c r="N855">
        <v>98.438458108999995</v>
      </c>
      <c r="O855"/>
      <c r="P855"/>
      <c r="Q855">
        <v>68.826559369999998</v>
      </c>
      <c r="R855">
        <v>92.63</v>
      </c>
      <c r="S855">
        <v>75.425943090999994</v>
      </c>
      <c r="T855">
        <v>81.605942694999996</v>
      </c>
      <c r="U855"/>
      <c r="V855">
        <v>131.78089808499999</v>
      </c>
      <c r="W855">
        <v>40.726866504999997</v>
      </c>
      <c r="X855"/>
      <c r="Y855"/>
      <c r="Z855">
        <v>13.66951437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66.303497149999998</v>
      </c>
      <c r="AM855">
        <v>28.797455271</v>
      </c>
      <c r="AN855">
        <v>105.685188588</v>
      </c>
      <c r="AO855"/>
      <c r="AP855">
        <v>45.451014653000001</v>
      </c>
      <c r="AQ855"/>
      <c r="AR855">
        <v>69.729026716999996</v>
      </c>
      <c r="AS855">
        <v>30.997416882</v>
      </c>
      <c r="AT855">
        <v>61.817961265999998</v>
      </c>
      <c r="AU855"/>
    </row>
    <row r="856" spans="1:47" x14ac:dyDescent="0.2">
      <c r="A856" s="85">
        <v>32933</v>
      </c>
      <c r="B856">
        <v>49.832425510999997</v>
      </c>
      <c r="C856">
        <v>65.017121322999998</v>
      </c>
      <c r="D856">
        <v>70.200938582999996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79.571331368000003</v>
      </c>
      <c r="N856">
        <v>99.464533216000007</v>
      </c>
      <c r="O856"/>
      <c r="P856"/>
      <c r="Q856">
        <v>68.423868627999994</v>
      </c>
      <c r="R856">
        <v>92.22</v>
      </c>
      <c r="S856">
        <v>76.004561828000007</v>
      </c>
      <c r="T856">
        <v>82.136540502000003</v>
      </c>
      <c r="U856"/>
      <c r="V856">
        <v>126.392803004</v>
      </c>
      <c r="W856">
        <v>40.413582916999999</v>
      </c>
      <c r="X856"/>
      <c r="Y856"/>
      <c r="Z856">
        <v>14.144975738999999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67.062707946000003</v>
      </c>
      <c r="AM856">
        <v>28.811178994999999</v>
      </c>
      <c r="AN856">
        <v>108.609181664</v>
      </c>
      <c r="AO856"/>
      <c r="AP856">
        <v>44.780693843000002</v>
      </c>
      <c r="AQ856"/>
      <c r="AR856">
        <v>70.336246107999997</v>
      </c>
      <c r="AS856">
        <v>31.997333556000001</v>
      </c>
      <c r="AT856">
        <v>62.117419810999998</v>
      </c>
      <c r="AU856"/>
    </row>
    <row r="857" spans="1:47" x14ac:dyDescent="0.2">
      <c r="A857" s="85">
        <v>32964</v>
      </c>
      <c r="B857">
        <v>49.343411887000002</v>
      </c>
      <c r="C857">
        <v>62.145929496000001</v>
      </c>
      <c r="D857">
        <v>53.528360548000002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79.895179256999995</v>
      </c>
      <c r="N857">
        <v>100.817164683</v>
      </c>
      <c r="O857"/>
      <c r="P857"/>
      <c r="Q857">
        <v>67.763903244000005</v>
      </c>
      <c r="R857">
        <v>92.67</v>
      </c>
      <c r="S857">
        <v>75.895561869000005</v>
      </c>
      <c r="T857">
        <v>82.879377431999998</v>
      </c>
      <c r="U857"/>
      <c r="V857">
        <v>124.76490399799999</v>
      </c>
      <c r="W857">
        <v>40.413582916999999</v>
      </c>
      <c r="X857"/>
      <c r="Y857"/>
      <c r="Z857">
        <v>13.372351013999999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66.898979857</v>
      </c>
      <c r="AM857">
        <v>28.527609170000002</v>
      </c>
      <c r="AN857">
        <v>111.53121292100001</v>
      </c>
      <c r="AO857"/>
      <c r="AP857">
        <v>48.468833459999999</v>
      </c>
      <c r="AQ857"/>
      <c r="AR857">
        <v>70.133839644999995</v>
      </c>
      <c r="AS857">
        <v>32.197316890000003</v>
      </c>
      <c r="AT857">
        <v>61.984349158999997</v>
      </c>
      <c r="AU857"/>
    </row>
    <row r="858" spans="1:47" x14ac:dyDescent="0.2">
      <c r="A858" s="85">
        <v>32994</v>
      </c>
      <c r="B858">
        <v>48.815931292999998</v>
      </c>
      <c r="C858">
        <v>63.571595043999999</v>
      </c>
      <c r="D858">
        <v>66.994707439999999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79.876129380999998</v>
      </c>
      <c r="N858">
        <v>99.753698705999994</v>
      </c>
      <c r="O858"/>
      <c r="P858"/>
      <c r="Q858">
        <v>68.524541313</v>
      </c>
      <c r="R858">
        <v>92.91</v>
      </c>
      <c r="S858">
        <v>76.319848359999995</v>
      </c>
      <c r="T858">
        <v>83.303855677000001</v>
      </c>
      <c r="U858"/>
      <c r="V858">
        <v>128.454041843</v>
      </c>
      <c r="W858">
        <v>40.234563723000001</v>
      </c>
      <c r="X858"/>
      <c r="Y858"/>
      <c r="Z858">
        <v>13.788379711999999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67.152754510999998</v>
      </c>
      <c r="AM858">
        <v>28.864995734000001</v>
      </c>
      <c r="AN858">
        <v>110.759239112</v>
      </c>
      <c r="AO858"/>
      <c r="AP858">
        <v>48.156323227999998</v>
      </c>
      <c r="AQ858"/>
      <c r="AR858">
        <v>70.336246107999997</v>
      </c>
      <c r="AS858">
        <v>30.397466877999999</v>
      </c>
      <c r="AT858">
        <v>62.162239434</v>
      </c>
      <c r="AU858"/>
    </row>
    <row r="859" spans="1:47" x14ac:dyDescent="0.2">
      <c r="A859" s="85">
        <v>33025</v>
      </c>
      <c r="B859">
        <v>50.680573635999998</v>
      </c>
      <c r="C859">
        <v>63.998700569999997</v>
      </c>
      <c r="D859">
        <v>66.775551925000002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79.361782732999998</v>
      </c>
      <c r="N859">
        <v>102.36048367799999</v>
      </c>
      <c r="O859"/>
      <c r="P859"/>
      <c r="Q859">
        <v>67.260539816999994</v>
      </c>
      <c r="R859">
        <v>91.56</v>
      </c>
      <c r="S859">
        <v>76.324810975999995</v>
      </c>
      <c r="T859">
        <v>82.985496992999998</v>
      </c>
      <c r="U859"/>
      <c r="V859">
        <v>126.69251126499999</v>
      </c>
      <c r="W859">
        <v>39.742260940999998</v>
      </c>
      <c r="X859"/>
      <c r="Y859"/>
      <c r="Z859">
        <v>14.204408409999999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67.320246049999994</v>
      </c>
      <c r="AM859">
        <v>28.520922861999999</v>
      </c>
      <c r="AN859">
        <v>110.76350225100001</v>
      </c>
      <c r="AO859"/>
      <c r="AP859">
        <v>45.515764836999999</v>
      </c>
      <c r="AQ859"/>
      <c r="AR859">
        <v>70.437449340000001</v>
      </c>
      <c r="AS859">
        <v>31.197400216999998</v>
      </c>
      <c r="AT859">
        <v>62.363035312999997</v>
      </c>
      <c r="AU859"/>
    </row>
    <row r="860" spans="1:47" x14ac:dyDescent="0.2">
      <c r="A860" s="85">
        <v>33055</v>
      </c>
      <c r="B860">
        <v>49.416725354999997</v>
      </c>
      <c r="C860">
        <v>61.362915219999998</v>
      </c>
      <c r="D860">
        <v>70.523102102999999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79.666580746999998</v>
      </c>
      <c r="N860">
        <v>99.309958418999997</v>
      </c>
      <c r="O860"/>
      <c r="P860"/>
      <c r="Q860">
        <v>66.220255398999996</v>
      </c>
      <c r="R860">
        <v>91.58</v>
      </c>
      <c r="S860">
        <v>76.479387783000007</v>
      </c>
      <c r="T860">
        <v>82.242660064000006</v>
      </c>
      <c r="U860"/>
      <c r="V860">
        <v>128.28573398200001</v>
      </c>
      <c r="W860">
        <v>37.862559410000003</v>
      </c>
      <c r="X860"/>
      <c r="Y860"/>
      <c r="Z860">
        <v>14.263841081000001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67.424820068000002</v>
      </c>
      <c r="AM860">
        <v>29.627329848999999</v>
      </c>
      <c r="AN860">
        <v>113.55102075400001</v>
      </c>
      <c r="AO860"/>
      <c r="AP860">
        <v>52.184372916000001</v>
      </c>
      <c r="AQ860"/>
      <c r="AR860">
        <v>68.615791168000001</v>
      </c>
      <c r="AS860">
        <v>30.597450211999998</v>
      </c>
      <c r="AT860">
        <v>62.264868438999997</v>
      </c>
      <c r="AU860"/>
    </row>
    <row r="861" spans="1:47" x14ac:dyDescent="0.2">
      <c r="A861" s="85">
        <v>33086</v>
      </c>
      <c r="B861">
        <v>49.387711727000003</v>
      </c>
      <c r="C861">
        <v>64.210941000000005</v>
      </c>
      <c r="D861">
        <v>72.187634617000001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80.199977270000005</v>
      </c>
      <c r="N861">
        <v>98.017868704999998</v>
      </c>
      <c r="O861"/>
      <c r="P861"/>
      <c r="Q861">
        <v>67.495442749999995</v>
      </c>
      <c r="R861">
        <v>91.01</v>
      </c>
      <c r="S861">
        <v>76.731359659999995</v>
      </c>
      <c r="T861">
        <v>81.499823133999996</v>
      </c>
      <c r="U861"/>
      <c r="V861">
        <v>121.958102759</v>
      </c>
      <c r="W861">
        <v>39.787015740000001</v>
      </c>
      <c r="X861"/>
      <c r="Y861"/>
      <c r="Z861">
        <v>14.204408409999999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67.666774369999999</v>
      </c>
      <c r="AM861">
        <v>29.80333181</v>
      </c>
      <c r="AN861">
        <v>116.206026264</v>
      </c>
      <c r="AO861"/>
      <c r="AP861">
        <v>48.099857874000001</v>
      </c>
      <c r="AQ861"/>
      <c r="AR861">
        <v>70.235042876999998</v>
      </c>
      <c r="AS861">
        <v>30.297475210000002</v>
      </c>
      <c r="AT861">
        <v>62.493726162000002</v>
      </c>
      <c r="AU861"/>
    </row>
    <row r="862" spans="1:47" x14ac:dyDescent="0.2">
      <c r="A862" s="85">
        <v>33117</v>
      </c>
      <c r="B862">
        <v>50.667385987000003</v>
      </c>
      <c r="C862">
        <v>63.445649754000002</v>
      </c>
      <c r="D862">
        <v>72.753020668999994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80.600024662999999</v>
      </c>
      <c r="N862">
        <v>101.42545226999999</v>
      </c>
      <c r="O862"/>
      <c r="P862"/>
      <c r="Q862">
        <v>66.835477366000006</v>
      </c>
      <c r="R862">
        <v>91.84</v>
      </c>
      <c r="S862">
        <v>76.629219989999996</v>
      </c>
      <c r="T862">
        <v>81.075344888999993</v>
      </c>
      <c r="U862"/>
      <c r="V862">
        <v>105.860819443</v>
      </c>
      <c r="W862">
        <v>38.981429368999997</v>
      </c>
      <c r="X862"/>
      <c r="Y862"/>
      <c r="Z862">
        <v>14.382706424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67.714500568000005</v>
      </c>
      <c r="AM862">
        <v>29.67632948</v>
      </c>
      <c r="AN862">
        <v>113.22951275699999</v>
      </c>
      <c r="AO862"/>
      <c r="AP862">
        <v>43.156910433999997</v>
      </c>
      <c r="AQ862"/>
      <c r="AR862">
        <v>70.336246107999997</v>
      </c>
      <c r="AS862">
        <v>32.997250229000002</v>
      </c>
      <c r="AT862">
        <v>62.502352948000002</v>
      </c>
      <c r="AU862"/>
    </row>
    <row r="863" spans="1:47" x14ac:dyDescent="0.2">
      <c r="A863" s="85">
        <v>33147</v>
      </c>
      <c r="B863">
        <v>49.925893375999998</v>
      </c>
      <c r="C863">
        <v>65.063529975999998</v>
      </c>
      <c r="D863">
        <v>71.463562949000007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80.761948606999994</v>
      </c>
      <c r="N863">
        <v>97.369483596999999</v>
      </c>
      <c r="O863"/>
      <c r="P863"/>
      <c r="Q863">
        <v>66.846663219999996</v>
      </c>
      <c r="R863">
        <v>91.53</v>
      </c>
      <c r="S863">
        <v>76.729989902</v>
      </c>
      <c r="T863">
        <v>80.969225327000004</v>
      </c>
      <c r="U863"/>
      <c r="V863">
        <v>128.84487699499999</v>
      </c>
      <c r="W863">
        <v>38.489126587000001</v>
      </c>
      <c r="X863"/>
      <c r="Y863"/>
      <c r="Z863">
        <v>14.085543068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67.812547288999994</v>
      </c>
      <c r="AM863">
        <v>29.970693253</v>
      </c>
      <c r="AN863">
        <v>113.668448852</v>
      </c>
      <c r="AO863"/>
      <c r="AP863">
        <v>55.871395989</v>
      </c>
      <c r="AQ863"/>
      <c r="AR863">
        <v>70.336246107999997</v>
      </c>
      <c r="AS863">
        <v>32.797266894000003</v>
      </c>
      <c r="AT863">
        <v>62.119402979999997</v>
      </c>
      <c r="AU863"/>
    </row>
    <row r="864" spans="1:47" x14ac:dyDescent="0.2">
      <c r="A864" s="85">
        <v>33178</v>
      </c>
      <c r="B864">
        <v>49.308575232999999</v>
      </c>
      <c r="C864">
        <v>64.345943914000003</v>
      </c>
      <c r="D864">
        <v>69.854077360000005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79.999953574000003</v>
      </c>
      <c r="N864">
        <v>100.525805803</v>
      </c>
      <c r="O864"/>
      <c r="P864"/>
      <c r="Q864">
        <v>66.600574433000006</v>
      </c>
      <c r="R864">
        <v>90.48</v>
      </c>
      <c r="S864">
        <v>76.058609146999999</v>
      </c>
      <c r="T864">
        <v>80.863105766000004</v>
      </c>
      <c r="U864"/>
      <c r="V864">
        <v>123.77653728999999</v>
      </c>
      <c r="W864">
        <v>41.040150093999998</v>
      </c>
      <c r="X864"/>
      <c r="Y864"/>
      <c r="Z864">
        <v>14.085543068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67.352997424999998</v>
      </c>
      <c r="AM864">
        <v>29.884805924999998</v>
      </c>
      <c r="AN864">
        <v>113.963815489</v>
      </c>
      <c r="AO864"/>
      <c r="AP864">
        <v>39.207569693000003</v>
      </c>
      <c r="AQ864"/>
      <c r="AR864">
        <v>70.133839644999995</v>
      </c>
      <c r="AS864">
        <v>33.197233564000001</v>
      </c>
      <c r="AT864">
        <v>61.347454378999998</v>
      </c>
      <c r="AU864"/>
    </row>
    <row r="865" spans="1:47" x14ac:dyDescent="0.2">
      <c r="A865" s="85">
        <v>33208</v>
      </c>
      <c r="B865">
        <v>52.066816164000002</v>
      </c>
      <c r="C865">
        <v>63.533185977000002</v>
      </c>
      <c r="D865">
        <v>65.573337253999995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80.838148110999995</v>
      </c>
      <c r="N865">
        <v>100.035264524</v>
      </c>
      <c r="O865"/>
      <c r="P865"/>
      <c r="Q865">
        <v>65.224714397</v>
      </c>
      <c r="R865">
        <v>91.6</v>
      </c>
      <c r="S865">
        <v>76.014557374000006</v>
      </c>
      <c r="T865">
        <v>80.650866643000001</v>
      </c>
      <c r="U865"/>
      <c r="V865">
        <v>128.97981142399999</v>
      </c>
      <c r="W865">
        <v>37.907314208999999</v>
      </c>
      <c r="X865"/>
      <c r="Y865"/>
      <c r="Z865">
        <v>14.561004436999999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67.389622885999998</v>
      </c>
      <c r="AM865">
        <v>29.243388637999999</v>
      </c>
      <c r="AN865">
        <v>115.32569197799999</v>
      </c>
      <c r="AO865"/>
      <c r="AP865">
        <v>33.945852881999997</v>
      </c>
      <c r="AQ865"/>
      <c r="AR865">
        <v>70.943465498999998</v>
      </c>
      <c r="AS865">
        <v>31.797350220999999</v>
      </c>
      <c r="AT865">
        <v>60.917503302</v>
      </c>
      <c r="AU865"/>
    </row>
    <row r="866" spans="1:47" x14ac:dyDescent="0.2">
      <c r="A866" s="85">
        <v>33239</v>
      </c>
      <c r="B866">
        <v>50.641964647000002</v>
      </c>
      <c r="C866">
        <v>63.355646872999998</v>
      </c>
      <c r="D866">
        <v>64.289492869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82.493125573</v>
      </c>
      <c r="N866">
        <v>100.13821046699999</v>
      </c>
      <c r="O866"/>
      <c r="P866"/>
      <c r="Q866">
        <v>65.426059768000002</v>
      </c>
      <c r="R866">
        <v>92.79</v>
      </c>
      <c r="S866">
        <v>76.410405029000003</v>
      </c>
      <c r="T866">
        <v>80.226388397999997</v>
      </c>
      <c r="U866"/>
      <c r="V866">
        <v>123.103672461</v>
      </c>
      <c r="W866">
        <v>39.160448563000003</v>
      </c>
      <c r="X866"/>
      <c r="Y866"/>
      <c r="Z866">
        <v>14.382706424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67.252476045999998</v>
      </c>
      <c r="AM866">
        <v>28.800407450000002</v>
      </c>
      <c r="AN866">
        <v>111.50689504899999</v>
      </c>
      <c r="AO866"/>
      <c r="AP866">
        <v>45.411111157000001</v>
      </c>
      <c r="AQ866"/>
      <c r="AR866">
        <v>70.032636413000006</v>
      </c>
      <c r="AS866">
        <v>27.597700192000001</v>
      </c>
      <c r="AT866">
        <v>60.708873904999997</v>
      </c>
      <c r="AU866"/>
    </row>
    <row r="867" spans="1:47" x14ac:dyDescent="0.2">
      <c r="A867" s="85">
        <v>33270</v>
      </c>
      <c r="B867">
        <v>50.686363217</v>
      </c>
      <c r="C867">
        <v>62.149267070999997</v>
      </c>
      <c r="D867">
        <v>63.253980972000001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81.493208898999995</v>
      </c>
      <c r="N867">
        <v>98.547556166999996</v>
      </c>
      <c r="O867"/>
      <c r="P867"/>
      <c r="Q867">
        <v>63.345490933000001</v>
      </c>
      <c r="R867">
        <v>92.37</v>
      </c>
      <c r="S867">
        <v>75.923182776999994</v>
      </c>
      <c r="T867">
        <v>79.908029713000005</v>
      </c>
      <c r="U867"/>
      <c r="V867">
        <v>124.225662523</v>
      </c>
      <c r="W867">
        <v>36.743689451000002</v>
      </c>
      <c r="X867"/>
      <c r="Y867"/>
      <c r="Z867">
        <v>14.501571766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67.042719439999999</v>
      </c>
      <c r="AM867">
        <v>27.159966991000001</v>
      </c>
      <c r="AN867">
        <v>113.70673750100001</v>
      </c>
      <c r="AO867"/>
      <c r="AP867">
        <v>41.712621407999997</v>
      </c>
      <c r="AQ867"/>
      <c r="AR867">
        <v>70.133839644999995</v>
      </c>
      <c r="AS867">
        <v>32.197316890000003</v>
      </c>
      <c r="AT867">
        <v>60.267519606</v>
      </c>
      <c r="AU867"/>
    </row>
    <row r="868" spans="1:47" x14ac:dyDescent="0.2">
      <c r="A868" s="85">
        <v>33298</v>
      </c>
      <c r="B868">
        <v>50.466436489000003</v>
      </c>
      <c r="C868">
        <v>61.987356183999999</v>
      </c>
      <c r="D868">
        <v>62.499285860000001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80.693275560000004</v>
      </c>
      <c r="N868">
        <v>95.117339993000002</v>
      </c>
      <c r="O868"/>
      <c r="P868"/>
      <c r="Q868">
        <v>63.200074831999999</v>
      </c>
      <c r="R868">
        <v>91.3</v>
      </c>
      <c r="S868">
        <v>75.425269063000002</v>
      </c>
      <c r="T868">
        <v>79.589671029000002</v>
      </c>
      <c r="U868"/>
      <c r="V868">
        <v>124.312363694</v>
      </c>
      <c r="W868">
        <v>34.595459130000002</v>
      </c>
      <c r="X868"/>
      <c r="Y868"/>
      <c r="Z868">
        <v>13.847812383000001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66.640028591000004</v>
      </c>
      <c r="AM868">
        <v>26.786806470999998</v>
      </c>
      <c r="AN868">
        <v>112.704947199</v>
      </c>
      <c r="AO868"/>
      <c r="AP868">
        <v>46.114294710000003</v>
      </c>
      <c r="AQ868"/>
      <c r="AR868">
        <v>69.425417022000005</v>
      </c>
      <c r="AS868">
        <v>33.597200233000002</v>
      </c>
      <c r="AT868">
        <v>59.929091786000001</v>
      </c>
      <c r="AU868"/>
    </row>
    <row r="869" spans="1:47" x14ac:dyDescent="0.2">
      <c r="A869" s="85">
        <v>33329</v>
      </c>
      <c r="B869">
        <v>51.108675910000002</v>
      </c>
      <c r="C869">
        <v>63.464411777999999</v>
      </c>
      <c r="D869">
        <v>66.755415267999993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80.193317223999998</v>
      </c>
      <c r="N869">
        <v>102.21312160399999</v>
      </c>
      <c r="O869"/>
      <c r="P869"/>
      <c r="Q869">
        <v>63.22244654</v>
      </c>
      <c r="R869">
        <v>91.28</v>
      </c>
      <c r="S869">
        <v>75.420878364000004</v>
      </c>
      <c r="T869">
        <v>79.377431907000002</v>
      </c>
      <c r="U869"/>
      <c r="V869">
        <v>124.773222679</v>
      </c>
      <c r="W869">
        <v>34.819233122</v>
      </c>
      <c r="X869"/>
      <c r="Y869"/>
      <c r="Z869">
        <v>14.263841081000001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66.607122399000005</v>
      </c>
      <c r="AM869">
        <v>25.311228568000001</v>
      </c>
      <c r="AN869">
        <v>108.131344437</v>
      </c>
      <c r="AO869"/>
      <c r="AP869">
        <v>37.337113774999999</v>
      </c>
      <c r="AQ869"/>
      <c r="AR869">
        <v>69.020604094999996</v>
      </c>
      <c r="AS869">
        <v>32.197316890000003</v>
      </c>
      <c r="AT869">
        <v>60.088241111999999</v>
      </c>
      <c r="AU869"/>
    </row>
    <row r="870" spans="1:47" x14ac:dyDescent="0.2">
      <c r="A870" s="85">
        <v>33359</v>
      </c>
      <c r="B870">
        <v>50.656856587</v>
      </c>
      <c r="C870">
        <v>63.001939485000001</v>
      </c>
      <c r="D870">
        <v>67.905008984999995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80.193317223999998</v>
      </c>
      <c r="N870">
        <v>97.180934324000006</v>
      </c>
      <c r="O870"/>
      <c r="P870"/>
      <c r="Q870">
        <v>62.696711403999998</v>
      </c>
      <c r="R870">
        <v>91.39</v>
      </c>
      <c r="S870">
        <v>75.808000671000002</v>
      </c>
      <c r="T870">
        <v>79.059073221999995</v>
      </c>
      <c r="U870"/>
      <c r="V870">
        <v>123.309540699</v>
      </c>
      <c r="W870">
        <v>33.700363162999999</v>
      </c>
      <c r="X870"/>
      <c r="Y870"/>
      <c r="Z870">
        <v>13.966677726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66.787575387999993</v>
      </c>
      <c r="AM870">
        <v>23.829851820999998</v>
      </c>
      <c r="AN870">
        <v>110.20595246800001</v>
      </c>
      <c r="AO870"/>
      <c r="AP870">
        <v>35.154160707999999</v>
      </c>
      <c r="AQ870"/>
      <c r="AR870">
        <v>68.615791168000001</v>
      </c>
      <c r="AS870">
        <v>33.697191900999997</v>
      </c>
      <c r="AT870">
        <v>60.689042213999997</v>
      </c>
      <c r="AU870"/>
    </row>
    <row r="871" spans="1:47" x14ac:dyDescent="0.2">
      <c r="A871" s="85">
        <v>33390</v>
      </c>
      <c r="B871">
        <v>51.152377041999998</v>
      </c>
      <c r="C871">
        <v>62.377126597</v>
      </c>
      <c r="D871">
        <v>70.827258659999998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81.693192233999994</v>
      </c>
      <c r="N871">
        <v>100.227200118</v>
      </c>
      <c r="O871"/>
      <c r="P871"/>
      <c r="Q871">
        <v>57.070226865999999</v>
      </c>
      <c r="R871">
        <v>91.75</v>
      </c>
      <c r="S871">
        <v>76.034200054999999</v>
      </c>
      <c r="T871">
        <v>78.740714538000006</v>
      </c>
      <c r="U871"/>
      <c r="V871">
        <v>122.13330832</v>
      </c>
      <c r="W871">
        <v>31.910171228999999</v>
      </c>
      <c r="X871"/>
      <c r="Y871"/>
      <c r="Z871">
        <v>14.501571766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66.828695045000003</v>
      </c>
      <c r="AM871">
        <v>24.611595647000001</v>
      </c>
      <c r="AN871">
        <v>113.34864505</v>
      </c>
      <c r="AO871"/>
      <c r="AP871">
        <v>35.028586029000003</v>
      </c>
      <c r="AQ871"/>
      <c r="AR871">
        <v>68.413384703999995</v>
      </c>
      <c r="AS871">
        <v>31.497375218999998</v>
      </c>
      <c r="AT871">
        <v>61.173133808999999</v>
      </c>
      <c r="AU871"/>
    </row>
    <row r="872" spans="1:47" x14ac:dyDescent="0.2">
      <c r="A872" s="85">
        <v>33420</v>
      </c>
      <c r="B872">
        <v>50.426997192999998</v>
      </c>
      <c r="C872">
        <v>61.928899481999998</v>
      </c>
      <c r="D872">
        <v>72.213791540000003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80.193317223999998</v>
      </c>
      <c r="N872">
        <v>97.773654660999995</v>
      </c>
      <c r="O872"/>
      <c r="P872"/>
      <c r="Q872">
        <v>62.316392370000003</v>
      </c>
      <c r="R872">
        <v>90.19</v>
      </c>
      <c r="S872">
        <v>76.080824594999996</v>
      </c>
      <c r="T872">
        <v>78.316236293000003</v>
      </c>
      <c r="U872"/>
      <c r="V872">
        <v>120.601527237</v>
      </c>
      <c r="W872">
        <v>32.178700018999997</v>
      </c>
      <c r="X872"/>
      <c r="Y872"/>
      <c r="Z872">
        <v>14.085543068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66.904355221000003</v>
      </c>
      <c r="AM872">
        <v>24.311648086000002</v>
      </c>
      <c r="AN872">
        <v>111.39296883</v>
      </c>
      <c r="AO872"/>
      <c r="AP872">
        <v>34.124969810000003</v>
      </c>
      <c r="AQ872"/>
      <c r="AR872">
        <v>68.514587935999998</v>
      </c>
      <c r="AS872">
        <v>32.397300225000002</v>
      </c>
      <c r="AT872">
        <v>61.336348632000004</v>
      </c>
      <c r="AU872"/>
    </row>
    <row r="873" spans="1:47" x14ac:dyDescent="0.2">
      <c r="A873" s="85">
        <v>33451</v>
      </c>
      <c r="B873">
        <v>51.253239950999998</v>
      </c>
      <c r="C873">
        <v>61.236506562000002</v>
      </c>
      <c r="D873">
        <v>72.705220914999998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80.093325555999996</v>
      </c>
      <c r="N873">
        <v>97.546796260999997</v>
      </c>
      <c r="O873"/>
      <c r="P873"/>
      <c r="Q873">
        <v>61.164249411999997</v>
      </c>
      <c r="R873">
        <v>91.09</v>
      </c>
      <c r="S873">
        <v>75.723967217999999</v>
      </c>
      <c r="T873">
        <v>78.210116732000003</v>
      </c>
      <c r="U873"/>
      <c r="V873">
        <v>124.077776548</v>
      </c>
      <c r="W873">
        <v>30.388508085000002</v>
      </c>
      <c r="X873"/>
      <c r="Y873"/>
      <c r="Z873">
        <v>14.620437108000001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66.691660908000003</v>
      </c>
      <c r="AM873">
        <v>23.717332503000002</v>
      </c>
      <c r="AN873">
        <v>113.05210513599999</v>
      </c>
      <c r="AO873"/>
      <c r="AP873">
        <v>33.777290366999999</v>
      </c>
      <c r="AQ873"/>
      <c r="AR873">
        <v>66.794132994999998</v>
      </c>
      <c r="AS873">
        <v>32.597283560000001</v>
      </c>
      <c r="AT873">
        <v>61.347454378999998</v>
      </c>
      <c r="AU873"/>
    </row>
    <row r="874" spans="1:47" x14ac:dyDescent="0.2">
      <c r="A874" s="85">
        <v>33482</v>
      </c>
      <c r="B874">
        <v>50.517630165999996</v>
      </c>
      <c r="C874">
        <v>62.698315592999997</v>
      </c>
      <c r="D874">
        <v>69.651338370000005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80.293308890999995</v>
      </c>
      <c r="N874">
        <v>99.986728268999997</v>
      </c>
      <c r="O874"/>
      <c r="P874"/>
      <c r="Q874">
        <v>61.074762581000002</v>
      </c>
      <c r="R874">
        <v>91.43</v>
      </c>
      <c r="S874">
        <v>76.078188675000007</v>
      </c>
      <c r="T874">
        <v>78.422355854000003</v>
      </c>
      <c r="U874"/>
      <c r="V874">
        <v>131.49136667400001</v>
      </c>
      <c r="W874">
        <v>29.403902520999999</v>
      </c>
      <c r="X874"/>
      <c r="Y874"/>
      <c r="Z874">
        <v>14.798735122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66.959407411000001</v>
      </c>
      <c r="AM874">
        <v>23.147686254</v>
      </c>
      <c r="AN874">
        <v>112.36110391699999</v>
      </c>
      <c r="AO874"/>
      <c r="AP874">
        <v>33.206447971000003</v>
      </c>
      <c r="AQ874"/>
      <c r="AR874">
        <v>67.603758849000002</v>
      </c>
      <c r="AS874">
        <v>33.497208565999998</v>
      </c>
      <c r="AT874">
        <v>61.860500244999997</v>
      </c>
      <c r="AU874"/>
    </row>
    <row r="875" spans="1:47" x14ac:dyDescent="0.2">
      <c r="A875" s="85">
        <v>33512</v>
      </c>
      <c r="B875">
        <v>50.120113514000003</v>
      </c>
      <c r="C875">
        <v>62.794957103999998</v>
      </c>
      <c r="D875">
        <v>71.380116706999999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80.593283893000006</v>
      </c>
      <c r="N875">
        <v>100.586813702</v>
      </c>
      <c r="O875"/>
      <c r="P875"/>
      <c r="Q875">
        <v>60.593770861000003</v>
      </c>
      <c r="R875">
        <v>91.05</v>
      </c>
      <c r="S875">
        <v>76.047447728999998</v>
      </c>
      <c r="T875">
        <v>78.846834099999995</v>
      </c>
      <c r="U875"/>
      <c r="V875">
        <v>123.33107811000001</v>
      </c>
      <c r="W875">
        <v>29.627676513000001</v>
      </c>
      <c r="X875"/>
      <c r="Y875"/>
      <c r="Z875">
        <v>14.739302451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67.076312173000005</v>
      </c>
      <c r="AM875">
        <v>23.420760104999999</v>
      </c>
      <c r="AN875">
        <v>111.796482396</v>
      </c>
      <c r="AO875"/>
      <c r="AP875">
        <v>33.879060684000002</v>
      </c>
      <c r="AQ875"/>
      <c r="AR875">
        <v>67.907368544999997</v>
      </c>
      <c r="AS875">
        <v>33.497208565999998</v>
      </c>
      <c r="AT875">
        <v>61.798427048999997</v>
      </c>
      <c r="AU875"/>
    </row>
    <row r="876" spans="1:47" x14ac:dyDescent="0.2">
      <c r="A876" s="85">
        <v>33543</v>
      </c>
      <c r="B876">
        <v>50.348641735000001</v>
      </c>
      <c r="C876">
        <v>62.085685448</v>
      </c>
      <c r="D876">
        <v>67.106436250000002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81.493208898999995</v>
      </c>
      <c r="N876">
        <v>100.293131113</v>
      </c>
      <c r="O876"/>
      <c r="P876"/>
      <c r="Q876">
        <v>60.112779140999997</v>
      </c>
      <c r="R876">
        <v>92.49</v>
      </c>
      <c r="S876">
        <v>76.338821151000005</v>
      </c>
      <c r="T876">
        <v>79.271312344999998</v>
      </c>
      <c r="U876"/>
      <c r="V876">
        <v>121.432315726</v>
      </c>
      <c r="W876">
        <v>29.806695705999999</v>
      </c>
      <c r="X876"/>
      <c r="Y876"/>
      <c r="Z876">
        <v>15.333629162999999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67.249856541</v>
      </c>
      <c r="AM876">
        <v>22.747154394999999</v>
      </c>
      <c r="AN876">
        <v>111.411791321</v>
      </c>
      <c r="AO876"/>
      <c r="AP876">
        <v>33.677700440000002</v>
      </c>
      <c r="AQ876"/>
      <c r="AR876">
        <v>68.919400863000007</v>
      </c>
      <c r="AS876">
        <v>33.397216899</v>
      </c>
      <c r="AT876">
        <v>61.718901965999997</v>
      </c>
      <c r="AU876"/>
    </row>
    <row r="877" spans="1:47" x14ac:dyDescent="0.2">
      <c r="A877" s="85">
        <v>33573</v>
      </c>
      <c r="B877">
        <v>50.792353650999999</v>
      </c>
      <c r="C877">
        <v>62.476623945999997</v>
      </c>
      <c r="D877">
        <v>63.017041808999998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80.893258895000002</v>
      </c>
      <c r="N877">
        <v>101.30042407099999</v>
      </c>
      <c r="O877"/>
      <c r="P877"/>
      <c r="Q877">
        <v>61.074762581000002</v>
      </c>
      <c r="R877">
        <v>91.63</v>
      </c>
      <c r="S877">
        <v>75.853895832000006</v>
      </c>
      <c r="T877">
        <v>79.377431907000002</v>
      </c>
      <c r="U877"/>
      <c r="V877">
        <v>121.628706893</v>
      </c>
      <c r="W877">
        <v>28.956354536999999</v>
      </c>
      <c r="X877"/>
      <c r="Y877"/>
      <c r="Z877">
        <v>14.798735122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66.926999667000004</v>
      </c>
      <c r="AM877">
        <v>23.068645330999999</v>
      </c>
      <c r="AN877">
        <v>109.70942050799999</v>
      </c>
      <c r="AO877"/>
      <c r="AP877">
        <v>32.723616941000003</v>
      </c>
      <c r="AQ877"/>
      <c r="AR877">
        <v>67.806165312999994</v>
      </c>
      <c r="AS877">
        <v>33.097241897000004</v>
      </c>
      <c r="AT877">
        <v>61.448992640999997</v>
      </c>
      <c r="AU877"/>
    </row>
    <row r="878" spans="1:47" x14ac:dyDescent="0.2">
      <c r="A878" s="85">
        <v>33604</v>
      </c>
      <c r="B878">
        <v>50.431305203999997</v>
      </c>
      <c r="C878">
        <v>63.328985047000003</v>
      </c>
      <c r="D878">
        <v>63.201327825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81.893175568999993</v>
      </c>
      <c r="N878">
        <v>99.724083102999998</v>
      </c>
      <c r="O878"/>
      <c r="P878"/>
      <c r="Q878">
        <v>60.817487939999999</v>
      </c>
      <c r="R878">
        <v>91.88</v>
      </c>
      <c r="S878">
        <v>75.805321692000007</v>
      </c>
      <c r="T878">
        <v>79.377431907000002</v>
      </c>
      <c r="U878"/>
      <c r="V878">
        <v>124.40544394200001</v>
      </c>
      <c r="W878">
        <v>28.941784335000001</v>
      </c>
      <c r="X878"/>
      <c r="Y878"/>
      <c r="Z878">
        <v>15.452494505000001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66.950674492000005</v>
      </c>
      <c r="AM878">
        <v>24.367464962</v>
      </c>
      <c r="AN878">
        <v>112.791775374</v>
      </c>
      <c r="AO878"/>
      <c r="AP878">
        <v>33.307514138000002</v>
      </c>
      <c r="AQ878">
        <v>66.965544500999997</v>
      </c>
      <c r="AR878">
        <v>69.121807326999999</v>
      </c>
      <c r="AS878">
        <v>33.297225230999999</v>
      </c>
      <c r="AT878">
        <v>61.128314185999997</v>
      </c>
      <c r="AU878"/>
    </row>
    <row r="879" spans="1:47" x14ac:dyDescent="0.2">
      <c r="A879" s="85">
        <v>33635</v>
      </c>
      <c r="B879">
        <v>50.332604586999999</v>
      </c>
      <c r="C879">
        <v>63.270105667999999</v>
      </c>
      <c r="D879">
        <v>65.386433437999997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82.193150571000004</v>
      </c>
      <c r="N879">
        <v>100.034083362</v>
      </c>
      <c r="O879"/>
      <c r="P879"/>
      <c r="Q879">
        <v>62.607224572</v>
      </c>
      <c r="R879">
        <v>91.17</v>
      </c>
      <c r="S879">
        <v>76.093828653000003</v>
      </c>
      <c r="T879">
        <v>79.165192783999998</v>
      </c>
      <c r="U879"/>
      <c r="V879">
        <v>121.179811708</v>
      </c>
      <c r="W879">
        <v>29.322597287000001</v>
      </c>
      <c r="X879"/>
      <c r="Y879"/>
      <c r="Z879">
        <v>15.333629162999999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67.168213441000006</v>
      </c>
      <c r="AM879">
        <v>24.646837886</v>
      </c>
      <c r="AN879">
        <v>113.567147259</v>
      </c>
      <c r="AO879"/>
      <c r="AP879">
        <v>31.894653745999999</v>
      </c>
      <c r="AQ879">
        <v>70.716240108999997</v>
      </c>
      <c r="AR879">
        <v>68.919400863000007</v>
      </c>
      <c r="AS879">
        <v>32.997250229000002</v>
      </c>
      <c r="AT879">
        <v>61.556976202000001</v>
      </c>
      <c r="AU879"/>
    </row>
    <row r="880" spans="1:47" x14ac:dyDescent="0.2">
      <c r="A880" s="85">
        <v>33664</v>
      </c>
      <c r="B880">
        <v>50.217245515999998</v>
      </c>
      <c r="C880">
        <v>62.975422440999999</v>
      </c>
      <c r="D880">
        <v>64.394799164000005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81.393217231999998</v>
      </c>
      <c r="N880">
        <v>98.772082310000002</v>
      </c>
      <c r="O880"/>
      <c r="P880"/>
      <c r="Q880">
        <v>62.159790414</v>
      </c>
      <c r="R880">
        <v>92.05</v>
      </c>
      <c r="S880">
        <v>75.799767302000006</v>
      </c>
      <c r="T880">
        <v>78.952953660999995</v>
      </c>
      <c r="U880"/>
      <c r="V880">
        <v>122.89662706999999</v>
      </c>
      <c r="W880">
        <v>29.322597287000001</v>
      </c>
      <c r="X880"/>
      <c r="Y880"/>
      <c r="Z880">
        <v>15.809090532000001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67.148270750999998</v>
      </c>
      <c r="AM880">
        <v>25.560471958000001</v>
      </c>
      <c r="AN880">
        <v>109.808239927</v>
      </c>
      <c r="AO880"/>
      <c r="AP880">
        <v>35.880559677000001</v>
      </c>
      <c r="AQ880">
        <v>67.043683993000002</v>
      </c>
      <c r="AR880">
        <v>68.210978240000003</v>
      </c>
      <c r="AS880">
        <v>33.097241897000004</v>
      </c>
      <c r="AT880">
        <v>62.068733008000002</v>
      </c>
      <c r="AU880"/>
    </row>
    <row r="881" spans="1:47" x14ac:dyDescent="0.2">
      <c r="A881" s="85">
        <v>33695</v>
      </c>
      <c r="B881">
        <v>50.866024173</v>
      </c>
      <c r="C881">
        <v>62.686344255999998</v>
      </c>
      <c r="D881">
        <v>64.789697769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81.293225565</v>
      </c>
      <c r="N881">
        <v>98.718082265000007</v>
      </c>
      <c r="O881"/>
      <c r="P881"/>
      <c r="Q881">
        <v>62.003188459</v>
      </c>
      <c r="R881">
        <v>91.37</v>
      </c>
      <c r="S881">
        <v>75.925265177</v>
      </c>
      <c r="T881">
        <v>78.740714538000006</v>
      </c>
      <c r="U881"/>
      <c r="V881">
        <v>120.49096417600001</v>
      </c>
      <c r="W881">
        <v>29.527650415</v>
      </c>
      <c r="X881"/>
      <c r="Y881"/>
      <c r="Z881">
        <v>15.571359847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67.177398785999998</v>
      </c>
      <c r="AM881">
        <v>25.771794352000001</v>
      </c>
      <c r="AN881">
        <v>110.82242617199999</v>
      </c>
      <c r="AO881"/>
      <c r="AP881">
        <v>33.223054695000002</v>
      </c>
      <c r="AQ881">
        <v>67.434381451999997</v>
      </c>
      <c r="AR881">
        <v>69.425417022000005</v>
      </c>
      <c r="AS881">
        <v>33.097241897000004</v>
      </c>
      <c r="AT881">
        <v>62.541818014</v>
      </c>
      <c r="AU881"/>
    </row>
    <row r="882" spans="1:47" x14ac:dyDescent="0.2">
      <c r="A882" s="85">
        <v>33725</v>
      </c>
      <c r="B882">
        <v>52.221715400999997</v>
      </c>
      <c r="C882">
        <v>62.287512692999996</v>
      </c>
      <c r="D882">
        <v>63.306634119000002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80.793267228000005</v>
      </c>
      <c r="N882">
        <v>97.740081450000005</v>
      </c>
      <c r="O882"/>
      <c r="P882"/>
      <c r="Q882">
        <v>61.980816750999999</v>
      </c>
      <c r="R882">
        <v>91.4</v>
      </c>
      <c r="S882">
        <v>75.532202913000006</v>
      </c>
      <c r="T882">
        <v>78.634594977000006</v>
      </c>
      <c r="U882"/>
      <c r="V882">
        <v>120.339172224</v>
      </c>
      <c r="W882">
        <v>29.029664246999999</v>
      </c>
      <c r="X882"/>
      <c r="Y882"/>
      <c r="Z882">
        <v>15.69022519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66.903066761999995</v>
      </c>
      <c r="AM882">
        <v>24.680183743000001</v>
      </c>
      <c r="AN882">
        <v>112.64017431000001</v>
      </c>
      <c r="AO882"/>
      <c r="AP882">
        <v>31.197457700000001</v>
      </c>
      <c r="AQ882">
        <v>66.965544500999997</v>
      </c>
      <c r="AR882">
        <v>68.615791168000001</v>
      </c>
      <c r="AS882">
        <v>33.997166903</v>
      </c>
      <c r="AT882">
        <v>62.743605477999999</v>
      </c>
      <c r="AU882"/>
    </row>
    <row r="883" spans="1:47" x14ac:dyDescent="0.2">
      <c r="A883" s="85">
        <v>33756</v>
      </c>
      <c r="B883">
        <v>51.392985701000001</v>
      </c>
      <c r="C883">
        <v>63.230795448000002</v>
      </c>
      <c r="D883">
        <v>64.438676786000002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79.993333888999999</v>
      </c>
      <c r="N883">
        <v>96.597080497999997</v>
      </c>
      <c r="O883"/>
      <c r="P883"/>
      <c r="Q883">
        <v>62.170976267999997</v>
      </c>
      <c r="R883">
        <v>90.25</v>
      </c>
      <c r="S883">
        <v>75.671738434999995</v>
      </c>
      <c r="T883">
        <v>78.846834099999995</v>
      </c>
      <c r="U883"/>
      <c r="V883">
        <v>122.177845898</v>
      </c>
      <c r="W883">
        <v>29.351890591</v>
      </c>
      <c r="X883"/>
      <c r="Y883"/>
      <c r="Z883">
        <v>15.393061833999999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66.969951582999997</v>
      </c>
      <c r="AM883">
        <v>24.755668907</v>
      </c>
      <c r="AN883">
        <v>110.939318204</v>
      </c>
      <c r="AO883"/>
      <c r="AP883">
        <v>33.086880338999997</v>
      </c>
      <c r="AQ883">
        <v>65.090196696999996</v>
      </c>
      <c r="AR883">
        <v>68.008571777</v>
      </c>
      <c r="AS883">
        <v>33.197233564000001</v>
      </c>
      <c r="AT883">
        <v>62.777418511999997</v>
      </c>
      <c r="AU883"/>
    </row>
    <row r="884" spans="1:47" x14ac:dyDescent="0.2">
      <c r="A884" s="85">
        <v>33786</v>
      </c>
      <c r="B884">
        <v>49.362753537000003</v>
      </c>
      <c r="C884">
        <v>63.117973534999997</v>
      </c>
      <c r="D884">
        <v>64.447452311000006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78.993417214999994</v>
      </c>
      <c r="N884">
        <v>95.577079647999994</v>
      </c>
      <c r="O884"/>
      <c r="P884"/>
      <c r="Q884">
        <v>61.253736244000002</v>
      </c>
      <c r="R884">
        <v>89.94</v>
      </c>
      <c r="S884">
        <v>75.641510719999999</v>
      </c>
      <c r="T884">
        <v>79.271312344999998</v>
      </c>
      <c r="U884"/>
      <c r="V884">
        <v>123.361993295</v>
      </c>
      <c r="W884">
        <v>28.912491030999998</v>
      </c>
      <c r="X884"/>
      <c r="Y884"/>
      <c r="Z884">
        <v>16.046821217000002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67.130562761999997</v>
      </c>
      <c r="AM884">
        <v>26.058204194000002</v>
      </c>
      <c r="AN884">
        <v>109.32730956499999</v>
      </c>
      <c r="AO884"/>
      <c r="AP884">
        <v>33.361471061000003</v>
      </c>
      <c r="AQ884">
        <v>65.715312632000007</v>
      </c>
      <c r="AR884">
        <v>69.526620253999994</v>
      </c>
      <c r="AS884">
        <v>33.797183568000001</v>
      </c>
      <c r="AT884">
        <v>63.339349497000001</v>
      </c>
      <c r="AU884"/>
    </row>
    <row r="885" spans="1:47" x14ac:dyDescent="0.2">
      <c r="A885" s="85">
        <v>33817</v>
      </c>
      <c r="B885">
        <v>49.615196257999997</v>
      </c>
      <c r="C885">
        <v>61.964748505999999</v>
      </c>
      <c r="D885">
        <v>64.087655803999994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78.893425547999996</v>
      </c>
      <c r="N885">
        <v>95.169079307999993</v>
      </c>
      <c r="O885"/>
      <c r="P885"/>
      <c r="Q885">
        <v>62.640782133999998</v>
      </c>
      <c r="R885">
        <v>90.23</v>
      </c>
      <c r="S885">
        <v>74.969470098000002</v>
      </c>
      <c r="T885">
        <v>79.589671029000002</v>
      </c>
      <c r="U885"/>
      <c r="V885">
        <v>124.115191506</v>
      </c>
      <c r="W885">
        <v>27.008426272000001</v>
      </c>
      <c r="X885"/>
      <c r="Y885"/>
      <c r="Z885">
        <v>15.809090532000001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66.430285608000005</v>
      </c>
      <c r="AM885">
        <v>25.724779429000002</v>
      </c>
      <c r="AN885">
        <v>99.782305765999993</v>
      </c>
      <c r="AO885"/>
      <c r="AP885">
        <v>32.728259827999999</v>
      </c>
      <c r="AQ885">
        <v>64.465080763000003</v>
      </c>
      <c r="AR885">
        <v>70.336246107999997</v>
      </c>
      <c r="AS885">
        <v>32.597283560000001</v>
      </c>
      <c r="AT885">
        <v>62.987535286000004</v>
      </c>
      <c r="AU885"/>
    </row>
    <row r="886" spans="1:47" x14ac:dyDescent="0.2">
      <c r="A886" s="85">
        <v>33848</v>
      </c>
      <c r="B886">
        <v>49.588823855999998</v>
      </c>
      <c r="C886">
        <v>61.953638619000003</v>
      </c>
      <c r="D886">
        <v>65.623372601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78.193483876000002</v>
      </c>
      <c r="N886">
        <v>94.583078818999994</v>
      </c>
      <c r="O886"/>
      <c r="P886"/>
      <c r="Q886">
        <v>62.193347975999998</v>
      </c>
      <c r="R886">
        <v>88.97</v>
      </c>
      <c r="S886">
        <v>75.527388353999996</v>
      </c>
      <c r="T886">
        <v>79.801910152000005</v>
      </c>
      <c r="U886"/>
      <c r="V886">
        <v>121.470881349</v>
      </c>
      <c r="W886">
        <v>29.322597287000001</v>
      </c>
      <c r="X886"/>
      <c r="Y886"/>
      <c r="Z886">
        <v>16.403417244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66.989679823000003</v>
      </c>
      <c r="AM886">
        <v>25.590952196</v>
      </c>
      <c r="AN886">
        <v>106.370848955</v>
      </c>
      <c r="AO886"/>
      <c r="AP886">
        <v>34.189414116000002</v>
      </c>
      <c r="AQ886">
        <v>64.699499238000001</v>
      </c>
      <c r="AR886">
        <v>68.210978240000003</v>
      </c>
      <c r="AS886">
        <v>34.497125240000003</v>
      </c>
      <c r="AT886">
        <v>63.185455568999998</v>
      </c>
      <c r="AU886"/>
    </row>
    <row r="887" spans="1:47" x14ac:dyDescent="0.2">
      <c r="A887" s="85">
        <v>33878</v>
      </c>
      <c r="B887">
        <v>50.306919168999997</v>
      </c>
      <c r="C887">
        <v>61.232073362999998</v>
      </c>
      <c r="D887">
        <v>65.658474698999996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78.393467211000001</v>
      </c>
      <c r="N887">
        <v>93.881078234</v>
      </c>
      <c r="O887"/>
      <c r="P887"/>
      <c r="Q887">
        <v>62.383507493000003</v>
      </c>
      <c r="R887">
        <v>89.88</v>
      </c>
      <c r="S887">
        <v>75.325295148999999</v>
      </c>
      <c r="T887">
        <v>79.908029713000005</v>
      </c>
      <c r="U887"/>
      <c r="V887">
        <v>121.649213483</v>
      </c>
      <c r="W887">
        <v>29.967049973999998</v>
      </c>
      <c r="X887"/>
      <c r="Y887"/>
      <c r="Z887">
        <v>16.522282585999999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66.880166219000003</v>
      </c>
      <c r="AM887">
        <v>26.356784776000001</v>
      </c>
      <c r="AN887">
        <v>107.69539183800001</v>
      </c>
      <c r="AO887"/>
      <c r="AP887">
        <v>33.298310123999997</v>
      </c>
      <c r="AQ887">
        <v>65.480894156000005</v>
      </c>
      <c r="AR887">
        <v>68.109775009000003</v>
      </c>
      <c r="AS887">
        <v>34.597116907</v>
      </c>
      <c r="AT887">
        <v>63.615704121999997</v>
      </c>
      <c r="AU887"/>
    </row>
    <row r="888" spans="1:47" x14ac:dyDescent="0.2">
      <c r="A888" s="85">
        <v>33909</v>
      </c>
      <c r="B888">
        <v>49.072077237999999</v>
      </c>
      <c r="C888">
        <v>60.597511251999997</v>
      </c>
      <c r="D888">
        <v>66.966027857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77.593533871999995</v>
      </c>
      <c r="N888">
        <v>92.275076896000002</v>
      </c>
      <c r="O888"/>
      <c r="P888"/>
      <c r="Q888">
        <v>62.830941651000003</v>
      </c>
      <c r="R888">
        <v>88.71</v>
      </c>
      <c r="S888">
        <v>75.086845948999994</v>
      </c>
      <c r="T888">
        <v>80.014149274999994</v>
      </c>
      <c r="U888"/>
      <c r="V888">
        <v>122.20018343</v>
      </c>
      <c r="W888">
        <v>29.205424070999999</v>
      </c>
      <c r="X888"/>
      <c r="Y888"/>
      <c r="Z888">
        <v>16.462849915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66.573872011000006</v>
      </c>
      <c r="AM888">
        <v>26.280949259</v>
      </c>
      <c r="AN888">
        <v>107.47678352200001</v>
      </c>
      <c r="AO888"/>
      <c r="AP888">
        <v>32.552569275000003</v>
      </c>
      <c r="AQ888">
        <v>64.933917714000003</v>
      </c>
      <c r="AR888">
        <v>66.692929762999995</v>
      </c>
      <c r="AS888">
        <v>34.497125240000003</v>
      </c>
      <c r="AT888">
        <v>63.872326213000001</v>
      </c>
      <c r="AU888"/>
    </row>
    <row r="889" spans="1:47" x14ac:dyDescent="0.2">
      <c r="A889" s="85">
        <v>33939</v>
      </c>
      <c r="B889">
        <v>47.318550971999997</v>
      </c>
      <c r="C889">
        <v>59.849292147</v>
      </c>
      <c r="D889">
        <v>66.237659320000006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76.293642195999993</v>
      </c>
      <c r="N889">
        <v>90.770075641999995</v>
      </c>
      <c r="O889"/>
      <c r="P889"/>
      <c r="Q889">
        <v>62.663153842</v>
      </c>
      <c r="R889">
        <v>87.55</v>
      </c>
      <c r="S889">
        <v>74.763966883999998</v>
      </c>
      <c r="T889">
        <v>80.120268835999994</v>
      </c>
      <c r="U889"/>
      <c r="V889">
        <v>121.024330879</v>
      </c>
      <c r="W889">
        <v>31.636768301</v>
      </c>
      <c r="X889"/>
      <c r="Y889"/>
      <c r="Z889">
        <v>15.274196491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66.191125705999994</v>
      </c>
      <c r="AM889">
        <v>26.475826413</v>
      </c>
      <c r="AN889">
        <v>103.451908253</v>
      </c>
      <c r="AO889"/>
      <c r="AP889">
        <v>33.130444375000003</v>
      </c>
      <c r="AQ889">
        <v>63.761825336000001</v>
      </c>
      <c r="AR889">
        <v>66.692929762999995</v>
      </c>
      <c r="AS889">
        <v>33.597200233000002</v>
      </c>
      <c r="AT889">
        <v>63.973170365000001</v>
      </c>
      <c r="AU889"/>
    </row>
    <row r="890" spans="1:47" x14ac:dyDescent="0.2">
      <c r="A890" s="85">
        <v>33970</v>
      </c>
      <c r="B890">
        <v>49.251084226000003</v>
      </c>
      <c r="C890">
        <v>58.612635937</v>
      </c>
      <c r="D890">
        <v>67.589090100999996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76.693608866000005</v>
      </c>
      <c r="N890">
        <v>92.112076759999994</v>
      </c>
      <c r="O890"/>
      <c r="P890"/>
      <c r="Q890">
        <v>62.819755796999999</v>
      </c>
      <c r="R890">
        <v>87.45</v>
      </c>
      <c r="S890">
        <v>75.203676779000006</v>
      </c>
      <c r="T890">
        <v>80.120268835999994</v>
      </c>
      <c r="U890"/>
      <c r="V890">
        <v>115.313595542</v>
      </c>
      <c r="W890">
        <v>27.594292352</v>
      </c>
      <c r="X890"/>
      <c r="Y890"/>
      <c r="Z890">
        <v>16.641147927999999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66.527161132000003</v>
      </c>
      <c r="AM890">
        <v>25.733599456</v>
      </c>
      <c r="AN890">
        <v>106.38450176000001</v>
      </c>
      <c r="AO890">
        <v>77.425520378000002</v>
      </c>
      <c r="AP890">
        <v>33.673801519000001</v>
      </c>
      <c r="AQ890">
        <v>66.184149583000007</v>
      </c>
      <c r="AR890">
        <v>66.895336227000001</v>
      </c>
      <c r="AS890">
        <v>35.097075244000003</v>
      </c>
      <c r="AT890">
        <v>64.228701713000007</v>
      </c>
      <c r="AU890"/>
    </row>
    <row r="891" spans="1:47" x14ac:dyDescent="0.2">
      <c r="A891" s="85">
        <v>34001</v>
      </c>
      <c r="B891">
        <v>49.285289730000002</v>
      </c>
      <c r="C891">
        <v>59.168825146000003</v>
      </c>
      <c r="D891">
        <v>69.037051652000002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76.093658861999998</v>
      </c>
      <c r="N891">
        <v>90.719075599000007</v>
      </c>
      <c r="O891"/>
      <c r="P891"/>
      <c r="Q891">
        <v>63.132959708000001</v>
      </c>
      <c r="R891">
        <v>87.58</v>
      </c>
      <c r="S891">
        <v>75.268266005000001</v>
      </c>
      <c r="T891">
        <v>80.226388397999997</v>
      </c>
      <c r="U891"/>
      <c r="V891">
        <v>119.412803397</v>
      </c>
      <c r="W891">
        <v>29.586237022999999</v>
      </c>
      <c r="X891"/>
      <c r="Y891"/>
      <c r="Z891">
        <v>16.641147927999999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66.623664360999996</v>
      </c>
      <c r="AM891">
        <v>25.925849661000001</v>
      </c>
      <c r="AN891">
        <v>103.42843948399999</v>
      </c>
      <c r="AO891">
        <v>82.283211234000007</v>
      </c>
      <c r="AP891">
        <v>33.558843181</v>
      </c>
      <c r="AQ891">
        <v>63.292988385000001</v>
      </c>
      <c r="AR891">
        <v>65.984507140000005</v>
      </c>
      <c r="AS891">
        <v>35.197066911</v>
      </c>
      <c r="AT891">
        <v>64.532820705999995</v>
      </c>
      <c r="AU891"/>
    </row>
    <row r="892" spans="1:47" x14ac:dyDescent="0.2">
      <c r="A892" s="85">
        <v>34029</v>
      </c>
      <c r="B892">
        <v>49.351609678000003</v>
      </c>
      <c r="C892">
        <v>59.412603885999999</v>
      </c>
      <c r="D892">
        <v>68.791336963999996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75.893675526999999</v>
      </c>
      <c r="N892">
        <v>90.956075796999997</v>
      </c>
      <c r="O892"/>
      <c r="P892"/>
      <c r="Q892">
        <v>63.625137281999997</v>
      </c>
      <c r="R892">
        <v>87.14</v>
      </c>
      <c r="S892">
        <v>74.664834959000004</v>
      </c>
      <c r="T892">
        <v>80.226388397999997</v>
      </c>
      <c r="U892"/>
      <c r="V892">
        <v>117.701703373</v>
      </c>
      <c r="W892">
        <v>30.435742837999999</v>
      </c>
      <c r="X892"/>
      <c r="Y892"/>
      <c r="Z892">
        <v>16.700580599999999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66.273570991</v>
      </c>
      <c r="AM892">
        <v>26.14638325</v>
      </c>
      <c r="AN892">
        <v>106.450106612</v>
      </c>
      <c r="AO892">
        <v>83.571570152999996</v>
      </c>
      <c r="AP892">
        <v>31.814874125999999</v>
      </c>
      <c r="AQ892">
        <v>62.980430417999997</v>
      </c>
      <c r="AR892">
        <v>67.198945921999993</v>
      </c>
      <c r="AS892">
        <v>33.997166903</v>
      </c>
      <c r="AT892">
        <v>64.470450036000003</v>
      </c>
      <c r="AU892"/>
    </row>
    <row r="893" spans="1:47" x14ac:dyDescent="0.2">
      <c r="A893" s="85">
        <v>34060</v>
      </c>
      <c r="B893">
        <v>49.190871107</v>
      </c>
      <c r="C893">
        <v>59.662054159</v>
      </c>
      <c r="D893">
        <v>69.475827878999993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75.493708858000005</v>
      </c>
      <c r="N893">
        <v>90.465075388000002</v>
      </c>
      <c r="O893"/>
      <c r="P893"/>
      <c r="Q893">
        <v>64.094943147999999</v>
      </c>
      <c r="R893">
        <v>86.58</v>
      </c>
      <c r="S893">
        <v>74.933531251999995</v>
      </c>
      <c r="T893">
        <v>80.226388397999997</v>
      </c>
      <c r="U893"/>
      <c r="V893">
        <v>119.05708734</v>
      </c>
      <c r="W893">
        <v>30.933729006</v>
      </c>
      <c r="X893"/>
      <c r="Y893"/>
      <c r="Z893">
        <v>16.641147927999999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66.530349154999996</v>
      </c>
      <c r="AM893">
        <v>26.763513760999999</v>
      </c>
      <c r="AN893">
        <v>104.694312854</v>
      </c>
      <c r="AO893">
        <v>82.170937193</v>
      </c>
      <c r="AP893">
        <v>31.990741175</v>
      </c>
      <c r="AQ893">
        <v>63.058569910000003</v>
      </c>
      <c r="AR893">
        <v>66.490523300000007</v>
      </c>
      <c r="AS893">
        <v>35.697025248000003</v>
      </c>
      <c r="AT893">
        <v>64.655380561000001</v>
      </c>
      <c r="AU893"/>
    </row>
    <row r="894" spans="1:47" x14ac:dyDescent="0.2">
      <c r="A894" s="85">
        <v>34090</v>
      </c>
      <c r="B894">
        <v>49.244604125999999</v>
      </c>
      <c r="C894">
        <v>58.275178349000001</v>
      </c>
      <c r="D894">
        <v>71.125626495000006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75.293725523000006</v>
      </c>
      <c r="N894">
        <v>91.195075996</v>
      </c>
      <c r="O894"/>
      <c r="P894"/>
      <c r="Q894">
        <v>63.345490933000001</v>
      </c>
      <c r="R894">
        <v>86.49</v>
      </c>
      <c r="S894">
        <v>74.993143541999999</v>
      </c>
      <c r="T894">
        <v>80.332507958999997</v>
      </c>
      <c r="U894"/>
      <c r="V894">
        <v>119.592307374</v>
      </c>
      <c r="W894">
        <v>30.084223189999999</v>
      </c>
      <c r="X894"/>
      <c r="Y894"/>
      <c r="Z894">
        <v>16.641147927999999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66.600681311000002</v>
      </c>
      <c r="AM894">
        <v>27.691083858999999</v>
      </c>
      <c r="AN894">
        <v>102.767773787</v>
      </c>
      <c r="AO894">
        <v>82.164505671000001</v>
      </c>
      <c r="AP894">
        <v>31.71411814</v>
      </c>
      <c r="AQ894">
        <v>62.902290925999999</v>
      </c>
      <c r="AR894">
        <v>67.502555618000002</v>
      </c>
      <c r="AS894">
        <v>35.297058577999998</v>
      </c>
      <c r="AT894">
        <v>64.396775301000005</v>
      </c>
      <c r="AU894"/>
    </row>
    <row r="895" spans="1:47" x14ac:dyDescent="0.2">
      <c r="A895" s="85">
        <v>34121</v>
      </c>
      <c r="B895">
        <v>47.838497859</v>
      </c>
      <c r="C895">
        <v>59.20358538</v>
      </c>
      <c r="D895">
        <v>70.581543972999995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74.893758852999994</v>
      </c>
      <c r="N895">
        <v>90.500075417000005</v>
      </c>
      <c r="O895"/>
      <c r="P895"/>
      <c r="Q895">
        <v>65.213528542999995</v>
      </c>
      <c r="R895">
        <v>85.78</v>
      </c>
      <c r="S895">
        <v>74.658476958999998</v>
      </c>
      <c r="T895">
        <v>80.650866643000001</v>
      </c>
      <c r="U895"/>
      <c r="V895">
        <v>120.40156838999999</v>
      </c>
      <c r="W895">
        <v>31.197368741999998</v>
      </c>
      <c r="X895"/>
      <c r="Y895"/>
      <c r="Z895">
        <v>16.225119230000001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66.366428689000003</v>
      </c>
      <c r="AM895">
        <v>27.394879321000001</v>
      </c>
      <c r="AN895">
        <v>102.69425006900001</v>
      </c>
      <c r="AO895">
        <v>80.716148726</v>
      </c>
      <c r="AP895">
        <v>31.180725720000002</v>
      </c>
      <c r="AQ895">
        <v>62.277174991000003</v>
      </c>
      <c r="AR895">
        <v>68.008571777</v>
      </c>
      <c r="AS895">
        <v>36.096991916999997</v>
      </c>
      <c r="AT895">
        <v>64.550570070000006</v>
      </c>
      <c r="AU895"/>
    </row>
    <row r="896" spans="1:47" x14ac:dyDescent="0.2">
      <c r="A896" s="85">
        <v>34151</v>
      </c>
      <c r="B896">
        <v>48.835889674999997</v>
      </c>
      <c r="C896">
        <v>57.841004794</v>
      </c>
      <c r="D896">
        <v>70.993993626999995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74.493792184</v>
      </c>
      <c r="N896">
        <v>91.370076142000002</v>
      </c>
      <c r="O896"/>
      <c r="P896"/>
      <c r="Q896">
        <v>66.041281736000002</v>
      </c>
      <c r="R896">
        <v>86.96</v>
      </c>
      <c r="S896">
        <v>74.519934015999993</v>
      </c>
      <c r="T896">
        <v>80.969225327000004</v>
      </c>
      <c r="U896"/>
      <c r="V896">
        <v>114.918490785</v>
      </c>
      <c r="W896">
        <v>31.724648212999998</v>
      </c>
      <c r="X896"/>
      <c r="Y896"/>
      <c r="Z896">
        <v>16.462849915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66.331872963999999</v>
      </c>
      <c r="AM896">
        <v>26.260327581999999</v>
      </c>
      <c r="AN896">
        <v>103.80021303700001</v>
      </c>
      <c r="AO896">
        <v>77.781530598000003</v>
      </c>
      <c r="AP896">
        <v>30.376112503000002</v>
      </c>
      <c r="AQ896">
        <v>62.667872449999997</v>
      </c>
      <c r="AR896">
        <v>69.121807326999999</v>
      </c>
      <c r="AS896">
        <v>36.596950253999999</v>
      </c>
      <c r="AT896">
        <v>64.706248849999994</v>
      </c>
      <c r="AU896"/>
    </row>
    <row r="897" spans="1:47" x14ac:dyDescent="0.2">
      <c r="A897" s="85">
        <v>34182</v>
      </c>
      <c r="B897">
        <v>49.323677670000002</v>
      </c>
      <c r="C897">
        <v>58.921842087000002</v>
      </c>
      <c r="D897">
        <v>70.221747465999997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75.493708858000005</v>
      </c>
      <c r="N897">
        <v>89.982074984999997</v>
      </c>
      <c r="O897"/>
      <c r="P897"/>
      <c r="Q897">
        <v>65.582661724000005</v>
      </c>
      <c r="R897">
        <v>86.36</v>
      </c>
      <c r="S897">
        <v>74.797999497000006</v>
      </c>
      <c r="T897">
        <v>81.393703572999996</v>
      </c>
      <c r="U897"/>
      <c r="V897">
        <v>117.378994706</v>
      </c>
      <c r="W897">
        <v>29.937756669999999</v>
      </c>
      <c r="X897"/>
      <c r="Y897"/>
      <c r="Z897">
        <v>16.641147927999999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66.364198549999998</v>
      </c>
      <c r="AM897">
        <v>26.666630274999999</v>
      </c>
      <c r="AN897">
        <v>101.369202742</v>
      </c>
      <c r="AO897">
        <v>75.152671393000006</v>
      </c>
      <c r="AP897">
        <v>32.331062723999999</v>
      </c>
      <c r="AQ897">
        <v>65.559033647999996</v>
      </c>
      <c r="AR897">
        <v>69.425417022000005</v>
      </c>
      <c r="AS897">
        <v>34.297141904999997</v>
      </c>
      <c r="AT897">
        <v>64.645960506999998</v>
      </c>
      <c r="AU897"/>
    </row>
    <row r="898" spans="1:47" x14ac:dyDescent="0.2">
      <c r="A898" s="85">
        <v>34213</v>
      </c>
      <c r="B898">
        <v>49.489306452999998</v>
      </c>
      <c r="C898">
        <v>59.670056850000002</v>
      </c>
      <c r="D898">
        <v>69.940930680999998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75.793683860000002</v>
      </c>
      <c r="N898">
        <v>92.527077105999993</v>
      </c>
      <c r="O898"/>
      <c r="P898"/>
      <c r="Q898">
        <v>66.947335906000006</v>
      </c>
      <c r="R898">
        <v>86.95</v>
      </c>
      <c r="S898">
        <v>75.085723482000006</v>
      </c>
      <c r="T898">
        <v>81.818181817999999</v>
      </c>
      <c r="U898"/>
      <c r="V898">
        <v>125.68076179000001</v>
      </c>
      <c r="W898">
        <v>30.465036141999999</v>
      </c>
      <c r="X898"/>
      <c r="Y898"/>
      <c r="Z898">
        <v>16.819445942000002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66.941383067999993</v>
      </c>
      <c r="AM898">
        <v>27.058034479</v>
      </c>
      <c r="AN898">
        <v>104.203953181</v>
      </c>
      <c r="AO898">
        <v>73.909511429999995</v>
      </c>
      <c r="AP898">
        <v>31.706652271999999</v>
      </c>
      <c r="AQ898">
        <v>65.012057205000005</v>
      </c>
      <c r="AR898">
        <v>69.526620253999994</v>
      </c>
      <c r="AS898">
        <v>36.496958587000002</v>
      </c>
      <c r="AT898">
        <v>64.976753126000006</v>
      </c>
      <c r="AU898"/>
    </row>
    <row r="899" spans="1:47" x14ac:dyDescent="0.2">
      <c r="A899" s="85">
        <v>34243</v>
      </c>
      <c r="B899">
        <v>49.925763279999998</v>
      </c>
      <c r="C899">
        <v>59.233768161</v>
      </c>
      <c r="D899">
        <v>70.590319497999999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75.893675526999999</v>
      </c>
      <c r="N899">
        <v>93.199077665999994</v>
      </c>
      <c r="O899"/>
      <c r="P899"/>
      <c r="Q899">
        <v>67.607301289000006</v>
      </c>
      <c r="R899">
        <v>87.31</v>
      </c>
      <c r="S899">
        <v>75.207714039999999</v>
      </c>
      <c r="T899">
        <v>82.136540502000003</v>
      </c>
      <c r="U899"/>
      <c r="V899">
        <v>119.593402406</v>
      </c>
      <c r="W899">
        <v>30.406449534</v>
      </c>
      <c r="X899"/>
      <c r="Y899"/>
      <c r="Z899">
        <v>16.760013270999998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66.982509893</v>
      </c>
      <c r="AM899">
        <v>26.813082392999998</v>
      </c>
      <c r="AN899">
        <v>100.05092891699999</v>
      </c>
      <c r="AO899">
        <v>73.477178913000003</v>
      </c>
      <c r="AP899">
        <v>31.077165881999999</v>
      </c>
      <c r="AQ899">
        <v>67.356241960000006</v>
      </c>
      <c r="AR899">
        <v>69.526620253999994</v>
      </c>
      <c r="AS899">
        <v>36.896925256000003</v>
      </c>
      <c r="AT899">
        <v>65.459654818999994</v>
      </c>
      <c r="AU899"/>
    </row>
    <row r="900" spans="1:47" x14ac:dyDescent="0.2">
      <c r="A900" s="85">
        <v>34274</v>
      </c>
      <c r="B900">
        <v>49.828687967</v>
      </c>
      <c r="C900">
        <v>58.939075633000002</v>
      </c>
      <c r="D900">
        <v>70.160318794000005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75.893675526999999</v>
      </c>
      <c r="N900">
        <v>93.629078023999995</v>
      </c>
      <c r="O900"/>
      <c r="P900"/>
      <c r="Q900">
        <v>68.323195941999998</v>
      </c>
      <c r="R900">
        <v>86.71</v>
      </c>
      <c r="S900">
        <v>75.267619373000002</v>
      </c>
      <c r="T900">
        <v>82.454899186000006</v>
      </c>
      <c r="U900"/>
      <c r="V900">
        <v>120.067052601</v>
      </c>
      <c r="W900">
        <v>31.255955350000001</v>
      </c>
      <c r="X900"/>
      <c r="Y900"/>
      <c r="Z900">
        <v>16.760013270999998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67.105969228000006</v>
      </c>
      <c r="AM900">
        <v>27.513250022000001</v>
      </c>
      <c r="AN900">
        <v>103.067510633</v>
      </c>
      <c r="AO900">
        <v>71.088068577000001</v>
      </c>
      <c r="AP900">
        <v>32.323527595999998</v>
      </c>
      <c r="AQ900">
        <v>65.402754665000003</v>
      </c>
      <c r="AR900">
        <v>70.032636413000006</v>
      </c>
      <c r="AS900">
        <v>35.497041912999997</v>
      </c>
      <c r="AT900">
        <v>65.771012380000002</v>
      </c>
      <c r="AU900"/>
    </row>
    <row r="901" spans="1:47" x14ac:dyDescent="0.2">
      <c r="A901" s="85">
        <v>34304</v>
      </c>
      <c r="B901">
        <v>49.127989282999998</v>
      </c>
      <c r="C901">
        <v>59.536494853999997</v>
      </c>
      <c r="D901">
        <v>71.353790133999993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75.993667193999997</v>
      </c>
      <c r="N901">
        <v>93.882078234999994</v>
      </c>
      <c r="O901"/>
      <c r="P901"/>
      <c r="Q901">
        <v>68.614028145000006</v>
      </c>
      <c r="R901">
        <v>85.93</v>
      </c>
      <c r="S901">
        <v>75.382391377999994</v>
      </c>
      <c r="T901">
        <v>82.667138308999995</v>
      </c>
      <c r="U901"/>
      <c r="V901">
        <v>118.75545225800001</v>
      </c>
      <c r="W901">
        <v>31.988287949</v>
      </c>
      <c r="X901"/>
      <c r="Y901"/>
      <c r="Z901">
        <v>17.23547464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67.383958317999998</v>
      </c>
      <c r="AM901">
        <v>27.689029038000001</v>
      </c>
      <c r="AN901">
        <v>105.11013606500001</v>
      </c>
      <c r="AO901">
        <v>66.718890334999998</v>
      </c>
      <c r="AP901">
        <v>32.578366543999998</v>
      </c>
      <c r="AQ901">
        <v>67.043683993000002</v>
      </c>
      <c r="AR901">
        <v>71.348278425999993</v>
      </c>
      <c r="AS901">
        <v>38.296808599000002</v>
      </c>
      <c r="AT901">
        <v>66.142459966000004</v>
      </c>
      <c r="AU901"/>
    </row>
    <row r="902" spans="1:47" x14ac:dyDescent="0.2">
      <c r="A902" s="85">
        <v>34335</v>
      </c>
      <c r="B902">
        <v>49.573829834000001</v>
      </c>
      <c r="C902">
        <v>61.312516438999999</v>
      </c>
      <c r="D902">
        <v>72.450730703000005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76.093658861999998</v>
      </c>
      <c r="N902">
        <v>93.604078002999998</v>
      </c>
      <c r="O902"/>
      <c r="P902"/>
      <c r="Q902">
        <v>69.173320842999999</v>
      </c>
      <c r="R902">
        <v>87.53</v>
      </c>
      <c r="S902">
        <v>75.516031784000006</v>
      </c>
      <c r="T902">
        <v>82.985496992999998</v>
      </c>
      <c r="U902"/>
      <c r="V902">
        <v>116.828060276</v>
      </c>
      <c r="W902">
        <v>32.134754469000001</v>
      </c>
      <c r="X902"/>
      <c r="Y902"/>
      <c r="Z902">
        <v>17.176041969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67.617332235000006</v>
      </c>
      <c r="AM902">
        <v>28.566004468999999</v>
      </c>
      <c r="AN902">
        <v>103.258002026</v>
      </c>
      <c r="AO902">
        <v>60.632009896</v>
      </c>
      <c r="AP902">
        <v>32.004725620999999</v>
      </c>
      <c r="AQ902">
        <v>65.480894156000005</v>
      </c>
      <c r="AR902">
        <v>71.753091354000006</v>
      </c>
      <c r="AS902">
        <v>38.196816931999997</v>
      </c>
      <c r="AT902">
        <v>66.353270848999998</v>
      </c>
      <c r="AU902"/>
    </row>
    <row r="903" spans="1:47" x14ac:dyDescent="0.2">
      <c r="A903" s="85">
        <v>34366</v>
      </c>
      <c r="B903">
        <v>50.644695990999999</v>
      </c>
      <c r="C903">
        <v>60.866067389000001</v>
      </c>
      <c r="D903">
        <v>71.222157265000007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77.193567203000001</v>
      </c>
      <c r="N903">
        <v>96.223080186000004</v>
      </c>
      <c r="O903"/>
      <c r="P903"/>
      <c r="Q903">
        <v>69.520082314999996</v>
      </c>
      <c r="R903">
        <v>87.26</v>
      </c>
      <c r="S903">
        <v>75.939590394000007</v>
      </c>
      <c r="T903">
        <v>83.516094800000005</v>
      </c>
      <c r="U903"/>
      <c r="V903">
        <v>118.92468978799999</v>
      </c>
      <c r="W903">
        <v>32.017581253000003</v>
      </c>
      <c r="X903"/>
      <c r="Y903"/>
      <c r="Z903">
        <v>18.245830049999999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67.879041924000006</v>
      </c>
      <c r="AM903">
        <v>28.917160170999999</v>
      </c>
      <c r="AN903">
        <v>103.05304611</v>
      </c>
      <c r="AO903">
        <v>63.098219135000001</v>
      </c>
      <c r="AP903">
        <v>32.794799187000002</v>
      </c>
      <c r="AQ903">
        <v>66.106010091000002</v>
      </c>
      <c r="AR903">
        <v>73.271139830999999</v>
      </c>
      <c r="AS903">
        <v>34.097158569999998</v>
      </c>
      <c r="AT903">
        <v>66.400668592000002</v>
      </c>
      <c r="AU903"/>
    </row>
    <row r="904" spans="1:47" x14ac:dyDescent="0.2">
      <c r="A904" s="85">
        <v>34394</v>
      </c>
      <c r="B904">
        <v>49.689148287999998</v>
      </c>
      <c r="C904">
        <v>61.048658920000001</v>
      </c>
      <c r="D904">
        <v>71.915423704999995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77.293558869999998</v>
      </c>
      <c r="N904">
        <v>96.204080169999997</v>
      </c>
      <c r="O904"/>
      <c r="P904"/>
      <c r="Q904">
        <v>70.135304282000007</v>
      </c>
      <c r="R904">
        <v>87.24</v>
      </c>
      <c r="S904">
        <v>76.553655681999999</v>
      </c>
      <c r="T904">
        <v>84.25893173</v>
      </c>
      <c r="U904"/>
      <c r="V904">
        <v>119.000965511</v>
      </c>
      <c r="W904">
        <v>31.988287949</v>
      </c>
      <c r="X904"/>
      <c r="Y904"/>
      <c r="Z904">
        <v>17.948666694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68.372591064999995</v>
      </c>
      <c r="AM904">
        <v>29.360368348000002</v>
      </c>
      <c r="AN904">
        <v>103.086137818</v>
      </c>
      <c r="AO904">
        <v>61.571358144000001</v>
      </c>
      <c r="AP904">
        <v>33.178349634999996</v>
      </c>
      <c r="AQ904">
        <v>68.684613322000004</v>
      </c>
      <c r="AR904">
        <v>73.675952757999994</v>
      </c>
      <c r="AS904">
        <v>34.097158569999998</v>
      </c>
      <c r="AT904">
        <v>67.064336155999996</v>
      </c>
      <c r="AU904"/>
    </row>
    <row r="905" spans="1:47" x14ac:dyDescent="0.2">
      <c r="A905" s="85">
        <v>34425</v>
      </c>
      <c r="B905">
        <v>49.188556767999998</v>
      </c>
      <c r="C905">
        <v>59.958918584000003</v>
      </c>
      <c r="D905">
        <v>71.599504820999996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78.693442212999997</v>
      </c>
      <c r="N905">
        <v>97.710081424999998</v>
      </c>
      <c r="O905"/>
      <c r="P905"/>
      <c r="Q905">
        <v>71.421677486999997</v>
      </c>
      <c r="R905">
        <v>89.65</v>
      </c>
      <c r="S905">
        <v>77.298104529</v>
      </c>
      <c r="T905">
        <v>85.001768659000007</v>
      </c>
      <c r="U905"/>
      <c r="V905">
        <v>120.180187715</v>
      </c>
      <c r="W905">
        <v>32.251927684999998</v>
      </c>
      <c r="X905">
        <v>26.953364530999998</v>
      </c>
      <c r="Y905"/>
      <c r="Z905">
        <v>18.483560735000001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68.890167856999994</v>
      </c>
      <c r="AM905">
        <v>29.545951809000002</v>
      </c>
      <c r="AN905">
        <v>102.870073625</v>
      </c>
      <c r="AO905">
        <v>60.671438850000001</v>
      </c>
      <c r="AP905">
        <v>32.498116496999998</v>
      </c>
      <c r="AQ905">
        <v>67.434381451999997</v>
      </c>
      <c r="AR905">
        <v>73.979562454000003</v>
      </c>
      <c r="AS905">
        <v>32.097325222999999</v>
      </c>
      <c r="AT905">
        <v>67.460870833000001</v>
      </c>
      <c r="AU905"/>
    </row>
    <row r="906" spans="1:47" x14ac:dyDescent="0.2">
      <c r="A906" s="85">
        <v>34455</v>
      </c>
      <c r="B906">
        <v>52.143765533</v>
      </c>
      <c r="C906">
        <v>59.751754650000002</v>
      </c>
      <c r="D906">
        <v>73.442364976999997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78.493458877999998</v>
      </c>
      <c r="N906">
        <v>97.021080850999994</v>
      </c>
      <c r="O906"/>
      <c r="P906"/>
      <c r="Q906">
        <v>72.137572140000003</v>
      </c>
      <c r="R906">
        <v>89.57</v>
      </c>
      <c r="S906">
        <v>77.468801552000002</v>
      </c>
      <c r="T906">
        <v>85.532366465999999</v>
      </c>
      <c r="U906"/>
      <c r="V906">
        <v>118.705720415</v>
      </c>
      <c r="W906">
        <v>32.662033940999997</v>
      </c>
      <c r="X906">
        <v>27.388823624</v>
      </c>
      <c r="Y906"/>
      <c r="Z906">
        <v>18.305262720999998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69.092194058000004</v>
      </c>
      <c r="AM906">
        <v>29.849884993</v>
      </c>
      <c r="AN906">
        <v>103.77448814</v>
      </c>
      <c r="AO906">
        <v>59.543222030000003</v>
      </c>
      <c r="AP906">
        <v>33.806903325</v>
      </c>
      <c r="AQ906">
        <v>69.544147731999999</v>
      </c>
      <c r="AR906">
        <v>74.687985076000004</v>
      </c>
      <c r="AS906">
        <v>31.897341888</v>
      </c>
      <c r="AT906">
        <v>67.777880425000006</v>
      </c>
      <c r="AU906"/>
    </row>
    <row r="907" spans="1:47" x14ac:dyDescent="0.2">
      <c r="A907" s="85">
        <v>34486</v>
      </c>
      <c r="B907">
        <v>50.788052806000003</v>
      </c>
      <c r="C907">
        <v>60.129899715999997</v>
      </c>
      <c r="D907">
        <v>73.731957287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79.093408882999995</v>
      </c>
      <c r="N907">
        <v>98.582082151999998</v>
      </c>
      <c r="O907"/>
      <c r="P907"/>
      <c r="Q907">
        <v>72.685678984000006</v>
      </c>
      <c r="R907">
        <v>90.04</v>
      </c>
      <c r="S907">
        <v>78.088120623999998</v>
      </c>
      <c r="T907">
        <v>85.638486028000003</v>
      </c>
      <c r="U907"/>
      <c r="V907">
        <v>119.10799502899999</v>
      </c>
      <c r="W907">
        <v>33.013553588999997</v>
      </c>
      <c r="X907">
        <v>28.108768780999998</v>
      </c>
      <c r="Y907"/>
      <c r="Z907">
        <v>19.018454774999999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69.546346579000001</v>
      </c>
      <c r="AM907">
        <v>30.139531168000001</v>
      </c>
      <c r="AN907">
        <v>102.79545830000001</v>
      </c>
      <c r="AO907">
        <v>59.099679858999998</v>
      </c>
      <c r="AP907">
        <v>34.196521986</v>
      </c>
      <c r="AQ907">
        <v>71.575774519000007</v>
      </c>
      <c r="AR907">
        <v>75.801220626000003</v>
      </c>
      <c r="AS907">
        <v>30.197483543000001</v>
      </c>
      <c r="AT907">
        <v>68.221217894000006</v>
      </c>
      <c r="AU907"/>
    </row>
    <row r="908" spans="1:47" x14ac:dyDescent="0.2">
      <c r="A908" s="85">
        <v>34516</v>
      </c>
      <c r="B908">
        <v>51.040355255000001</v>
      </c>
      <c r="C908">
        <v>55.010369787999998</v>
      </c>
      <c r="D908">
        <v>74.074202744999994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79.293392217000005</v>
      </c>
      <c r="N908">
        <v>99.850083208000001</v>
      </c>
      <c r="O908"/>
      <c r="P908"/>
      <c r="Q908">
        <v>73.401573636999998</v>
      </c>
      <c r="R908">
        <v>90.87</v>
      </c>
      <c r="S908">
        <v>78.320583260000006</v>
      </c>
      <c r="T908">
        <v>85.744605589000003</v>
      </c>
      <c r="U908"/>
      <c r="V908">
        <v>120.811452937</v>
      </c>
      <c r="W908">
        <v>33.39436654</v>
      </c>
      <c r="X908">
        <v>28.346069775</v>
      </c>
      <c r="Y908"/>
      <c r="Z908">
        <v>18.424128064000001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69.660475359000003</v>
      </c>
      <c r="AM908">
        <v>30.641432097999999</v>
      </c>
      <c r="AN908">
        <v>103.036233447</v>
      </c>
      <c r="AO908">
        <v>58.464274523</v>
      </c>
      <c r="AP908">
        <v>35.584570223</v>
      </c>
      <c r="AQ908">
        <v>70.247403157999997</v>
      </c>
      <c r="AR908">
        <v>73.878359222</v>
      </c>
      <c r="AS908">
        <v>31.197400216999998</v>
      </c>
      <c r="AT908">
        <v>68.306593327000002</v>
      </c>
      <c r="AU908"/>
    </row>
    <row r="909" spans="1:47" x14ac:dyDescent="0.2">
      <c r="A909" s="85">
        <v>34547</v>
      </c>
      <c r="B909">
        <v>51.022306276000002</v>
      </c>
      <c r="C909">
        <v>61.842340579999998</v>
      </c>
      <c r="D909">
        <v>77.479106271000006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79.493375552000003</v>
      </c>
      <c r="N909">
        <v>99.966083304999998</v>
      </c>
      <c r="O909"/>
      <c r="P909"/>
      <c r="Q909">
        <v>73.401573636999998</v>
      </c>
      <c r="R909">
        <v>91.38</v>
      </c>
      <c r="S909">
        <v>78.754072909000001</v>
      </c>
      <c r="T909">
        <v>85.850725150000002</v>
      </c>
      <c r="U909"/>
      <c r="V909">
        <v>121.82367906899999</v>
      </c>
      <c r="W909">
        <v>33.921646011999997</v>
      </c>
      <c r="X909">
        <v>28.530002554999999</v>
      </c>
      <c r="Y909"/>
      <c r="Z909">
        <v>19.196752789000001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70.269777183000002</v>
      </c>
      <c r="AM909">
        <v>31.655065779000001</v>
      </c>
      <c r="AN909">
        <v>103.302822386</v>
      </c>
      <c r="AO909">
        <v>59.237692549999998</v>
      </c>
      <c r="AP909">
        <v>33.709994387999998</v>
      </c>
      <c r="AQ909">
        <v>70.091124175000004</v>
      </c>
      <c r="AR909">
        <v>75.396407698999994</v>
      </c>
      <c r="AS909">
        <v>33.397216899</v>
      </c>
      <c r="AT909">
        <v>68.757665154999998</v>
      </c>
      <c r="AU909"/>
    </row>
    <row r="910" spans="1:47" x14ac:dyDescent="0.2">
      <c r="A910" s="85">
        <v>34578</v>
      </c>
      <c r="B910">
        <v>50.941264308000001</v>
      </c>
      <c r="C910">
        <v>61.068409936000002</v>
      </c>
      <c r="D910">
        <v>77.909106973999997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79.993333888999999</v>
      </c>
      <c r="N910">
        <v>100.02008334999999</v>
      </c>
      <c r="O910"/>
      <c r="P910"/>
      <c r="Q910">
        <v>75.146566852999996</v>
      </c>
      <c r="R910">
        <v>91.09</v>
      </c>
      <c r="S910">
        <v>78.900031659000007</v>
      </c>
      <c r="T910">
        <v>86.381322956999995</v>
      </c>
      <c r="U910"/>
      <c r="V910">
        <v>126.658390471</v>
      </c>
      <c r="W910">
        <v>34.273165659999997</v>
      </c>
      <c r="X910">
        <v>28.745241678999999</v>
      </c>
      <c r="Y910"/>
      <c r="Z910">
        <v>18.245830049999999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70.487453525000006</v>
      </c>
      <c r="AM910">
        <v>31.207643285</v>
      </c>
      <c r="AN910">
        <v>106.245196721</v>
      </c>
      <c r="AO910">
        <v>58.443565499000002</v>
      </c>
      <c r="AP910">
        <v>32.649447090000002</v>
      </c>
      <c r="AQ910">
        <v>68.059497386999993</v>
      </c>
      <c r="AR910">
        <v>78.837317580000004</v>
      </c>
      <c r="AS910">
        <v>33.997166903</v>
      </c>
      <c r="AT910">
        <v>68.972045742999995</v>
      </c>
      <c r="AU910"/>
    </row>
    <row r="911" spans="1:47" x14ac:dyDescent="0.2">
      <c r="A911" s="85">
        <v>34608</v>
      </c>
      <c r="B911">
        <v>52.864671866000002</v>
      </c>
      <c r="C911">
        <v>60.650435238</v>
      </c>
      <c r="D911">
        <v>77.961760120999998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80.893258895000002</v>
      </c>
      <c r="N911">
        <v>101.017084181</v>
      </c>
      <c r="O911"/>
      <c r="P911"/>
      <c r="Q911">
        <v>75.470956618000002</v>
      </c>
      <c r="R911">
        <v>91.97</v>
      </c>
      <c r="S911">
        <v>79.580590229999999</v>
      </c>
      <c r="T911">
        <v>87.018040325000001</v>
      </c>
      <c r="U911"/>
      <c r="V911">
        <v>122.38531061499999</v>
      </c>
      <c r="W911">
        <v>34.185285747999998</v>
      </c>
      <c r="X911">
        <v>29.144117398999999</v>
      </c>
      <c r="Y911"/>
      <c r="Z911">
        <v>19.375050802000001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71.072958568999994</v>
      </c>
      <c r="AM911">
        <v>30.556084162000001</v>
      </c>
      <c r="AN911">
        <v>102.28036701400001</v>
      </c>
      <c r="AO911">
        <v>59.464008274000001</v>
      </c>
      <c r="AP911">
        <v>33.640638430000003</v>
      </c>
      <c r="AQ911">
        <v>67.512520944000002</v>
      </c>
      <c r="AR911">
        <v>79.646943434999997</v>
      </c>
      <c r="AS911">
        <v>34.797100241999999</v>
      </c>
      <c r="AT911">
        <v>69.528919646999995</v>
      </c>
      <c r="AU911"/>
    </row>
    <row r="912" spans="1:47" x14ac:dyDescent="0.2">
      <c r="A912" s="85">
        <v>34639</v>
      </c>
      <c r="B912">
        <v>52.779832839999997</v>
      </c>
      <c r="C912">
        <v>62.638334127</v>
      </c>
      <c r="D912">
        <v>79.207884608000001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81.393217231999998</v>
      </c>
      <c r="N912">
        <v>102.60008550000001</v>
      </c>
      <c r="O912"/>
      <c r="P912"/>
      <c r="Q912">
        <v>75.851275651999998</v>
      </c>
      <c r="R912">
        <v>92.76</v>
      </c>
      <c r="S912">
        <v>80.156322533999997</v>
      </c>
      <c r="T912">
        <v>87.230279448000005</v>
      </c>
      <c r="U912"/>
      <c r="V912">
        <v>121.8088104</v>
      </c>
      <c r="W912">
        <v>34.302458964000003</v>
      </c>
      <c r="X912">
        <v>29.578670864999999</v>
      </c>
      <c r="Y912"/>
      <c r="Z912">
        <v>19.315618131000001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71.542870918000006</v>
      </c>
      <c r="AM912">
        <v>31.228628531999998</v>
      </c>
      <c r="AN912">
        <v>103.953790289</v>
      </c>
      <c r="AO912">
        <v>60.365998470999997</v>
      </c>
      <c r="AP912">
        <v>33.785832685999999</v>
      </c>
      <c r="AQ912">
        <v>70.012984682999999</v>
      </c>
      <c r="AR912">
        <v>80.355366058000001</v>
      </c>
      <c r="AS912">
        <v>34.697108573999998</v>
      </c>
      <c r="AT912">
        <v>70.000120643000002</v>
      </c>
      <c r="AU912"/>
    </row>
    <row r="913" spans="1:47" x14ac:dyDescent="0.2">
      <c r="A913" s="85">
        <v>34669</v>
      </c>
      <c r="B913">
        <v>53.130363039000002</v>
      </c>
      <c r="C913">
        <v>57.084180076000003</v>
      </c>
      <c r="D913">
        <v>83.551769261000004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82.293142238000001</v>
      </c>
      <c r="N913">
        <v>105.298087748</v>
      </c>
      <c r="O913"/>
      <c r="P913"/>
      <c r="Q913">
        <v>76.455311765999994</v>
      </c>
      <c r="R913">
        <v>92.66</v>
      </c>
      <c r="S913">
        <v>80.772680699999995</v>
      </c>
      <c r="T913">
        <v>86.911920764000001</v>
      </c>
      <c r="U913"/>
      <c r="V913">
        <v>122.084943268</v>
      </c>
      <c r="W913">
        <v>35.415604514999998</v>
      </c>
      <c r="X913">
        <v>29.994609476000001</v>
      </c>
      <c r="Y913"/>
      <c r="Z913">
        <v>20.385406211999999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72.065496103000001</v>
      </c>
      <c r="AM913">
        <v>32.836617287000003</v>
      </c>
      <c r="AN913">
        <v>104.718806363</v>
      </c>
      <c r="AO913">
        <v>60.714616210999999</v>
      </c>
      <c r="AP913">
        <v>35.756631411000001</v>
      </c>
      <c r="AQ913">
        <v>69.856705699000003</v>
      </c>
      <c r="AR913">
        <v>80.861382216999999</v>
      </c>
      <c r="AS913">
        <v>33.997166903</v>
      </c>
      <c r="AT913">
        <v>70.681537571000007</v>
      </c>
      <c r="AU913"/>
    </row>
    <row r="914" spans="1:47" x14ac:dyDescent="0.2">
      <c r="A914" s="85">
        <v>34700</v>
      </c>
      <c r="B914">
        <v>54.661352051000001</v>
      </c>
      <c r="C914">
        <v>62.790572758000003</v>
      </c>
      <c r="D914">
        <v>82.200338479999999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81.693192233999994</v>
      </c>
      <c r="N914">
        <v>104.825087354</v>
      </c>
      <c r="O914"/>
      <c r="P914"/>
      <c r="Q914">
        <v>80.206683889999994</v>
      </c>
      <c r="R914">
        <v>93.32</v>
      </c>
      <c r="S914">
        <v>80.305118634999999</v>
      </c>
      <c r="T914">
        <v>86.381322956999995</v>
      </c>
      <c r="U914"/>
      <c r="V914">
        <v>124.42722027000001</v>
      </c>
      <c r="W914">
        <v>34.741858524000001</v>
      </c>
      <c r="X914">
        <v>30.542578905999999</v>
      </c>
      <c r="Y914"/>
      <c r="Z914">
        <v>19.969377514000001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71.877475782999994</v>
      </c>
      <c r="AM914">
        <v>32.171238254000002</v>
      </c>
      <c r="AN914">
        <v>105.11284450399999</v>
      </c>
      <c r="AO914">
        <v>60.176069288999997</v>
      </c>
      <c r="AP914">
        <v>33.206265661000003</v>
      </c>
      <c r="AQ914">
        <v>73.372982832000005</v>
      </c>
      <c r="AR914">
        <v>82.075820997999998</v>
      </c>
      <c r="AS914">
        <v>34.497125240000003</v>
      </c>
      <c r="AT914">
        <v>70.829184515999998</v>
      </c>
      <c r="AU914"/>
    </row>
    <row r="915" spans="1:47" x14ac:dyDescent="0.2">
      <c r="A915" s="85">
        <v>34731</v>
      </c>
      <c r="B915">
        <v>54.520112290999997</v>
      </c>
      <c r="C915">
        <v>63.955603279000002</v>
      </c>
      <c r="D915">
        <v>81.875644072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81.893175568999993</v>
      </c>
      <c r="N915">
        <v>103.76408647</v>
      </c>
      <c r="O915"/>
      <c r="P915"/>
      <c r="Q915">
        <v>79.006583882000001</v>
      </c>
      <c r="R915">
        <v>92.68</v>
      </c>
      <c r="S915">
        <v>80.546102218000001</v>
      </c>
      <c r="T915">
        <v>86.062964273000006</v>
      </c>
      <c r="U915"/>
      <c r="V915">
        <v>123.953949545</v>
      </c>
      <c r="W915">
        <v>34.859031739000002</v>
      </c>
      <c r="X915">
        <v>30.320362863</v>
      </c>
      <c r="Y915"/>
      <c r="Z915">
        <v>20.623136896999998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71.732491956000004</v>
      </c>
      <c r="AM915">
        <v>32.876261948</v>
      </c>
      <c r="AN915">
        <v>106.260125002</v>
      </c>
      <c r="AO915">
        <v>60.420359069</v>
      </c>
      <c r="AP915">
        <v>34.780392067999998</v>
      </c>
      <c r="AQ915">
        <v>73.138564356000003</v>
      </c>
      <c r="AR915">
        <v>82.278227462000004</v>
      </c>
      <c r="AS915">
        <v>33.597200233000002</v>
      </c>
      <c r="AT915">
        <v>70.733992396000005</v>
      </c>
      <c r="AU915"/>
    </row>
    <row r="916" spans="1:47" x14ac:dyDescent="0.2">
      <c r="A916" s="85">
        <v>34759</v>
      </c>
      <c r="B916">
        <v>51.335828710000001</v>
      </c>
      <c r="C916">
        <v>64.309892895999994</v>
      </c>
      <c r="D916">
        <v>81.875644072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81.793183901000006</v>
      </c>
      <c r="N916">
        <v>103.601086334</v>
      </c>
      <c r="O916"/>
      <c r="P916"/>
      <c r="Q916">
        <v>78.806567213999998</v>
      </c>
      <c r="R916">
        <v>93.47</v>
      </c>
      <c r="S916">
        <v>80.691351655000005</v>
      </c>
      <c r="T916">
        <v>86.169083834000006</v>
      </c>
      <c r="U916"/>
      <c r="V916">
        <v>123.47910127999999</v>
      </c>
      <c r="W916">
        <v>35.005498258999999</v>
      </c>
      <c r="X916">
        <v>30.547608079</v>
      </c>
      <c r="Y916"/>
      <c r="Z916">
        <v>21.158030936999999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71.831538581999993</v>
      </c>
      <c r="AM916">
        <v>32.093558406</v>
      </c>
      <c r="AN916">
        <v>100.780790368</v>
      </c>
      <c r="AO916">
        <v>58.061886786000002</v>
      </c>
      <c r="AP916">
        <v>35.183627442999999</v>
      </c>
      <c r="AQ916">
        <v>70.481821633999999</v>
      </c>
      <c r="AR916">
        <v>83.593869475999995</v>
      </c>
      <c r="AS916">
        <v>33.497208565999998</v>
      </c>
      <c r="AT916">
        <v>70.843859968000004</v>
      </c>
      <c r="AU916"/>
    </row>
    <row r="917" spans="1:47" x14ac:dyDescent="0.2">
      <c r="A917" s="85">
        <v>34790</v>
      </c>
      <c r="B917">
        <v>54.480123679999998</v>
      </c>
      <c r="C917">
        <v>63.163701232999998</v>
      </c>
      <c r="D917">
        <v>80.638295110000001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82.093158903000003</v>
      </c>
      <c r="N917">
        <v>104.067086723</v>
      </c>
      <c r="O917"/>
      <c r="P917"/>
      <c r="Q917">
        <v>78.506542211999999</v>
      </c>
      <c r="R917">
        <v>93.48</v>
      </c>
      <c r="S917">
        <v>80.921198747999995</v>
      </c>
      <c r="T917">
        <v>86.593562079999998</v>
      </c>
      <c r="U917"/>
      <c r="V917">
        <v>122.69581097299999</v>
      </c>
      <c r="W917">
        <v>35.005498258999999</v>
      </c>
      <c r="X917">
        <v>31.194686541999999</v>
      </c>
      <c r="Y917"/>
      <c r="Z917">
        <v>21.514626965000001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72.214310303999994</v>
      </c>
      <c r="AM917">
        <v>32.284414611000003</v>
      </c>
      <c r="AN917">
        <v>110.040935217</v>
      </c>
      <c r="AO917">
        <v>56.964794572000002</v>
      </c>
      <c r="AP917">
        <v>36.325486667</v>
      </c>
      <c r="AQ917">
        <v>69.466008239999994</v>
      </c>
      <c r="AR917">
        <v>84.201088866000006</v>
      </c>
      <c r="AS917">
        <v>36.296975252000003</v>
      </c>
      <c r="AT917">
        <v>70.728637839000001</v>
      </c>
      <c r="AU917"/>
    </row>
    <row r="918" spans="1:47" x14ac:dyDescent="0.2">
      <c r="A918" s="85">
        <v>34820</v>
      </c>
      <c r="B918">
        <v>54.484105290000002</v>
      </c>
      <c r="C918">
        <v>65.793216072999996</v>
      </c>
      <c r="D918">
        <v>71.599504820999996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82.393133906000003</v>
      </c>
      <c r="N918">
        <v>104.89808741500001</v>
      </c>
      <c r="O918"/>
      <c r="P918"/>
      <c r="Q918">
        <v>77.306442204000007</v>
      </c>
      <c r="R918">
        <v>93.03</v>
      </c>
      <c r="S918">
        <v>80.889157202000007</v>
      </c>
      <c r="T918">
        <v>87.018040325000001</v>
      </c>
      <c r="U918"/>
      <c r="V918">
        <v>121.95703057599999</v>
      </c>
      <c r="W918">
        <v>36.118643810999998</v>
      </c>
      <c r="X918">
        <v>30.962541484999999</v>
      </c>
      <c r="Y918"/>
      <c r="Z918">
        <v>22.168386346999998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72.210420361000004</v>
      </c>
      <c r="AM918">
        <v>33.315496510000003</v>
      </c>
      <c r="AN918">
        <v>106.662245915</v>
      </c>
      <c r="AO918">
        <v>59.553289952</v>
      </c>
      <c r="AP918">
        <v>36.861574130999998</v>
      </c>
      <c r="AQ918">
        <v>70.012984682999999</v>
      </c>
      <c r="AR918">
        <v>84.201088866000006</v>
      </c>
      <c r="AS918">
        <v>35.997000249999999</v>
      </c>
      <c r="AT918">
        <v>71.056951495000007</v>
      </c>
      <c r="AU918"/>
    </row>
    <row r="919" spans="1:47" x14ac:dyDescent="0.2">
      <c r="A919" s="85">
        <v>34851</v>
      </c>
      <c r="B919">
        <v>55.174036968000003</v>
      </c>
      <c r="C919">
        <v>65.192242481999997</v>
      </c>
      <c r="D919">
        <v>76.496247521000001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82.093158903000003</v>
      </c>
      <c r="N919">
        <v>104.167086806</v>
      </c>
      <c r="O919"/>
      <c r="P919"/>
      <c r="Q919">
        <v>76.706392199000007</v>
      </c>
      <c r="R919">
        <v>93.67</v>
      </c>
      <c r="S919">
        <v>80.901779578000003</v>
      </c>
      <c r="T919">
        <v>87.230279448000005</v>
      </c>
      <c r="U919"/>
      <c r="V919">
        <v>120.991898166</v>
      </c>
      <c r="W919">
        <v>34.683271916000002</v>
      </c>
      <c r="X919">
        <v>31.238693272999999</v>
      </c>
      <c r="Y919"/>
      <c r="Z919">
        <v>21.633492307000001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72.296002029999997</v>
      </c>
      <c r="AM919">
        <v>33.291987231</v>
      </c>
      <c r="AN919">
        <v>103.319929591</v>
      </c>
      <c r="AO919">
        <v>59.735765178999998</v>
      </c>
      <c r="AP919">
        <v>36.902340238000001</v>
      </c>
      <c r="AQ919">
        <v>74.466935716999998</v>
      </c>
      <c r="AR919">
        <v>84.504698562000002</v>
      </c>
      <c r="AS919">
        <v>37.196900257999999</v>
      </c>
      <c r="AT919">
        <v>71.291659566999996</v>
      </c>
      <c r="AU919"/>
    </row>
    <row r="920" spans="1:47" x14ac:dyDescent="0.2">
      <c r="A920" s="85">
        <v>34881</v>
      </c>
      <c r="B920">
        <v>54.028142473999999</v>
      </c>
      <c r="C920">
        <v>63.147700516</v>
      </c>
      <c r="D920">
        <v>74.600734217999999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81.993167236000005</v>
      </c>
      <c r="N920">
        <v>103.705086421</v>
      </c>
      <c r="O920"/>
      <c r="P920"/>
      <c r="Q920">
        <v>78.006500541999998</v>
      </c>
      <c r="R920">
        <v>94.09</v>
      </c>
      <c r="S920">
        <v>80.506164174999995</v>
      </c>
      <c r="T920">
        <v>87.336399009999994</v>
      </c>
      <c r="U920"/>
      <c r="V920">
        <v>121.231066715</v>
      </c>
      <c r="W920">
        <v>35.210551387000002</v>
      </c>
      <c r="X920">
        <v>31.968566407000001</v>
      </c>
      <c r="Y920"/>
      <c r="Z920">
        <v>22.643847717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72.042883794999995</v>
      </c>
      <c r="AM920">
        <v>33.911132035000001</v>
      </c>
      <c r="AN920">
        <v>109.88459979700001</v>
      </c>
      <c r="AO920">
        <v>59.961764946999999</v>
      </c>
      <c r="AP920">
        <v>36.954089742000001</v>
      </c>
      <c r="AQ920">
        <v>70.012984682999999</v>
      </c>
      <c r="AR920">
        <v>84.504698562000002</v>
      </c>
      <c r="AS920">
        <v>37.196900257999999</v>
      </c>
      <c r="AT920">
        <v>70.989920377000004</v>
      </c>
      <c r="AU920"/>
    </row>
    <row r="921" spans="1:47" x14ac:dyDescent="0.2">
      <c r="A921" s="85">
        <v>34912</v>
      </c>
      <c r="B921">
        <v>53.646315475999998</v>
      </c>
      <c r="C921">
        <v>64.276274138999995</v>
      </c>
      <c r="D921">
        <v>72.898282455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81.993167236000005</v>
      </c>
      <c r="N921">
        <v>103.228086023</v>
      </c>
      <c r="O921"/>
      <c r="P921"/>
      <c r="Q921">
        <v>78.506542211999999</v>
      </c>
      <c r="R921">
        <v>93.51</v>
      </c>
      <c r="S921">
        <v>81.173153267999993</v>
      </c>
      <c r="T921">
        <v>87.230279448000005</v>
      </c>
      <c r="U921"/>
      <c r="V921">
        <v>122.034687706</v>
      </c>
      <c r="W921">
        <v>35.474191122999997</v>
      </c>
      <c r="X921">
        <v>32.075046866999998</v>
      </c>
      <c r="Y921"/>
      <c r="Z921">
        <v>23.178741757000001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72.587297415999998</v>
      </c>
      <c r="AM921">
        <v>33.499898098999999</v>
      </c>
      <c r="AN921">
        <v>110.31835282199999</v>
      </c>
      <c r="AO921">
        <v>59.462383879000001</v>
      </c>
      <c r="AP921">
        <v>37.447111057999997</v>
      </c>
      <c r="AQ921">
        <v>67.668799927999999</v>
      </c>
      <c r="AR921">
        <v>84.605901794000005</v>
      </c>
      <c r="AS921">
        <v>37.796850262</v>
      </c>
      <c r="AT921">
        <v>71.923497265999998</v>
      </c>
      <c r="AU921"/>
    </row>
    <row r="922" spans="1:47" x14ac:dyDescent="0.2">
      <c r="A922" s="85">
        <v>34943</v>
      </c>
      <c r="B922">
        <v>53.234012329999999</v>
      </c>
      <c r="C922">
        <v>63.321689266</v>
      </c>
      <c r="D922">
        <v>73.556446796000003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82.493125573</v>
      </c>
      <c r="N922">
        <v>103.75208646</v>
      </c>
      <c r="O922"/>
      <c r="P922"/>
      <c r="Q922">
        <v>76.306358863</v>
      </c>
      <c r="R922">
        <v>93.63</v>
      </c>
      <c r="S922">
        <v>81.194007974000002</v>
      </c>
      <c r="T922">
        <v>87.230279448000005</v>
      </c>
      <c r="U922"/>
      <c r="V922">
        <v>122.745714546</v>
      </c>
      <c r="W922">
        <v>35.357017906999999</v>
      </c>
      <c r="X922">
        <v>33.356320543999999</v>
      </c>
      <c r="Y922"/>
      <c r="Z922">
        <v>23.059876415000002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72.520518306</v>
      </c>
      <c r="AM922">
        <v>34.023829051</v>
      </c>
      <c r="AN922">
        <v>107.693450527</v>
      </c>
      <c r="AO922">
        <v>58.993782187000001</v>
      </c>
      <c r="AP922">
        <v>37.201433575000003</v>
      </c>
      <c r="AQ922">
        <v>69.075310780999999</v>
      </c>
      <c r="AR922">
        <v>84.201088866000006</v>
      </c>
      <c r="AS922">
        <v>36.096991916999997</v>
      </c>
      <c r="AT922">
        <v>72.211850064000004</v>
      </c>
      <c r="AU922"/>
    </row>
    <row r="923" spans="1:47" x14ac:dyDescent="0.2">
      <c r="A923" s="85">
        <v>34973</v>
      </c>
      <c r="B923">
        <v>52.332623990999998</v>
      </c>
      <c r="C923">
        <v>64.390923185999995</v>
      </c>
      <c r="D923">
        <v>74.495427922999994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81.393217231999998</v>
      </c>
      <c r="N923">
        <v>103.00408583700001</v>
      </c>
      <c r="O923"/>
      <c r="P923"/>
      <c r="Q923">
        <v>75.606300524999995</v>
      </c>
      <c r="R923">
        <v>91.83</v>
      </c>
      <c r="S923">
        <v>81.098442293999994</v>
      </c>
      <c r="T923">
        <v>87.336399009999994</v>
      </c>
      <c r="U923"/>
      <c r="V923">
        <v>123.878419267</v>
      </c>
      <c r="W923">
        <v>35.298431299000001</v>
      </c>
      <c r="X923">
        <v>32.393630641999998</v>
      </c>
      <c r="Y923"/>
      <c r="Z923">
        <v>23.713635797999999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72.284991634999997</v>
      </c>
      <c r="AM923">
        <v>33.746548969999999</v>
      </c>
      <c r="AN923">
        <v>114.26439501599999</v>
      </c>
      <c r="AO923">
        <v>58.345470194000001</v>
      </c>
      <c r="AP923">
        <v>37.405831184999997</v>
      </c>
      <c r="AQ923">
        <v>66.574847042000002</v>
      </c>
      <c r="AR923">
        <v>84.909511488999996</v>
      </c>
      <c r="AS923">
        <v>35.097075244000003</v>
      </c>
      <c r="AT923">
        <v>72.101090064999994</v>
      </c>
      <c r="AU923"/>
    </row>
    <row r="924" spans="1:47" x14ac:dyDescent="0.2">
      <c r="A924" s="85">
        <v>35004</v>
      </c>
      <c r="B924">
        <v>53.945914801000001</v>
      </c>
      <c r="C924">
        <v>64.071509513999999</v>
      </c>
      <c r="D924">
        <v>74.978081774000003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81.693192233999994</v>
      </c>
      <c r="N924">
        <v>103.526086272</v>
      </c>
      <c r="O924"/>
      <c r="P924"/>
      <c r="Q924">
        <v>75.706308859000004</v>
      </c>
      <c r="R924">
        <v>91.84</v>
      </c>
      <c r="S924">
        <v>81.396197341999994</v>
      </c>
      <c r="T924">
        <v>87.548638131999994</v>
      </c>
      <c r="U924"/>
      <c r="V924">
        <v>122.78269844499999</v>
      </c>
      <c r="W924">
        <v>34.419632180000001</v>
      </c>
      <c r="X924">
        <v>33.184100751999999</v>
      </c>
      <c r="Y924"/>
      <c r="Z924">
        <v>23.594770455999999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72.945173294</v>
      </c>
      <c r="AM924">
        <v>34.995412575000003</v>
      </c>
      <c r="AN924">
        <v>110.178191372</v>
      </c>
      <c r="AO924">
        <v>56.759541712000001</v>
      </c>
      <c r="AP924">
        <v>37.262191666</v>
      </c>
      <c r="AQ924">
        <v>68.762752813000006</v>
      </c>
      <c r="AR924">
        <v>85.010714720999999</v>
      </c>
      <c r="AS924">
        <v>38.596783600999998</v>
      </c>
      <c r="AT924">
        <v>72.275014002000006</v>
      </c>
      <c r="AU924"/>
    </row>
    <row r="925" spans="1:47" x14ac:dyDescent="0.2">
      <c r="A925" s="85">
        <v>35034</v>
      </c>
      <c r="B925">
        <v>53.732109454000003</v>
      </c>
      <c r="C925">
        <v>64.028077143000004</v>
      </c>
      <c r="D925">
        <v>75.811756606000003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82.693108907999999</v>
      </c>
      <c r="N925">
        <v>104.415087013</v>
      </c>
      <c r="O925"/>
      <c r="P925"/>
      <c r="Q925">
        <v>76.506375531000003</v>
      </c>
      <c r="R925">
        <v>93.77</v>
      </c>
      <c r="S925">
        <v>81.938875061000005</v>
      </c>
      <c r="T925">
        <v>87.866996815999997</v>
      </c>
      <c r="U925"/>
      <c r="V925">
        <v>124.90174648599999</v>
      </c>
      <c r="W925">
        <v>35.444897818999998</v>
      </c>
      <c r="X925">
        <v>33.737570335999997</v>
      </c>
      <c r="Y925"/>
      <c r="Z925">
        <v>24.367395180999999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73.728478272999993</v>
      </c>
      <c r="AM925">
        <v>34.674355800000001</v>
      </c>
      <c r="AN925">
        <v>116.86543511799999</v>
      </c>
      <c r="AO925">
        <v>56.370704154000002</v>
      </c>
      <c r="AP925">
        <v>37.364563625000002</v>
      </c>
      <c r="AQ925">
        <v>67.434381451999997</v>
      </c>
      <c r="AR925">
        <v>83.998682403000004</v>
      </c>
      <c r="AS925">
        <v>40.196650279000004</v>
      </c>
      <c r="AT925">
        <v>72.527372279000005</v>
      </c>
      <c r="AU925"/>
    </row>
    <row r="926" spans="1:47" x14ac:dyDescent="0.2">
      <c r="A926" s="85">
        <v>35065</v>
      </c>
      <c r="B926">
        <v>52.790853648000002</v>
      </c>
      <c r="C926">
        <v>63.955808595999997</v>
      </c>
      <c r="D926">
        <v>74.934204151000003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81.893175568999993</v>
      </c>
      <c r="N926">
        <v>101.048084207</v>
      </c>
      <c r="O926"/>
      <c r="P926"/>
      <c r="Q926">
        <v>76.806400533000001</v>
      </c>
      <c r="R926">
        <v>92.93</v>
      </c>
      <c r="S926">
        <v>81.462032070999996</v>
      </c>
      <c r="T926">
        <v>88.185355501000004</v>
      </c>
      <c r="U926"/>
      <c r="V926">
        <v>123.286443861</v>
      </c>
      <c r="W926">
        <v>35.151964778999996</v>
      </c>
      <c r="X926">
        <v>34.137267037000001</v>
      </c>
      <c r="Y926"/>
      <c r="Z926">
        <v>23.891933811000001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73.285926133999993</v>
      </c>
      <c r="AM926">
        <v>35.072563827000003</v>
      </c>
      <c r="AN926">
        <v>112.53225911600001</v>
      </c>
      <c r="AO926">
        <v>56.462678537999999</v>
      </c>
      <c r="AP926">
        <v>36.707673071999999</v>
      </c>
      <c r="AQ926">
        <v>68.762752813000006</v>
      </c>
      <c r="AR926">
        <v>84.201088866000006</v>
      </c>
      <c r="AS926">
        <v>38.896758603000002</v>
      </c>
      <c r="AT926">
        <v>72.134903100000002</v>
      </c>
      <c r="AU926"/>
    </row>
    <row r="927" spans="1:47" x14ac:dyDescent="0.2">
      <c r="A927" s="85">
        <v>35096</v>
      </c>
      <c r="B927">
        <v>53.719972673999997</v>
      </c>
      <c r="C927">
        <v>63.037444792999999</v>
      </c>
      <c r="D927">
        <v>74.539305545999994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81.593200566999997</v>
      </c>
      <c r="N927">
        <v>101.146084288</v>
      </c>
      <c r="O927"/>
      <c r="P927"/>
      <c r="Q927">
        <v>78.006500541999998</v>
      </c>
      <c r="R927">
        <v>93.19</v>
      </c>
      <c r="S927">
        <v>81.808934695000005</v>
      </c>
      <c r="T927">
        <v>88.291475062000004</v>
      </c>
      <c r="U927"/>
      <c r="V927">
        <v>122.665972774</v>
      </c>
      <c r="W927">
        <v>35.532777731000003</v>
      </c>
      <c r="X927">
        <v>33.472686988</v>
      </c>
      <c r="Y927"/>
      <c r="Z927">
        <v>22.941011072999999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73.465021159000003</v>
      </c>
      <c r="AM927">
        <v>34.606778677999998</v>
      </c>
      <c r="AN927">
        <v>112.442334464</v>
      </c>
      <c r="AO927">
        <v>55.584212186999999</v>
      </c>
      <c r="AP927">
        <v>36.517174185000002</v>
      </c>
      <c r="AQ927">
        <v>67.434381451999997</v>
      </c>
      <c r="AR927">
        <v>84.909511488999996</v>
      </c>
      <c r="AS927">
        <v>36.196983584999998</v>
      </c>
      <c r="AT927">
        <v>73.166151069999998</v>
      </c>
      <c r="AU927"/>
    </row>
    <row r="928" spans="1:47" x14ac:dyDescent="0.2">
      <c r="A928" s="85">
        <v>35125</v>
      </c>
      <c r="B928">
        <v>53.213180471999998</v>
      </c>
      <c r="C928">
        <v>63.046283133999999</v>
      </c>
      <c r="D928">
        <v>74.416448201999998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81.693192233999994</v>
      </c>
      <c r="N928">
        <v>101.40908450800001</v>
      </c>
      <c r="O928"/>
      <c r="P928"/>
      <c r="Q928">
        <v>76.806400533000001</v>
      </c>
      <c r="R928">
        <v>93.85</v>
      </c>
      <c r="S928">
        <v>81.686594275999994</v>
      </c>
      <c r="T928">
        <v>88.079235939</v>
      </c>
      <c r="U928"/>
      <c r="V928">
        <v>123.13543857400001</v>
      </c>
      <c r="W928">
        <v>36.089350506999999</v>
      </c>
      <c r="X928">
        <v>34.924246680000003</v>
      </c>
      <c r="Y928"/>
      <c r="Z928">
        <v>23.238174429000001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73.424132334000006</v>
      </c>
      <c r="AM928">
        <v>35.930636196000002</v>
      </c>
      <c r="AN928">
        <v>113.179739138</v>
      </c>
      <c r="AO928">
        <v>56.280133954</v>
      </c>
      <c r="AP928">
        <v>36.317210629999998</v>
      </c>
      <c r="AQ928">
        <v>68.606473829999999</v>
      </c>
      <c r="AR928">
        <v>83.391463012000003</v>
      </c>
      <c r="AS928">
        <v>36.296975252000003</v>
      </c>
      <c r="AT928">
        <v>73.054895279999997</v>
      </c>
      <c r="AU928"/>
    </row>
    <row r="929" spans="1:47" x14ac:dyDescent="0.2">
      <c r="A929" s="85">
        <v>35156</v>
      </c>
      <c r="B929">
        <v>53.128715102999998</v>
      </c>
      <c r="C929">
        <v>64.601729331000001</v>
      </c>
      <c r="D929">
        <v>76.355839128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80.993250562</v>
      </c>
      <c r="N929">
        <v>100.698083915</v>
      </c>
      <c r="O929"/>
      <c r="P929"/>
      <c r="Q929">
        <v>75.706308859000004</v>
      </c>
      <c r="R929">
        <v>92.91</v>
      </c>
      <c r="S929">
        <v>81.970204187999997</v>
      </c>
      <c r="T929">
        <v>87.760877254999997</v>
      </c>
      <c r="U929"/>
      <c r="V929">
        <v>122.487386</v>
      </c>
      <c r="W929">
        <v>35.239844691000002</v>
      </c>
      <c r="X929">
        <v>34.584132852000003</v>
      </c>
      <c r="Y929"/>
      <c r="Z929">
        <v>23.357039771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73.759593086999999</v>
      </c>
      <c r="AM929">
        <v>35.901238997999997</v>
      </c>
      <c r="AN929">
        <v>113.238941883</v>
      </c>
      <c r="AO929">
        <v>56.609720828999997</v>
      </c>
      <c r="AP929">
        <v>36.035328223</v>
      </c>
      <c r="AQ929">
        <v>75.013912160000004</v>
      </c>
      <c r="AR929">
        <v>83.391463012000003</v>
      </c>
      <c r="AS929">
        <v>37.896841930000001</v>
      </c>
      <c r="AT929">
        <v>73.789064507999996</v>
      </c>
      <c r="AU929"/>
    </row>
    <row r="930" spans="1:47" x14ac:dyDescent="0.2">
      <c r="A930" s="85">
        <v>35186</v>
      </c>
      <c r="B930">
        <v>53.804438032999997</v>
      </c>
      <c r="C930">
        <v>64.538489747</v>
      </c>
      <c r="D930">
        <v>76.373390177000005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81.893175568999993</v>
      </c>
      <c r="N930">
        <v>101.971084976</v>
      </c>
      <c r="O930"/>
      <c r="P930"/>
      <c r="Q930">
        <v>78.106508876000007</v>
      </c>
      <c r="R930">
        <v>94.76</v>
      </c>
      <c r="S930">
        <v>82.501921584000002</v>
      </c>
      <c r="T930">
        <v>87.442518570999994</v>
      </c>
      <c r="U930"/>
      <c r="V930">
        <v>124.158938259</v>
      </c>
      <c r="W930">
        <v>36.323696939000001</v>
      </c>
      <c r="X930">
        <v>34.956088766000001</v>
      </c>
      <c r="Y930"/>
      <c r="Z930">
        <v>24.545693193999998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74.196247005000004</v>
      </c>
      <c r="AM930">
        <v>36.098325565000003</v>
      </c>
      <c r="AN930">
        <v>114.873806767</v>
      </c>
      <c r="AO930">
        <v>56.674443412000002</v>
      </c>
      <c r="AP930">
        <v>36.871490080999997</v>
      </c>
      <c r="AQ930">
        <v>69.466008239999994</v>
      </c>
      <c r="AR930">
        <v>84.909511488999996</v>
      </c>
      <c r="AS930">
        <v>37.596866927999997</v>
      </c>
      <c r="AT930">
        <v>74.340881330000002</v>
      </c>
      <c r="AU930"/>
    </row>
    <row r="931" spans="1:47" x14ac:dyDescent="0.2">
      <c r="A931" s="85">
        <v>35217</v>
      </c>
      <c r="B931">
        <v>54.311230225999999</v>
      </c>
      <c r="C931">
        <v>63.311529948999997</v>
      </c>
      <c r="D931">
        <v>76.162777587999997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81.893175568999993</v>
      </c>
      <c r="N931">
        <v>103.279086066</v>
      </c>
      <c r="O931"/>
      <c r="P931"/>
      <c r="Q931">
        <v>78.806567213999998</v>
      </c>
      <c r="R931">
        <v>94.02</v>
      </c>
      <c r="S931">
        <v>82.839764904999996</v>
      </c>
      <c r="T931">
        <v>87.442518570999994</v>
      </c>
      <c r="U931"/>
      <c r="V931">
        <v>125.025487802</v>
      </c>
      <c r="W931">
        <v>35.649950947000001</v>
      </c>
      <c r="X931">
        <v>34.513567424999998</v>
      </c>
      <c r="Y931"/>
      <c r="Z931">
        <v>24.545693193999998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74.467385397000001</v>
      </c>
      <c r="AM931">
        <v>35.745353717</v>
      </c>
      <c r="AN931">
        <v>117.985692113</v>
      </c>
      <c r="AO931">
        <v>56.528089702999999</v>
      </c>
      <c r="AP931">
        <v>36.986962658000003</v>
      </c>
      <c r="AQ931">
        <v>68.606473829999999</v>
      </c>
      <c r="AR931">
        <v>85.111917953000003</v>
      </c>
      <c r="AS931">
        <v>38.596783600999998</v>
      </c>
      <c r="AT931">
        <v>74.896069539999999</v>
      </c>
      <c r="AU931"/>
    </row>
    <row r="932" spans="1:47" x14ac:dyDescent="0.2">
      <c r="A932" s="85">
        <v>35247</v>
      </c>
      <c r="B932">
        <v>54.395695594999999</v>
      </c>
      <c r="C932">
        <v>64.732224450000004</v>
      </c>
      <c r="D932">
        <v>80.410131471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81.193233896999999</v>
      </c>
      <c r="N932">
        <v>102.090085075</v>
      </c>
      <c r="O932"/>
      <c r="P932"/>
      <c r="Q932">
        <v>76.006333861000002</v>
      </c>
      <c r="R932">
        <v>92.34</v>
      </c>
      <c r="S932">
        <v>82.790112731999997</v>
      </c>
      <c r="T932">
        <v>87.654757693999997</v>
      </c>
      <c r="U932"/>
      <c r="V932">
        <v>124.927920443</v>
      </c>
      <c r="W932">
        <v>36.060057203</v>
      </c>
      <c r="X932">
        <v>34.114211470999997</v>
      </c>
      <c r="Y932"/>
      <c r="Z932">
        <v>24.486260522999999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74.516074248999999</v>
      </c>
      <c r="AM932">
        <v>36.696888903999998</v>
      </c>
      <c r="AN932">
        <v>114.65208724</v>
      </c>
      <c r="AO932">
        <v>56.289448057999998</v>
      </c>
      <c r="AP932">
        <v>37.430768999000001</v>
      </c>
      <c r="AQ932">
        <v>71.575774519000007</v>
      </c>
      <c r="AR932">
        <v>85.921543807000006</v>
      </c>
      <c r="AS932">
        <v>38.196816931999997</v>
      </c>
      <c r="AT932">
        <v>74.896664490999996</v>
      </c>
      <c r="AU932"/>
    </row>
    <row r="933" spans="1:47" x14ac:dyDescent="0.2">
      <c r="A933" s="85">
        <v>35278</v>
      </c>
      <c r="B933">
        <v>54.564626322000002</v>
      </c>
      <c r="C933">
        <v>63.500106011</v>
      </c>
      <c r="D933">
        <v>78.734006281999996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82.193150571000004</v>
      </c>
      <c r="N933">
        <v>102.776085647</v>
      </c>
      <c r="O933"/>
      <c r="P933"/>
      <c r="Q933">
        <v>79.106592215999996</v>
      </c>
      <c r="R933">
        <v>94.35</v>
      </c>
      <c r="S933">
        <v>83.279647572000002</v>
      </c>
      <c r="T933">
        <v>87.973116378</v>
      </c>
      <c r="U933"/>
      <c r="V933">
        <v>122.44718464100001</v>
      </c>
      <c r="W933">
        <v>35.942883987000002</v>
      </c>
      <c r="X933">
        <v>34.920562799999999</v>
      </c>
      <c r="Y933"/>
      <c r="Z933">
        <v>23.535337783999999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74.833225171999999</v>
      </c>
      <c r="AM933">
        <v>36.844299161999999</v>
      </c>
      <c r="AN933">
        <v>116.062908087</v>
      </c>
      <c r="AO933">
        <v>56.215106096</v>
      </c>
      <c r="AP933">
        <v>37.338899943999998</v>
      </c>
      <c r="AQ933">
        <v>68.137636878999999</v>
      </c>
      <c r="AR933">
        <v>86.427559966000004</v>
      </c>
      <c r="AS933">
        <v>38.096825265</v>
      </c>
      <c r="AT933">
        <v>75.274061584999998</v>
      </c>
      <c r="AU933"/>
    </row>
    <row r="934" spans="1:47" x14ac:dyDescent="0.2">
      <c r="A934" s="85">
        <v>35309</v>
      </c>
      <c r="B934">
        <v>55.409279980000001</v>
      </c>
      <c r="C934">
        <v>65.552645916000003</v>
      </c>
      <c r="D934">
        <v>79.681762934000005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82.193150571000004</v>
      </c>
      <c r="N934">
        <v>103.173085978</v>
      </c>
      <c r="O934"/>
      <c r="P934"/>
      <c r="Q934">
        <v>81.006750562999997</v>
      </c>
      <c r="R934">
        <v>94.5</v>
      </c>
      <c r="S934">
        <v>83.731208936000002</v>
      </c>
      <c r="T934">
        <v>88.397594623000003</v>
      </c>
      <c r="U934"/>
      <c r="V934">
        <v>123.915056412</v>
      </c>
      <c r="W934">
        <v>36.118643810999998</v>
      </c>
      <c r="X934">
        <v>34.590071575000003</v>
      </c>
      <c r="Y934"/>
      <c r="Z934">
        <v>23.059876415000002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75.237317493999996</v>
      </c>
      <c r="AM934">
        <v>36.805034098</v>
      </c>
      <c r="AN934">
        <v>115.544725251</v>
      </c>
      <c r="AO934">
        <v>56.50074111</v>
      </c>
      <c r="AP934">
        <v>38.518816856000001</v>
      </c>
      <c r="AQ934">
        <v>71.653914010999998</v>
      </c>
      <c r="AR934">
        <v>85.111917953000003</v>
      </c>
      <c r="AS934">
        <v>37.696858595000002</v>
      </c>
      <c r="AT934">
        <v>75.760235507999994</v>
      </c>
      <c r="AU934"/>
    </row>
    <row r="935" spans="1:47" x14ac:dyDescent="0.2">
      <c r="A935" s="85">
        <v>35339</v>
      </c>
      <c r="B935">
        <v>54.649091691000002</v>
      </c>
      <c r="C935">
        <v>65.805648634999997</v>
      </c>
      <c r="D935">
        <v>80.225845456000002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81.793183901000006</v>
      </c>
      <c r="N935">
        <v>103.27208606000001</v>
      </c>
      <c r="O935"/>
      <c r="P935"/>
      <c r="Q935">
        <v>81.106758897000006</v>
      </c>
      <c r="R935">
        <v>93.53</v>
      </c>
      <c r="S935">
        <v>83.673693302000004</v>
      </c>
      <c r="T935">
        <v>88.715953307000007</v>
      </c>
      <c r="U935"/>
      <c r="V935">
        <v>122.784800371</v>
      </c>
      <c r="W935">
        <v>36.470163458999998</v>
      </c>
      <c r="X935">
        <v>35.122800898999998</v>
      </c>
      <c r="Y935"/>
      <c r="Z935">
        <v>24.248529838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75.352997690999999</v>
      </c>
      <c r="AM935">
        <v>37.673570196999997</v>
      </c>
      <c r="AN935">
        <v>113.389589239</v>
      </c>
      <c r="AO935">
        <v>56.269764154999997</v>
      </c>
      <c r="AP935">
        <v>38.250683037000002</v>
      </c>
      <c r="AQ935">
        <v>72.122750961999998</v>
      </c>
      <c r="AR935">
        <v>84.707105025000004</v>
      </c>
      <c r="AS935">
        <v>40.696608615999999</v>
      </c>
      <c r="AT935">
        <v>75.750220503999998</v>
      </c>
      <c r="AU935"/>
    </row>
    <row r="936" spans="1:47" x14ac:dyDescent="0.2">
      <c r="A936" s="85">
        <v>35370</v>
      </c>
      <c r="B936">
        <v>55.240349252000001</v>
      </c>
      <c r="C936">
        <v>65.899722568000001</v>
      </c>
      <c r="D936">
        <v>80.726050354999998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82.493125573</v>
      </c>
      <c r="N936">
        <v>104.717087264</v>
      </c>
      <c r="O936"/>
      <c r="P936"/>
      <c r="Q936">
        <v>81.006750562999997</v>
      </c>
      <c r="R936">
        <v>94.67</v>
      </c>
      <c r="S936">
        <v>84.320737194000003</v>
      </c>
      <c r="T936">
        <v>88.928192429999996</v>
      </c>
      <c r="U936"/>
      <c r="V936">
        <v>125.033899076</v>
      </c>
      <c r="W936">
        <v>37.173202754000002</v>
      </c>
      <c r="X936">
        <v>33.959303130999999</v>
      </c>
      <c r="Y936"/>
      <c r="Z936">
        <v>25.912644630999999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75.916763850999999</v>
      </c>
      <c r="AM936">
        <v>37.344419911999999</v>
      </c>
      <c r="AN936">
        <v>115.188251419</v>
      </c>
      <c r="AO936">
        <v>55.798469740999998</v>
      </c>
      <c r="AP936">
        <v>37.702398977999998</v>
      </c>
      <c r="AQ936">
        <v>72.122750961999998</v>
      </c>
      <c r="AR936">
        <v>85.820340575000003</v>
      </c>
      <c r="AS936">
        <v>40.896591950999998</v>
      </c>
      <c r="AT936">
        <v>76.418647673999999</v>
      </c>
      <c r="AU936"/>
    </row>
    <row r="937" spans="1:47" x14ac:dyDescent="0.2">
      <c r="A937" s="85">
        <v>35400</v>
      </c>
      <c r="B937">
        <v>56.169468279</v>
      </c>
      <c r="C937">
        <v>66.307110492000007</v>
      </c>
      <c r="D937">
        <v>80.006457342000004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82.393133906000003</v>
      </c>
      <c r="N937">
        <v>103.17408597799999</v>
      </c>
      <c r="O937"/>
      <c r="P937"/>
      <c r="Q937">
        <v>78.406533878000005</v>
      </c>
      <c r="R937">
        <v>94.83</v>
      </c>
      <c r="S937">
        <v>84.661708156000003</v>
      </c>
      <c r="T937">
        <v>89.140431552999999</v>
      </c>
      <c r="U937"/>
      <c r="V937">
        <v>124.13088043400001</v>
      </c>
      <c r="W937">
        <v>37.319669273999999</v>
      </c>
      <c r="X937">
        <v>34.996567974999998</v>
      </c>
      <c r="Y937"/>
      <c r="Z937">
        <v>25.140019905999999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76.234589252000006</v>
      </c>
      <c r="AM937">
        <v>37.694462661999999</v>
      </c>
      <c r="AN937">
        <v>109.82854363</v>
      </c>
      <c r="AO937">
        <v>54.900188239999999</v>
      </c>
      <c r="AP937">
        <v>37.596839717000002</v>
      </c>
      <c r="AQ937">
        <v>71.888332487</v>
      </c>
      <c r="AR937">
        <v>88.148014907000004</v>
      </c>
      <c r="AS937">
        <v>40.296641946999998</v>
      </c>
      <c r="AT937">
        <v>76.901648526000002</v>
      </c>
      <c r="AU937"/>
    </row>
    <row r="938" spans="1:47" x14ac:dyDescent="0.2">
      <c r="A938" s="85">
        <v>35431</v>
      </c>
      <c r="B938">
        <v>57.689844856999997</v>
      </c>
      <c r="C938">
        <v>65.072093826</v>
      </c>
      <c r="D938">
        <v>80.067886013999995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82.593117239999998</v>
      </c>
      <c r="N938">
        <v>105.953088294</v>
      </c>
      <c r="O938"/>
      <c r="P938"/>
      <c r="Q938">
        <v>80.606717226000001</v>
      </c>
      <c r="R938">
        <v>93.98</v>
      </c>
      <c r="S938">
        <v>84.954946741000001</v>
      </c>
      <c r="T938">
        <v>89.034311991999999</v>
      </c>
      <c r="U938"/>
      <c r="V938">
        <v>126.189214143</v>
      </c>
      <c r="W938">
        <v>37.934828658000001</v>
      </c>
      <c r="X938">
        <v>34.689358104999997</v>
      </c>
      <c r="Y938"/>
      <c r="Z938">
        <v>27.220163397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76.363343627999996</v>
      </c>
      <c r="AM938">
        <v>38.481657374999998</v>
      </c>
      <c r="AN938">
        <v>113.70311970100001</v>
      </c>
      <c r="AO938">
        <v>55.918929646000002</v>
      </c>
      <c r="AP938">
        <v>36.241968899</v>
      </c>
      <c r="AQ938">
        <v>66.106010091000002</v>
      </c>
      <c r="AR938">
        <v>88.451624601999995</v>
      </c>
      <c r="AS938">
        <v>38.896758603000002</v>
      </c>
      <c r="AT938">
        <v>77.040668685</v>
      </c>
      <c r="AU938"/>
    </row>
    <row r="939" spans="1:47" x14ac:dyDescent="0.2">
      <c r="A939" s="85">
        <v>35462</v>
      </c>
      <c r="B939">
        <v>56.929656567999999</v>
      </c>
      <c r="C939">
        <v>66.507448135999994</v>
      </c>
      <c r="D939">
        <v>80.436458044999995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83.093075576999993</v>
      </c>
      <c r="N939">
        <v>105.097087581</v>
      </c>
      <c r="O939"/>
      <c r="P939"/>
      <c r="Q939">
        <v>80.306692224000003</v>
      </c>
      <c r="R939">
        <v>94.81</v>
      </c>
      <c r="S939">
        <v>85.754998491999999</v>
      </c>
      <c r="T939">
        <v>89.564909798000002</v>
      </c>
      <c r="U939"/>
      <c r="V939">
        <v>126.76000678299999</v>
      </c>
      <c r="W939">
        <v>38.637867952999997</v>
      </c>
      <c r="X939">
        <v>35.479948798000002</v>
      </c>
      <c r="Y939"/>
      <c r="Z939">
        <v>25.793779289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77.068134998000005</v>
      </c>
      <c r="AM939">
        <v>39.312288342000002</v>
      </c>
      <c r="AN939">
        <v>116.648450641</v>
      </c>
      <c r="AO939">
        <v>58.441180711999998</v>
      </c>
      <c r="AP939">
        <v>38.069099602999998</v>
      </c>
      <c r="AQ939">
        <v>70.091124175000004</v>
      </c>
      <c r="AR939">
        <v>87.540795516000003</v>
      </c>
      <c r="AS939">
        <v>39.696691942000001</v>
      </c>
      <c r="AT939">
        <v>77.950447542999996</v>
      </c>
      <c r="AU939"/>
    </row>
    <row r="940" spans="1:47" x14ac:dyDescent="0.2">
      <c r="A940" s="85">
        <v>35490</v>
      </c>
      <c r="B940">
        <v>56.929656567999999</v>
      </c>
      <c r="C940">
        <v>66.463687965000005</v>
      </c>
      <c r="D940">
        <v>81.436867844000005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83.993000582999997</v>
      </c>
      <c r="N940">
        <v>109.31209109300001</v>
      </c>
      <c r="O940"/>
      <c r="P940"/>
      <c r="Q940">
        <v>80.906742229000002</v>
      </c>
      <c r="R940">
        <v>95.13</v>
      </c>
      <c r="S940">
        <v>86.133723521999997</v>
      </c>
      <c r="T940">
        <v>88.822072868999996</v>
      </c>
      <c r="U940"/>
      <c r="V940">
        <v>127.048714969</v>
      </c>
      <c r="W940">
        <v>37.671188921999999</v>
      </c>
      <c r="X940">
        <v>36.056657569999999</v>
      </c>
      <c r="Y940"/>
      <c r="Z940">
        <v>27.279596068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77.514987308000002</v>
      </c>
      <c r="AM940">
        <v>38.047916530999998</v>
      </c>
      <c r="AN940">
        <v>116.41729726200001</v>
      </c>
      <c r="AO940">
        <v>56.352621096999997</v>
      </c>
      <c r="AP940">
        <v>37.160783498000001</v>
      </c>
      <c r="AQ940">
        <v>69.778566206999997</v>
      </c>
      <c r="AR940">
        <v>87.641998748000006</v>
      </c>
      <c r="AS940">
        <v>41.396550286999997</v>
      </c>
      <c r="AT940">
        <v>78.436423149000007</v>
      </c>
      <c r="AU940"/>
    </row>
    <row r="941" spans="1:47" x14ac:dyDescent="0.2">
      <c r="A941" s="85">
        <v>35521</v>
      </c>
      <c r="B941">
        <v>57.774310225999997</v>
      </c>
      <c r="C941">
        <v>66.902564428999995</v>
      </c>
      <c r="D941">
        <v>79.857273425000002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84.992917257000002</v>
      </c>
      <c r="N941">
        <v>108.699090583</v>
      </c>
      <c r="O941"/>
      <c r="P941"/>
      <c r="Q941">
        <v>83.406950578999997</v>
      </c>
      <c r="R941">
        <v>98.47</v>
      </c>
      <c r="S941">
        <v>86.023217021999997</v>
      </c>
      <c r="T941">
        <v>88.928192429999996</v>
      </c>
      <c r="U941"/>
      <c r="V941">
        <v>126.06932333</v>
      </c>
      <c r="W941">
        <v>38.930800992999998</v>
      </c>
      <c r="X941">
        <v>36.085259547</v>
      </c>
      <c r="Y941"/>
      <c r="Z941">
        <v>27.398461411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77.815062588000004</v>
      </c>
      <c r="AM941">
        <v>41.304470172999999</v>
      </c>
      <c r="AN941">
        <v>117.034727582</v>
      </c>
      <c r="AO941">
        <v>56.221265981999998</v>
      </c>
      <c r="AP941">
        <v>37.230893395000002</v>
      </c>
      <c r="AQ941">
        <v>76.967399455999995</v>
      </c>
      <c r="AR941">
        <v>89.362453689000006</v>
      </c>
      <c r="AS941">
        <v>41.796516957000001</v>
      </c>
      <c r="AT941">
        <v>78.502066049000007</v>
      </c>
      <c r="AU941"/>
    </row>
    <row r="942" spans="1:47" x14ac:dyDescent="0.2">
      <c r="A942" s="85">
        <v>35551</v>
      </c>
      <c r="B942">
        <v>56.000537541</v>
      </c>
      <c r="C942">
        <v>66.804546067999993</v>
      </c>
      <c r="D942">
        <v>79.392170622999998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84.192983917999996</v>
      </c>
      <c r="N942">
        <v>108.033090028</v>
      </c>
      <c r="O942"/>
      <c r="P942"/>
      <c r="Q942">
        <v>81.606800566999993</v>
      </c>
      <c r="R942">
        <v>96.65</v>
      </c>
      <c r="S942">
        <v>86.506165456999994</v>
      </c>
      <c r="T942">
        <v>88.928192429999996</v>
      </c>
      <c r="U942"/>
      <c r="V942">
        <v>127.359751229</v>
      </c>
      <c r="W942">
        <v>38.110588481999997</v>
      </c>
      <c r="X942">
        <v>36.334921307999998</v>
      </c>
      <c r="Y942"/>
      <c r="Z942">
        <v>27.041865384000001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77.974384240000006</v>
      </c>
      <c r="AM942">
        <v>39.438778501000002</v>
      </c>
      <c r="AN942">
        <v>115.085160898</v>
      </c>
      <c r="AO942">
        <v>57.308600081999998</v>
      </c>
      <c r="AP942">
        <v>36.995431879999998</v>
      </c>
      <c r="AQ942">
        <v>70.403682141999994</v>
      </c>
      <c r="AR942">
        <v>88.957640760999993</v>
      </c>
      <c r="AS942">
        <v>41.696525289999997</v>
      </c>
      <c r="AT942">
        <v>78.938462426000001</v>
      </c>
      <c r="AU942"/>
    </row>
    <row r="943" spans="1:47" x14ac:dyDescent="0.2">
      <c r="A943" s="85">
        <v>35582</v>
      </c>
      <c r="B943">
        <v>57.351983392000001</v>
      </c>
      <c r="C943">
        <v>67.154852613000003</v>
      </c>
      <c r="D943">
        <v>82.29686925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85.592867260999995</v>
      </c>
      <c r="N943">
        <v>109.085090904</v>
      </c>
      <c r="O943"/>
      <c r="P943"/>
      <c r="Q943">
        <v>85.307108925999998</v>
      </c>
      <c r="R943">
        <v>97.35</v>
      </c>
      <c r="S943">
        <v>87.051134981000004</v>
      </c>
      <c r="T943">
        <v>89.140431552999999</v>
      </c>
      <c r="U943"/>
      <c r="V943">
        <v>126.27115471400001</v>
      </c>
      <c r="W943">
        <v>40.219706367999997</v>
      </c>
      <c r="X943">
        <v>36.654279832</v>
      </c>
      <c r="Y943"/>
      <c r="Z943">
        <v>28.289951477999999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78.676025702999993</v>
      </c>
      <c r="AM943">
        <v>42.042958314000003</v>
      </c>
      <c r="AN943">
        <v>118.764937299</v>
      </c>
      <c r="AO943">
        <v>57.760360667</v>
      </c>
      <c r="AP943">
        <v>38.841431417000003</v>
      </c>
      <c r="AQ943">
        <v>70.872519092999994</v>
      </c>
      <c r="AR943">
        <v>88.350421370999996</v>
      </c>
      <c r="AS943">
        <v>42.196483626000003</v>
      </c>
      <c r="AT943">
        <v>79.307133574999995</v>
      </c>
      <c r="AU943"/>
    </row>
    <row r="944" spans="1:47" x14ac:dyDescent="0.2">
      <c r="A944" s="85">
        <v>35612</v>
      </c>
      <c r="B944">
        <v>57.774310225999997</v>
      </c>
      <c r="C944">
        <v>69.423138231999999</v>
      </c>
      <c r="D944">
        <v>81.261357352999994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86.292808933000003</v>
      </c>
      <c r="N944">
        <v>110.205091838</v>
      </c>
      <c r="O944"/>
      <c r="P944"/>
      <c r="Q944">
        <v>85.007083924</v>
      </c>
      <c r="R944">
        <v>97.56</v>
      </c>
      <c r="S944">
        <v>87.791921916000007</v>
      </c>
      <c r="T944">
        <v>90.732224973000001</v>
      </c>
      <c r="U944"/>
      <c r="V944">
        <v>124.940248028</v>
      </c>
      <c r="W944">
        <v>39.487373769000001</v>
      </c>
      <c r="X944">
        <v>36.927031722000002</v>
      </c>
      <c r="Y944"/>
      <c r="Z944">
        <v>28.765412848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79.102347120000005</v>
      </c>
      <c r="AM944">
        <v>40.273092018</v>
      </c>
      <c r="AN944">
        <v>116.503269956</v>
      </c>
      <c r="AO944">
        <v>58.148404929000002</v>
      </c>
      <c r="AP944">
        <v>37.820544460999997</v>
      </c>
      <c r="AQ944">
        <v>72.669727405000003</v>
      </c>
      <c r="AR944">
        <v>90.070876311000006</v>
      </c>
      <c r="AS944">
        <v>41.996500292</v>
      </c>
      <c r="AT944">
        <v>79.970503664000006</v>
      </c>
      <c r="AU944"/>
    </row>
    <row r="945" spans="1:47" x14ac:dyDescent="0.2">
      <c r="A945" s="85">
        <v>35643</v>
      </c>
      <c r="B945">
        <v>59.294686804000001</v>
      </c>
      <c r="C945">
        <v>68.607620741000005</v>
      </c>
      <c r="D945">
        <v>81.928297219000001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86.392800600000001</v>
      </c>
      <c r="N945">
        <v>112.150093458</v>
      </c>
      <c r="O945"/>
      <c r="P945"/>
      <c r="Q945">
        <v>83.906992248999998</v>
      </c>
      <c r="R945">
        <v>101.29</v>
      </c>
      <c r="S945">
        <v>87.890169353000005</v>
      </c>
      <c r="T945">
        <v>89.777148921000006</v>
      </c>
      <c r="U945"/>
      <c r="V945">
        <v>120.337612451</v>
      </c>
      <c r="W945">
        <v>40.922745663999997</v>
      </c>
      <c r="X945">
        <v>36.814905975000002</v>
      </c>
      <c r="Y945"/>
      <c r="Z945">
        <v>29.122008874999999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79.371789028999999</v>
      </c>
      <c r="AM945">
        <v>40.325313432000002</v>
      </c>
      <c r="AN945">
        <v>116.288685324</v>
      </c>
      <c r="AO945">
        <v>58.647171077000003</v>
      </c>
      <c r="AP945">
        <v>36.771075324000002</v>
      </c>
      <c r="AQ945">
        <v>69.153450273000004</v>
      </c>
      <c r="AR945">
        <v>89.564860151999994</v>
      </c>
      <c r="AS945">
        <v>43.396383634999999</v>
      </c>
      <c r="AT945">
        <v>80.769324206999997</v>
      </c>
      <c r="AU945"/>
    </row>
    <row r="946" spans="1:47" x14ac:dyDescent="0.2">
      <c r="A946" s="85">
        <v>35674</v>
      </c>
      <c r="B946">
        <v>58.365567787000003</v>
      </c>
      <c r="C946">
        <v>68.699972302999996</v>
      </c>
      <c r="D946">
        <v>83.937892340999994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86.192817265000002</v>
      </c>
      <c r="N946">
        <v>111.75009312500001</v>
      </c>
      <c r="O946"/>
      <c r="P946"/>
      <c r="Q946">
        <v>83.906992248999998</v>
      </c>
      <c r="R946">
        <v>98.93</v>
      </c>
      <c r="S946">
        <v>88.134184536000006</v>
      </c>
      <c r="T946">
        <v>90.519985851000001</v>
      </c>
      <c r="U946"/>
      <c r="V946">
        <v>126.014449998</v>
      </c>
      <c r="W946">
        <v>41.127798792</v>
      </c>
      <c r="X946">
        <v>37.372970148</v>
      </c>
      <c r="Y946"/>
      <c r="Z946">
        <v>29.240874216999998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79.654840410999995</v>
      </c>
      <c r="AM946">
        <v>41.713990684000002</v>
      </c>
      <c r="AN946">
        <v>115.847620482</v>
      </c>
      <c r="AO946">
        <v>58.015414182999997</v>
      </c>
      <c r="AP946">
        <v>37.408833977</v>
      </c>
      <c r="AQ946">
        <v>71.653914010999998</v>
      </c>
      <c r="AR946">
        <v>89.868469848000004</v>
      </c>
      <c r="AS946">
        <v>43.296391966999998</v>
      </c>
      <c r="AT946">
        <v>81.520152056000001</v>
      </c>
      <c r="AU946"/>
    </row>
    <row r="947" spans="1:47" x14ac:dyDescent="0.2">
      <c r="A947" s="85">
        <v>35704</v>
      </c>
      <c r="B947">
        <v>58.703429251999999</v>
      </c>
      <c r="C947">
        <v>68.435183366000004</v>
      </c>
      <c r="D947">
        <v>84.376668569000003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87.392717274000006</v>
      </c>
      <c r="N947">
        <v>112.673093894</v>
      </c>
      <c r="O947"/>
      <c r="P947"/>
      <c r="Q947">
        <v>85.307108925999998</v>
      </c>
      <c r="R947">
        <v>101.37</v>
      </c>
      <c r="S947">
        <v>88.824845803000002</v>
      </c>
      <c r="T947">
        <v>91.581181463999997</v>
      </c>
      <c r="U947"/>
      <c r="V947">
        <v>126.89887550100001</v>
      </c>
      <c r="W947">
        <v>41.655078263</v>
      </c>
      <c r="X947">
        <v>37.550275958999997</v>
      </c>
      <c r="Y947"/>
      <c r="Z947">
        <v>29.181441545999999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80.160332823000005</v>
      </c>
      <c r="AM947">
        <v>41.442289670999997</v>
      </c>
      <c r="AN947">
        <v>119.016554814</v>
      </c>
      <c r="AO947">
        <v>57.541597136999997</v>
      </c>
      <c r="AP947">
        <v>38.805645585000001</v>
      </c>
      <c r="AQ947">
        <v>72.122750961999998</v>
      </c>
      <c r="AR947">
        <v>91.285315092999994</v>
      </c>
      <c r="AS947">
        <v>42.896425297999997</v>
      </c>
      <c r="AT947">
        <v>82.233002216000003</v>
      </c>
      <c r="AU947"/>
    </row>
    <row r="948" spans="1:47" x14ac:dyDescent="0.2">
      <c r="A948" s="85">
        <v>35735</v>
      </c>
      <c r="B948">
        <v>59.294686804000001</v>
      </c>
      <c r="C948">
        <v>66.807602243999995</v>
      </c>
      <c r="D948">
        <v>80.603193012000006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87.092742271000006</v>
      </c>
      <c r="N948">
        <v>111.614093012</v>
      </c>
      <c r="O948"/>
      <c r="P948"/>
      <c r="Q948">
        <v>87.207267271999996</v>
      </c>
      <c r="R948">
        <v>99.07</v>
      </c>
      <c r="S948">
        <v>88.886894127000005</v>
      </c>
      <c r="T948">
        <v>92.430137955000006</v>
      </c>
      <c r="U948"/>
      <c r="V948">
        <v>128.07554443000001</v>
      </c>
      <c r="W948">
        <v>43.031863551000001</v>
      </c>
      <c r="X948">
        <v>37.583575709000002</v>
      </c>
      <c r="Y948"/>
      <c r="Z948">
        <v>30.310662298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80.207473289999996</v>
      </c>
      <c r="AM948">
        <v>42.402655887000002</v>
      </c>
      <c r="AN948">
        <v>119.83683888</v>
      </c>
      <c r="AO948">
        <v>58.163992845999999</v>
      </c>
      <c r="AP948">
        <v>39.074717839999998</v>
      </c>
      <c r="AQ948">
        <v>73.060424863999998</v>
      </c>
      <c r="AR948">
        <v>90.981705398000003</v>
      </c>
      <c r="AS948">
        <v>42.296475293999997</v>
      </c>
      <c r="AT948">
        <v>82.888439628</v>
      </c>
      <c r="AU948"/>
    </row>
    <row r="949" spans="1:47" x14ac:dyDescent="0.2">
      <c r="A949" s="85">
        <v>35765</v>
      </c>
      <c r="B949">
        <v>60.983994129999999</v>
      </c>
      <c r="C949">
        <v>70.141204944999998</v>
      </c>
      <c r="D949">
        <v>77.075432141999997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87.992667277999999</v>
      </c>
      <c r="N949">
        <v>111.820093183</v>
      </c>
      <c r="O949"/>
      <c r="P949"/>
      <c r="Q949">
        <v>88.407367281000006</v>
      </c>
      <c r="R949">
        <v>101</v>
      </c>
      <c r="S949">
        <v>89.211459089000002</v>
      </c>
      <c r="T949">
        <v>93.172974885000002</v>
      </c>
      <c r="U949"/>
      <c r="V949">
        <v>128.85755087999999</v>
      </c>
      <c r="W949">
        <v>42.065184518999999</v>
      </c>
      <c r="X949">
        <v>37.427395263000001</v>
      </c>
      <c r="Y949"/>
      <c r="Z949">
        <v>29.835200928999999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80.352976108999997</v>
      </c>
      <c r="AM949">
        <v>42.224690379000002</v>
      </c>
      <c r="AN949">
        <v>118.375391913</v>
      </c>
      <c r="AO949">
        <v>56.010993661999997</v>
      </c>
      <c r="AP949">
        <v>38.935110272000003</v>
      </c>
      <c r="AQ949">
        <v>73.138564356000003</v>
      </c>
      <c r="AR949">
        <v>92.600957106999999</v>
      </c>
      <c r="AS949">
        <v>42.896425297999997</v>
      </c>
      <c r="AT949">
        <v>83.262961125999993</v>
      </c>
      <c r="AU949"/>
    </row>
    <row r="950" spans="1:47" x14ac:dyDescent="0.2">
      <c r="A950" s="85">
        <v>35796</v>
      </c>
      <c r="B950">
        <v>61.828647787000001</v>
      </c>
      <c r="C950">
        <v>69.437356966999999</v>
      </c>
      <c r="D950">
        <v>78.488291594000003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88.292642279999995</v>
      </c>
      <c r="N950">
        <v>113.395094496</v>
      </c>
      <c r="O950">
        <v>44.409918415</v>
      </c>
      <c r="P950"/>
      <c r="Q950">
        <v>86.607217267999999</v>
      </c>
      <c r="R950">
        <v>101.03</v>
      </c>
      <c r="S950">
        <v>89.733654381999997</v>
      </c>
      <c r="T950">
        <v>94.021931375999998</v>
      </c>
      <c r="U950"/>
      <c r="V950">
        <v>132.16931226400001</v>
      </c>
      <c r="W950">
        <v>41.901429049999997</v>
      </c>
      <c r="X950">
        <v>37.610598940000003</v>
      </c>
      <c r="Y950"/>
      <c r="Z950">
        <v>31.677613735000001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80.736981502999996</v>
      </c>
      <c r="AM950">
        <v>43.034645865000002</v>
      </c>
      <c r="AN950">
        <v>118.833028187</v>
      </c>
      <c r="AO950">
        <v>53.752983145999998</v>
      </c>
      <c r="AP950">
        <v>40.614825725000003</v>
      </c>
      <c r="AQ950">
        <v>73.743091155000002</v>
      </c>
      <c r="AR950">
        <v>91.386518324999997</v>
      </c>
      <c r="AS950">
        <v>43.396383634999999</v>
      </c>
      <c r="AT950">
        <v>83.636887673999993</v>
      </c>
      <c r="AU950"/>
    </row>
    <row r="951" spans="1:47" x14ac:dyDescent="0.2">
      <c r="A951" s="85">
        <v>35827</v>
      </c>
      <c r="B951">
        <v>62.757766814</v>
      </c>
      <c r="C951">
        <v>70.232932434000006</v>
      </c>
      <c r="D951">
        <v>79.953804195000004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88.692608949000004</v>
      </c>
      <c r="N951">
        <v>115.850096542</v>
      </c>
      <c r="O951">
        <v>43.725905253000001</v>
      </c>
      <c r="P951"/>
      <c r="Q951">
        <v>88.107342278999994</v>
      </c>
      <c r="R951">
        <v>101.73</v>
      </c>
      <c r="S951">
        <v>89.424949862999995</v>
      </c>
      <c r="T951">
        <v>94.764768305999993</v>
      </c>
      <c r="U951"/>
      <c r="V951">
        <v>134.078120383</v>
      </c>
      <c r="W951">
        <v>43.368565920999998</v>
      </c>
      <c r="X951">
        <v>37.982966828999999</v>
      </c>
      <c r="Y951"/>
      <c r="Z951">
        <v>32.985132501000002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80.784118328000005</v>
      </c>
      <c r="AM951">
        <v>43.610115215</v>
      </c>
      <c r="AN951">
        <v>124.427500166</v>
      </c>
      <c r="AO951">
        <v>56.253887304000003</v>
      </c>
      <c r="AP951">
        <v>40.333419012999997</v>
      </c>
      <c r="AQ951">
        <v>74.583202319999998</v>
      </c>
      <c r="AR951">
        <v>91.285315092999994</v>
      </c>
      <c r="AS951">
        <v>43.496375301999997</v>
      </c>
      <c r="AT951">
        <v>83.775511198999993</v>
      </c>
      <c r="AU951"/>
    </row>
    <row r="952" spans="1:47" x14ac:dyDescent="0.2">
      <c r="A952" s="85">
        <v>35855</v>
      </c>
      <c r="B952">
        <v>63.180093638000002</v>
      </c>
      <c r="C952">
        <v>69.698798554999996</v>
      </c>
      <c r="D952">
        <v>79.620334262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88.692608949000004</v>
      </c>
      <c r="N952">
        <v>114.64709553900001</v>
      </c>
      <c r="O952">
        <v>43.543986859</v>
      </c>
      <c r="P952"/>
      <c r="Q952">
        <v>89.307442287000001</v>
      </c>
      <c r="R952">
        <v>100.54</v>
      </c>
      <c r="S952">
        <v>89.165108920999998</v>
      </c>
      <c r="T952">
        <v>95.083126989999997</v>
      </c>
      <c r="U952"/>
      <c r="V952">
        <v>143.674911834</v>
      </c>
      <c r="W952">
        <v>43.485936871</v>
      </c>
      <c r="X952">
        <v>37.465762986000001</v>
      </c>
      <c r="Y952"/>
      <c r="Z952">
        <v>33.282295857000001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80.607387592999999</v>
      </c>
      <c r="AM952">
        <v>42.465262105000001</v>
      </c>
      <c r="AN952">
        <v>123.649369863</v>
      </c>
      <c r="AO952">
        <v>55.465830375000003</v>
      </c>
      <c r="AP952">
        <v>41.826408456000003</v>
      </c>
      <c r="AQ952">
        <v>73.929782524999993</v>
      </c>
      <c r="AR952">
        <v>91.993737715999998</v>
      </c>
      <c r="AS952">
        <v>44.196316973999998</v>
      </c>
      <c r="AT952">
        <v>83.809919183999995</v>
      </c>
      <c r="AU952"/>
    </row>
    <row r="953" spans="1:47" x14ac:dyDescent="0.2">
      <c r="A953" s="85">
        <v>35886</v>
      </c>
      <c r="B953">
        <v>62.673301445</v>
      </c>
      <c r="C953">
        <v>69.875011365000006</v>
      </c>
      <c r="D953">
        <v>80.278498603000003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88.992583951</v>
      </c>
      <c r="N953">
        <v>115.35609613</v>
      </c>
      <c r="O953">
        <v>42.859973695999997</v>
      </c>
      <c r="P953"/>
      <c r="Q953">
        <v>90.107508959</v>
      </c>
      <c r="R953">
        <v>101.83</v>
      </c>
      <c r="S953">
        <v>89.254166632999997</v>
      </c>
      <c r="T953">
        <v>94.870887866999993</v>
      </c>
      <c r="U953"/>
      <c r="V953">
        <v>138.51211753999999</v>
      </c>
      <c r="W953">
        <v>43.955420670000002</v>
      </c>
      <c r="X953">
        <v>37.934927154999997</v>
      </c>
      <c r="Y953"/>
      <c r="Z953">
        <v>32.450238460000001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80.558541181999999</v>
      </c>
      <c r="AM953">
        <v>43.194680865000002</v>
      </c>
      <c r="AN953">
        <v>124.86102071099999</v>
      </c>
      <c r="AO953">
        <v>54.761041419000001</v>
      </c>
      <c r="AP953">
        <v>41.646688562999998</v>
      </c>
      <c r="AQ953">
        <v>74.396510950000007</v>
      </c>
      <c r="AR953">
        <v>93.106973265999997</v>
      </c>
      <c r="AS953">
        <v>43.296391966999998</v>
      </c>
      <c r="AT953">
        <v>84.113641543</v>
      </c>
      <c r="AU953"/>
    </row>
    <row r="954" spans="1:47" x14ac:dyDescent="0.2">
      <c r="A954" s="85">
        <v>35916</v>
      </c>
      <c r="B954">
        <v>63.264559007000003</v>
      </c>
      <c r="C954">
        <v>69.847766618999998</v>
      </c>
      <c r="D954">
        <v>81.858093022000006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89.392550620999998</v>
      </c>
      <c r="N954">
        <v>115.792096493</v>
      </c>
      <c r="O954">
        <v>41.906721310000002</v>
      </c>
      <c r="P954"/>
      <c r="Q954">
        <v>89.607467288999999</v>
      </c>
      <c r="R954">
        <v>103.13</v>
      </c>
      <c r="S954">
        <v>89.335252259000001</v>
      </c>
      <c r="T954">
        <v>93.385214008000005</v>
      </c>
      <c r="U954"/>
      <c r="V954">
        <v>134.33257378100001</v>
      </c>
      <c r="W954">
        <v>45.070444692000002</v>
      </c>
      <c r="X954">
        <v>37.959184866999998</v>
      </c>
      <c r="Y954"/>
      <c r="Z954">
        <v>32.806834487000003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80.702967444999999</v>
      </c>
      <c r="AM954">
        <v>43.474401708999999</v>
      </c>
      <c r="AN954">
        <v>125.566798374</v>
      </c>
      <c r="AO954">
        <v>52.366240449999999</v>
      </c>
      <c r="AP954">
        <v>39.951434960999997</v>
      </c>
      <c r="AQ954">
        <v>74.209819580000001</v>
      </c>
      <c r="AR954">
        <v>91.588924789000004</v>
      </c>
      <c r="AS954">
        <v>44.296308641000003</v>
      </c>
      <c r="AT954">
        <v>84.641263702000003</v>
      </c>
      <c r="AU954"/>
    </row>
    <row r="955" spans="1:47" x14ac:dyDescent="0.2">
      <c r="A955" s="85">
        <v>35947</v>
      </c>
      <c r="B955">
        <v>63.771351199000001</v>
      </c>
      <c r="C955">
        <v>71.105479540999994</v>
      </c>
      <c r="D955">
        <v>80.690948257000002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88.892592284000003</v>
      </c>
      <c r="N955">
        <v>115.602096335</v>
      </c>
      <c r="O955">
        <v>41.404626542000003</v>
      </c>
      <c r="P955"/>
      <c r="Q955">
        <v>88.407367281000006</v>
      </c>
      <c r="R955">
        <v>102.46</v>
      </c>
      <c r="S955">
        <v>88.941448588</v>
      </c>
      <c r="T955">
        <v>92.960735761999999</v>
      </c>
      <c r="U955"/>
      <c r="V955">
        <v>135.94027097700001</v>
      </c>
      <c r="W955">
        <v>45.363872067000003</v>
      </c>
      <c r="X955">
        <v>38.540717981999997</v>
      </c>
      <c r="Y955"/>
      <c r="Z955">
        <v>32.866267157999999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80.300213924000005</v>
      </c>
      <c r="AM955">
        <v>43.144676799000003</v>
      </c>
      <c r="AN955">
        <v>122.290961938</v>
      </c>
      <c r="AO955">
        <v>51.205833990999999</v>
      </c>
      <c r="AP955">
        <v>39.324780941999997</v>
      </c>
      <c r="AQ955">
        <v>72.249560195000001</v>
      </c>
      <c r="AR955">
        <v>93.714192656999998</v>
      </c>
      <c r="AS955">
        <v>42.296475293999997</v>
      </c>
      <c r="AT955">
        <v>84.132580809000004</v>
      </c>
      <c r="AU955"/>
    </row>
    <row r="956" spans="1:47" x14ac:dyDescent="0.2">
      <c r="A956" s="85">
        <v>35977</v>
      </c>
      <c r="B956">
        <v>63.855816568000002</v>
      </c>
      <c r="C956">
        <v>70.694713194000002</v>
      </c>
      <c r="D956">
        <v>81.384214697000004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89.892508957999993</v>
      </c>
      <c r="N956">
        <v>115.41009617500001</v>
      </c>
      <c r="O956">
        <v>40.218518611</v>
      </c>
      <c r="P956"/>
      <c r="Q956">
        <v>89.307442287000001</v>
      </c>
      <c r="R956">
        <v>103.07</v>
      </c>
      <c r="S956">
        <v>88.872922654000007</v>
      </c>
      <c r="T956">
        <v>92.217898833000007</v>
      </c>
      <c r="U956"/>
      <c r="V956">
        <v>136.918469738</v>
      </c>
      <c r="W956">
        <v>45.539928490999998</v>
      </c>
      <c r="X956">
        <v>38.330911008000001</v>
      </c>
      <c r="Y956"/>
      <c r="Z956">
        <v>34.054920582000001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80.315898102999995</v>
      </c>
      <c r="AM956">
        <v>42.556857323999999</v>
      </c>
      <c r="AN956">
        <v>124.252449179</v>
      </c>
      <c r="AO956">
        <v>49.786380968000003</v>
      </c>
      <c r="AP956">
        <v>39.984700408999998</v>
      </c>
      <c r="AQ956">
        <v>73.089671359999997</v>
      </c>
      <c r="AR956">
        <v>94.422615278999999</v>
      </c>
      <c r="AS956">
        <v>42.696441962999998</v>
      </c>
      <c r="AT956">
        <v>83.794946257000007</v>
      </c>
      <c r="AU956"/>
    </row>
    <row r="957" spans="1:47" x14ac:dyDescent="0.2">
      <c r="A957" s="85">
        <v>36008</v>
      </c>
      <c r="B957">
        <v>63.264559007000003</v>
      </c>
      <c r="C957">
        <v>69.564049889000003</v>
      </c>
      <c r="D957">
        <v>80.032783916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88.492625614999994</v>
      </c>
      <c r="N957">
        <v>115.467096223</v>
      </c>
      <c r="O957">
        <v>40.720613379</v>
      </c>
      <c r="P957"/>
      <c r="Q957">
        <v>88.807400616999999</v>
      </c>
      <c r="R957">
        <v>100.46</v>
      </c>
      <c r="S957">
        <v>88.981074751999998</v>
      </c>
      <c r="T957">
        <v>92.005659710000003</v>
      </c>
      <c r="U957"/>
      <c r="V957">
        <v>139.92488131799999</v>
      </c>
      <c r="W957">
        <v>45.833355865000001</v>
      </c>
      <c r="X957">
        <v>38.487657429999999</v>
      </c>
      <c r="Y957"/>
      <c r="Z957">
        <v>35.659602704000001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80.450881633999998</v>
      </c>
      <c r="AM957">
        <v>43.099738833000004</v>
      </c>
      <c r="AN957">
        <v>122.063509899</v>
      </c>
      <c r="AO957">
        <v>49.291151096</v>
      </c>
      <c r="AP957">
        <v>39.763562518999997</v>
      </c>
      <c r="AQ957">
        <v>74.116473894999999</v>
      </c>
      <c r="AR957">
        <v>95.535850828999997</v>
      </c>
      <c r="AS957">
        <v>42.996416965000002</v>
      </c>
      <c r="AT957">
        <v>85.520600912999996</v>
      </c>
      <c r="AU957"/>
    </row>
    <row r="958" spans="1:47" x14ac:dyDescent="0.2">
      <c r="A958" s="85">
        <v>36039</v>
      </c>
      <c r="B958">
        <v>65.207262419000003</v>
      </c>
      <c r="C958">
        <v>69.524042152999996</v>
      </c>
      <c r="D958">
        <v>79.681762934000005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88.892592284000003</v>
      </c>
      <c r="N958">
        <v>115.703096419</v>
      </c>
      <c r="O958">
        <v>38.442995083</v>
      </c>
      <c r="P958"/>
      <c r="Q958">
        <v>88.307358946999997</v>
      </c>
      <c r="R958">
        <v>102.28</v>
      </c>
      <c r="S958">
        <v>89.244015945000001</v>
      </c>
      <c r="T958">
        <v>91.262822779999993</v>
      </c>
      <c r="U958"/>
      <c r="V958">
        <v>135.39262877799999</v>
      </c>
      <c r="W958">
        <v>45.892041339999999</v>
      </c>
      <c r="X958">
        <v>38.415714569000002</v>
      </c>
      <c r="Y958"/>
      <c r="Z958">
        <v>35.243574004999999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80.768283878999995</v>
      </c>
      <c r="AM958">
        <v>41.747515997000001</v>
      </c>
      <c r="AN958">
        <v>124.66823266</v>
      </c>
      <c r="AO958">
        <v>46.867131446999998</v>
      </c>
      <c r="AP958">
        <v>39.202608437000002</v>
      </c>
      <c r="AQ958">
        <v>73.183017045</v>
      </c>
      <c r="AR958">
        <v>94.220208815999996</v>
      </c>
      <c r="AS958">
        <v>43.496375301999997</v>
      </c>
      <c r="AT958">
        <v>85.445537959999996</v>
      </c>
      <c r="AU958"/>
    </row>
    <row r="959" spans="1:47" x14ac:dyDescent="0.2">
      <c r="A959" s="85">
        <v>36069</v>
      </c>
      <c r="B959">
        <v>64.953866321999996</v>
      </c>
      <c r="C959">
        <v>69.743366038999994</v>
      </c>
      <c r="D959">
        <v>77.303595779999995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89.092575619000002</v>
      </c>
      <c r="N959">
        <v>117.009097508</v>
      </c>
      <c r="O959">
        <v>37.897239900000002</v>
      </c>
      <c r="P959"/>
      <c r="Q959">
        <v>89.007417285000002</v>
      </c>
      <c r="R959">
        <v>102.32</v>
      </c>
      <c r="S959">
        <v>89.467093077000001</v>
      </c>
      <c r="T959">
        <v>91.368942341999997</v>
      </c>
      <c r="U959"/>
      <c r="V959">
        <v>139.48374983100001</v>
      </c>
      <c r="W959">
        <v>45.715984915999996</v>
      </c>
      <c r="X959">
        <v>37.607612594000003</v>
      </c>
      <c r="Y959"/>
      <c r="Z959">
        <v>35.659602704000001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80.887091835000007</v>
      </c>
      <c r="AM959">
        <v>41.945615478000001</v>
      </c>
      <c r="AN959">
        <v>124.70256955000001</v>
      </c>
      <c r="AO959">
        <v>49.628611798999998</v>
      </c>
      <c r="AP959">
        <v>38.722203116000003</v>
      </c>
      <c r="AQ959">
        <v>72.71628862</v>
      </c>
      <c r="AR959">
        <v>94.220208815999996</v>
      </c>
      <c r="AS959">
        <v>41.996500292</v>
      </c>
      <c r="AT959">
        <v>86.036919007999998</v>
      </c>
      <c r="AU959"/>
    </row>
    <row r="960" spans="1:47" x14ac:dyDescent="0.2">
      <c r="A960" s="85">
        <v>36100</v>
      </c>
      <c r="B960">
        <v>64.362608761000004</v>
      </c>
      <c r="C960">
        <v>69.446246197999997</v>
      </c>
      <c r="D960">
        <v>77.979311170000003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88.592617282000006</v>
      </c>
      <c r="N960">
        <v>116.49009707499999</v>
      </c>
      <c r="O960">
        <v>40.262179025000002</v>
      </c>
      <c r="P960"/>
      <c r="Q960">
        <v>88.507375615000001</v>
      </c>
      <c r="R960">
        <v>102.93</v>
      </c>
      <c r="S960">
        <v>89.262074791000003</v>
      </c>
      <c r="T960">
        <v>91.899540149000003</v>
      </c>
      <c r="U960"/>
      <c r="V960">
        <v>140.06013814299999</v>
      </c>
      <c r="W960">
        <v>45.833355865000001</v>
      </c>
      <c r="X960">
        <v>39.407883734999999</v>
      </c>
      <c r="Y960"/>
      <c r="Z960">
        <v>34.946410649999997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80.787615814999995</v>
      </c>
      <c r="AM960">
        <v>40.88150504</v>
      </c>
      <c r="AN960">
        <v>122.908863326</v>
      </c>
      <c r="AO960">
        <v>50.417691198</v>
      </c>
      <c r="AP960">
        <v>38.520749045000002</v>
      </c>
      <c r="AQ960">
        <v>74.303165265000004</v>
      </c>
      <c r="AR960">
        <v>94.726224974999994</v>
      </c>
      <c r="AS960">
        <v>41.396550286999997</v>
      </c>
      <c r="AT960">
        <v>85.963343432000002</v>
      </c>
      <c r="AU960"/>
    </row>
    <row r="961" spans="1:47" x14ac:dyDescent="0.2">
      <c r="A961" s="85">
        <v>36130</v>
      </c>
      <c r="B961">
        <v>63.180093638000002</v>
      </c>
      <c r="C961">
        <v>68.979961023000001</v>
      </c>
      <c r="D961">
        <v>75.329102755999997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88.092658944999997</v>
      </c>
      <c r="N961">
        <v>117.357097798</v>
      </c>
      <c r="O961">
        <v>39.811021408000002</v>
      </c>
      <c r="P961"/>
      <c r="Q961">
        <v>88.207350613000003</v>
      </c>
      <c r="R961">
        <v>102.18</v>
      </c>
      <c r="S961">
        <v>89.441924886999999</v>
      </c>
      <c r="T961">
        <v>93.491333569000005</v>
      </c>
      <c r="U961"/>
      <c r="V961">
        <v>139.75200332</v>
      </c>
      <c r="W961">
        <v>47.065750837000003</v>
      </c>
      <c r="X961">
        <v>39.016208659999997</v>
      </c>
      <c r="Y961"/>
      <c r="Z961">
        <v>35.184141334000003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80.750032555999994</v>
      </c>
      <c r="AM961">
        <v>41.332746145000002</v>
      </c>
      <c r="AN961">
        <v>124.26464278500001</v>
      </c>
      <c r="AO961">
        <v>51.799362922</v>
      </c>
      <c r="AP961">
        <v>38.170344012999998</v>
      </c>
      <c r="AQ961">
        <v>71.596140399999996</v>
      </c>
      <c r="AR961">
        <v>93.714192656999998</v>
      </c>
      <c r="AS961">
        <v>39.096741938000001</v>
      </c>
      <c r="AT961">
        <v>86.330626362000004</v>
      </c>
      <c r="AU961"/>
    </row>
    <row r="962" spans="1:47" x14ac:dyDescent="0.2">
      <c r="A962" s="85">
        <v>36161</v>
      </c>
      <c r="B962">
        <v>63.602420471999999</v>
      </c>
      <c r="C962">
        <v>69.054257245000002</v>
      </c>
      <c r="D962">
        <v>77.654616762000003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89.492542287999996</v>
      </c>
      <c r="N962">
        <v>118.293098578</v>
      </c>
      <c r="O962">
        <v>38.304737103000001</v>
      </c>
      <c r="P962"/>
      <c r="Q962">
        <v>89.607467288999999</v>
      </c>
      <c r="R962">
        <v>102.48</v>
      </c>
      <c r="S962">
        <v>90.366463089000007</v>
      </c>
      <c r="T962">
        <v>96.038203042000006</v>
      </c>
      <c r="U962"/>
      <c r="V962">
        <v>139.183799588</v>
      </c>
      <c r="W962">
        <v>47.535234635999998</v>
      </c>
      <c r="X962">
        <v>39.700189631000001</v>
      </c>
      <c r="Y962"/>
      <c r="Z962">
        <v>39.344428315999998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81.653333072999999</v>
      </c>
      <c r="AM962">
        <v>41.260112894000002</v>
      </c>
      <c r="AN962">
        <v>125.27882950599999</v>
      </c>
      <c r="AO962">
        <v>52.546812152000001</v>
      </c>
      <c r="AP962">
        <v>38.514420057000002</v>
      </c>
      <c r="AQ962">
        <v>73.463054099999994</v>
      </c>
      <c r="AR962">
        <v>93.106973265999997</v>
      </c>
      <c r="AS962">
        <v>40.796600282999997</v>
      </c>
      <c r="AT962">
        <v>86.689480824</v>
      </c>
      <c r="AU962"/>
    </row>
    <row r="963" spans="1:47" x14ac:dyDescent="0.2">
      <c r="A963" s="85">
        <v>36192</v>
      </c>
      <c r="B963">
        <v>62.842232172999999</v>
      </c>
      <c r="C963">
        <v>68.351708420999998</v>
      </c>
      <c r="D963">
        <v>76.443594374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88.392633946999993</v>
      </c>
      <c r="N963">
        <v>116.405097004</v>
      </c>
      <c r="O963">
        <v>38.079158294000003</v>
      </c>
      <c r="P963"/>
      <c r="Q963">
        <v>90.107508959</v>
      </c>
      <c r="R963">
        <v>102.15</v>
      </c>
      <c r="S963">
        <v>90.286269575000006</v>
      </c>
      <c r="T963">
        <v>95.507605235</v>
      </c>
      <c r="U963"/>
      <c r="V963">
        <v>137.59396192599999</v>
      </c>
      <c r="W963">
        <v>45.774670391000001</v>
      </c>
      <c r="X963">
        <v>39.336942106999999</v>
      </c>
      <c r="Y963"/>
      <c r="Z963">
        <v>36.967121468999999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81.634436183000005</v>
      </c>
      <c r="AM963">
        <v>41.355358246000002</v>
      </c>
      <c r="AN963">
        <v>128.233952614</v>
      </c>
      <c r="AO963">
        <v>50.988406409</v>
      </c>
      <c r="AP963">
        <v>38.230459373999999</v>
      </c>
      <c r="AQ963">
        <v>71.316103345000002</v>
      </c>
      <c r="AR963">
        <v>94.523818511000002</v>
      </c>
      <c r="AS963">
        <v>41.096575285</v>
      </c>
      <c r="AT963">
        <v>87.186066385999993</v>
      </c>
      <c r="AU963"/>
    </row>
    <row r="964" spans="1:47" x14ac:dyDescent="0.2">
      <c r="A964" s="85">
        <v>36220</v>
      </c>
      <c r="B964">
        <v>64.869400952999996</v>
      </c>
      <c r="C964">
        <v>69.483243963999996</v>
      </c>
      <c r="D964">
        <v>76.548900668000002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88.492625614999994</v>
      </c>
      <c r="N964">
        <v>115.13509594600001</v>
      </c>
      <c r="O964">
        <v>38.035497878999998</v>
      </c>
      <c r="P964"/>
      <c r="Q964">
        <v>90.907575631</v>
      </c>
      <c r="R964">
        <v>102.08</v>
      </c>
      <c r="S964">
        <v>90.734217934</v>
      </c>
      <c r="T964">
        <v>96.356561725999995</v>
      </c>
      <c r="U964"/>
      <c r="V964">
        <v>135.659906208</v>
      </c>
      <c r="W964">
        <v>47.183121786999997</v>
      </c>
      <c r="X964">
        <v>39.213977673000002</v>
      </c>
      <c r="Y964"/>
      <c r="Z964">
        <v>35.421872018999998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82.132104980999998</v>
      </c>
      <c r="AM964">
        <v>43.243332181</v>
      </c>
      <c r="AN964">
        <v>125.243786954</v>
      </c>
      <c r="AO964">
        <v>52.21482159</v>
      </c>
      <c r="AP964">
        <v>38.573121649999997</v>
      </c>
      <c r="AQ964">
        <v>71.969523140000007</v>
      </c>
      <c r="AR964">
        <v>95.434647596999994</v>
      </c>
      <c r="AS964">
        <v>41.996500292</v>
      </c>
      <c r="AT964">
        <v>87.368617107999995</v>
      </c>
      <c r="AU964"/>
    </row>
    <row r="965" spans="1:47" x14ac:dyDescent="0.2">
      <c r="A965" s="85">
        <v>36251</v>
      </c>
      <c r="B965">
        <v>65.376193146000006</v>
      </c>
      <c r="C965">
        <v>69.599578824999995</v>
      </c>
      <c r="D965">
        <v>77.874004876000001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89.092575619000002</v>
      </c>
      <c r="N965">
        <v>117.076097563</v>
      </c>
      <c r="O965">
        <v>38.668573891000001</v>
      </c>
      <c r="P965"/>
      <c r="Q965">
        <v>91.707642304000004</v>
      </c>
      <c r="R965">
        <v>102.91</v>
      </c>
      <c r="S965">
        <v>90.578708832000004</v>
      </c>
      <c r="T965">
        <v>96.038203042000006</v>
      </c>
      <c r="U965"/>
      <c r="V965">
        <v>135.51757159600001</v>
      </c>
      <c r="W965">
        <v>47.476549161999998</v>
      </c>
      <c r="X965">
        <v>39.832340465999998</v>
      </c>
      <c r="Y965"/>
      <c r="Z965">
        <v>36.313362085999998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81.994367960000005</v>
      </c>
      <c r="AM965">
        <v>43.178701754000002</v>
      </c>
      <c r="AN965">
        <v>128.01288829800001</v>
      </c>
      <c r="AO965">
        <v>51.600683613999998</v>
      </c>
      <c r="AP965">
        <v>38.853256189</v>
      </c>
      <c r="AQ965">
        <v>70.009263755000006</v>
      </c>
      <c r="AR965">
        <v>93.815395887999998</v>
      </c>
      <c r="AS965">
        <v>41.396550286999997</v>
      </c>
      <c r="AT965">
        <v>87.567429817999994</v>
      </c>
      <c r="AU965"/>
    </row>
    <row r="966" spans="1:47" x14ac:dyDescent="0.2">
      <c r="A966" s="85">
        <v>36281</v>
      </c>
      <c r="B966">
        <v>66.305312173000004</v>
      </c>
      <c r="C966">
        <v>69.607146998000005</v>
      </c>
      <c r="D966">
        <v>79.286864328999997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89.192567285999999</v>
      </c>
      <c r="N966">
        <v>117.00709750599999</v>
      </c>
      <c r="O966">
        <v>38.122818709000001</v>
      </c>
      <c r="P966"/>
      <c r="Q966">
        <v>91.507625634999997</v>
      </c>
      <c r="R966">
        <v>103.34</v>
      </c>
      <c r="S966">
        <v>91.189579347999995</v>
      </c>
      <c r="T966">
        <v>96.781039972000002</v>
      </c>
      <c r="U966"/>
      <c r="V966">
        <v>139.12391450999999</v>
      </c>
      <c r="W966">
        <v>47.065750837000003</v>
      </c>
      <c r="X966">
        <v>40.783732710999999</v>
      </c>
      <c r="Y966"/>
      <c r="Z966">
        <v>36.729390785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82.738101843999999</v>
      </c>
      <c r="AM966">
        <v>44.874423774999997</v>
      </c>
      <c r="AN966">
        <v>125.528123196</v>
      </c>
      <c r="AO966">
        <v>51.770654297999997</v>
      </c>
      <c r="AP966">
        <v>39.897249369000001</v>
      </c>
      <c r="AQ966">
        <v>72.062868824999995</v>
      </c>
      <c r="AR966">
        <v>94.827428206999997</v>
      </c>
      <c r="AS966">
        <v>42.796433630999999</v>
      </c>
      <c r="AT966">
        <v>88.101001483999994</v>
      </c>
      <c r="AU966"/>
    </row>
    <row r="967" spans="1:47" x14ac:dyDescent="0.2">
      <c r="A967" s="85">
        <v>36312</v>
      </c>
      <c r="B967">
        <v>66.727638997</v>
      </c>
      <c r="C967">
        <v>69.693647845000001</v>
      </c>
      <c r="D967">
        <v>78.725230757000006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89.892508957999993</v>
      </c>
      <c r="N967">
        <v>118.16109846800001</v>
      </c>
      <c r="O967">
        <v>40.080260631000002</v>
      </c>
      <c r="P967"/>
      <c r="Q967">
        <v>92.107675639999997</v>
      </c>
      <c r="R967">
        <v>104.75</v>
      </c>
      <c r="S967">
        <v>91.237332613999996</v>
      </c>
      <c r="T967">
        <v>96.250442164999995</v>
      </c>
      <c r="U967"/>
      <c r="V967">
        <v>139.17377124999999</v>
      </c>
      <c r="W967">
        <v>48.474202234000003</v>
      </c>
      <c r="X967">
        <v>40.363606830999998</v>
      </c>
      <c r="Y967"/>
      <c r="Z967">
        <v>37.561448181000003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82.823401298999997</v>
      </c>
      <c r="AM967">
        <v>43.197136069999999</v>
      </c>
      <c r="AN967">
        <v>129.50610112800001</v>
      </c>
      <c r="AO967">
        <v>51.412136375999999</v>
      </c>
      <c r="AP967">
        <v>38.494735573</v>
      </c>
      <c r="AQ967">
        <v>73.556399784999996</v>
      </c>
      <c r="AR967">
        <v>95.333444365999995</v>
      </c>
      <c r="AS967">
        <v>42.796433630999999</v>
      </c>
      <c r="AT967">
        <v>88.050529827999995</v>
      </c>
      <c r="AU967"/>
    </row>
    <row r="968" spans="1:47" x14ac:dyDescent="0.2">
      <c r="A968" s="85">
        <v>36342</v>
      </c>
      <c r="B968">
        <v>65.882985348999995</v>
      </c>
      <c r="C968">
        <v>70.649339036000001</v>
      </c>
      <c r="D968">
        <v>77.742372008000004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90.592450628999998</v>
      </c>
      <c r="N968">
        <v>119.774099812</v>
      </c>
      <c r="O968">
        <v>40.080260631000002</v>
      </c>
      <c r="P968"/>
      <c r="Q968">
        <v>91.607633969000005</v>
      </c>
      <c r="R968">
        <v>104.99</v>
      </c>
      <c r="S968">
        <v>91.837677932999995</v>
      </c>
      <c r="T968">
        <v>97.736116023999998</v>
      </c>
      <c r="U968"/>
      <c r="V968">
        <v>142.53666168399999</v>
      </c>
      <c r="W968">
        <v>49.061056983</v>
      </c>
      <c r="X968">
        <v>40.792419488</v>
      </c>
      <c r="Y968"/>
      <c r="Z968">
        <v>39.938755028000003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83.424212854999993</v>
      </c>
      <c r="AM968">
        <v>44.276316919999999</v>
      </c>
      <c r="AN968">
        <v>126.503024963</v>
      </c>
      <c r="AO968">
        <v>52.822745302999998</v>
      </c>
      <c r="AP968">
        <v>38.597724171999999</v>
      </c>
      <c r="AQ968">
        <v>72.249560195000001</v>
      </c>
      <c r="AR968">
        <v>95.02983467</v>
      </c>
      <c r="AS968">
        <v>42.096491958999998</v>
      </c>
      <c r="AT968">
        <v>88.560303465000004</v>
      </c>
      <c r="AU968"/>
    </row>
    <row r="969" spans="1:47" x14ac:dyDescent="0.2">
      <c r="A969" s="85">
        <v>36373</v>
      </c>
      <c r="B969">
        <v>66.896569733999996</v>
      </c>
      <c r="C969">
        <v>71.088705133000005</v>
      </c>
      <c r="D969">
        <v>79.041149641000004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90.492458962000001</v>
      </c>
      <c r="N969">
        <v>118.557098798</v>
      </c>
      <c r="O969">
        <v>40.080260631000002</v>
      </c>
      <c r="P969"/>
      <c r="Q969">
        <v>90.507542294999993</v>
      </c>
      <c r="R969">
        <v>103.04</v>
      </c>
      <c r="S969">
        <v>92.324274251000006</v>
      </c>
      <c r="T969">
        <v>98.478952953999993</v>
      </c>
      <c r="U969"/>
      <c r="V969">
        <v>140.95670962700001</v>
      </c>
      <c r="W969">
        <v>50.704250279</v>
      </c>
      <c r="X969">
        <v>41.117581800000004</v>
      </c>
      <c r="Y969"/>
      <c r="Z969">
        <v>38.571803590999998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83.570278850999998</v>
      </c>
      <c r="AM969">
        <v>44.710392589000001</v>
      </c>
      <c r="AN969">
        <v>128.29043375000001</v>
      </c>
      <c r="AO969">
        <v>52.930558767000001</v>
      </c>
      <c r="AP969">
        <v>39.478560287999997</v>
      </c>
      <c r="AQ969">
        <v>73.183017045</v>
      </c>
      <c r="AR969">
        <v>93.511786193000006</v>
      </c>
      <c r="AS969">
        <v>39.596700275000003</v>
      </c>
      <c r="AT969">
        <v>88.955945714999999</v>
      </c>
      <c r="AU969"/>
    </row>
    <row r="970" spans="1:47" x14ac:dyDescent="0.2">
      <c r="A970" s="85">
        <v>36404</v>
      </c>
      <c r="B970">
        <v>67.572292664000003</v>
      </c>
      <c r="C970">
        <v>71.110724770999994</v>
      </c>
      <c r="D970">
        <v>80.067886013999995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91.292392301000007</v>
      </c>
      <c r="N970">
        <v>119.906099922</v>
      </c>
      <c r="O970">
        <v>39.898342237000001</v>
      </c>
      <c r="P970"/>
      <c r="Q970">
        <v>92.807733978000002</v>
      </c>
      <c r="R970">
        <v>105.85</v>
      </c>
      <c r="S970">
        <v>92.531402201999995</v>
      </c>
      <c r="T970">
        <v>99.115670322</v>
      </c>
      <c r="U970"/>
      <c r="V970">
        <v>141.084018082</v>
      </c>
      <c r="W970">
        <v>51.760588826000003</v>
      </c>
      <c r="X970">
        <v>41.099661292999997</v>
      </c>
      <c r="Y970"/>
      <c r="Z970">
        <v>41.186841123000001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84.074499637000002</v>
      </c>
      <c r="AM970">
        <v>45.569434270999999</v>
      </c>
      <c r="AN970">
        <v>125.714692426</v>
      </c>
      <c r="AO970">
        <v>53.557379967000003</v>
      </c>
      <c r="AP970">
        <v>38.866458926999996</v>
      </c>
      <c r="AQ970">
        <v>74.116473894999999</v>
      </c>
      <c r="AR970">
        <v>96.750289610999999</v>
      </c>
      <c r="AS970">
        <v>40.696608615999999</v>
      </c>
      <c r="AT970">
        <v>88.581325058000004</v>
      </c>
      <c r="AU970"/>
    </row>
    <row r="971" spans="1:47" x14ac:dyDescent="0.2">
      <c r="A971" s="85">
        <v>36434</v>
      </c>
      <c r="B971">
        <v>68.248015594999998</v>
      </c>
      <c r="C971">
        <v>71.571746794999996</v>
      </c>
      <c r="D971">
        <v>81.366663647999999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92.292308973999994</v>
      </c>
      <c r="N971">
        <v>120.42010035</v>
      </c>
      <c r="O971">
        <v>41.768463330000003</v>
      </c>
      <c r="P971"/>
      <c r="Q971">
        <v>91.807650637999998</v>
      </c>
      <c r="R971">
        <v>107.18</v>
      </c>
      <c r="S971">
        <v>93.238516892000007</v>
      </c>
      <c r="T971">
        <v>99.009550761</v>
      </c>
      <c r="U971"/>
      <c r="V971">
        <v>143.45887155899999</v>
      </c>
      <c r="W971">
        <v>52.406129049999997</v>
      </c>
      <c r="X971">
        <v>40.789719106</v>
      </c>
      <c r="Y971"/>
      <c r="Z971">
        <v>42.434927217000002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84.641226951999997</v>
      </c>
      <c r="AM971">
        <v>45.972554453999997</v>
      </c>
      <c r="AN971">
        <v>127.538312901</v>
      </c>
      <c r="AO971">
        <v>51.903355859999998</v>
      </c>
      <c r="AP971">
        <v>39.163928976999998</v>
      </c>
      <c r="AQ971">
        <v>75.516659169999997</v>
      </c>
      <c r="AR971">
        <v>96.750289610999999</v>
      </c>
      <c r="AS971">
        <v>40.396633614000002</v>
      </c>
      <c r="AT971">
        <v>89.730869068999993</v>
      </c>
      <c r="AU971"/>
    </row>
    <row r="972" spans="1:47" x14ac:dyDescent="0.2">
      <c r="A972" s="85">
        <v>36465</v>
      </c>
      <c r="B972">
        <v>72.217887786999995</v>
      </c>
      <c r="C972">
        <v>73.557604312999999</v>
      </c>
      <c r="D972">
        <v>80.743601404000003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92.692275644000006</v>
      </c>
      <c r="N972">
        <v>121.167100973</v>
      </c>
      <c r="O972">
        <v>41.179047732999997</v>
      </c>
      <c r="P972"/>
      <c r="Q972">
        <v>91.707642304000004</v>
      </c>
      <c r="R972">
        <v>107.27</v>
      </c>
      <c r="S972">
        <v>93.796882793999998</v>
      </c>
      <c r="T972">
        <v>99.964626812999995</v>
      </c>
      <c r="U972"/>
      <c r="V972">
        <v>142.61870461699999</v>
      </c>
      <c r="W972">
        <v>53.169040223000003</v>
      </c>
      <c r="X972">
        <v>40.780961533000003</v>
      </c>
      <c r="Y972"/>
      <c r="Z972">
        <v>41.127408451000001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85.398214418999999</v>
      </c>
      <c r="AM972">
        <v>46.423355102999999</v>
      </c>
      <c r="AN972">
        <v>129.37762023799999</v>
      </c>
      <c r="AO972">
        <v>53.394090728000002</v>
      </c>
      <c r="AP972">
        <v>39.721401471</v>
      </c>
      <c r="AQ972">
        <v>74.583202319999998</v>
      </c>
      <c r="AR972">
        <v>97.053899306000005</v>
      </c>
      <c r="AS972">
        <v>40.996583618000003</v>
      </c>
      <c r="AT972">
        <v>90.199491945000005</v>
      </c>
      <c r="AU972"/>
    </row>
    <row r="973" spans="1:47" x14ac:dyDescent="0.2">
      <c r="A973" s="85">
        <v>36495</v>
      </c>
      <c r="B973">
        <v>68.754807787000004</v>
      </c>
      <c r="C973">
        <v>72.166079421999996</v>
      </c>
      <c r="D973">
        <v>81.454418892999996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92.392300641999995</v>
      </c>
      <c r="N973">
        <v>121.997101664</v>
      </c>
      <c r="O973">
        <v>41.310028977000002</v>
      </c>
      <c r="P973"/>
      <c r="Q973">
        <v>98.908242353999995</v>
      </c>
      <c r="R973">
        <v>106.36</v>
      </c>
      <c r="S973">
        <v>93.943886384999999</v>
      </c>
      <c r="T973">
        <v>98.585072514999993</v>
      </c>
      <c r="U973"/>
      <c r="V973">
        <v>145.21651614199999</v>
      </c>
      <c r="W973">
        <v>51.115048602999998</v>
      </c>
      <c r="X973">
        <v>42.106048651000002</v>
      </c>
      <c r="Y973"/>
      <c r="Z973">
        <v>41.365139136000003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85.599732712999995</v>
      </c>
      <c r="AM973">
        <v>49.153775445999997</v>
      </c>
      <c r="AN973">
        <v>129.29557917400001</v>
      </c>
      <c r="AO973">
        <v>62.033878106000003</v>
      </c>
      <c r="AP973">
        <v>39.227069563000001</v>
      </c>
      <c r="AQ973">
        <v>75.890041909999994</v>
      </c>
      <c r="AR973">
        <v>96.649086378999996</v>
      </c>
      <c r="AS973">
        <v>41.196566953000001</v>
      </c>
      <c r="AT973">
        <v>90.908871559000005</v>
      </c>
      <c r="AU973"/>
    </row>
    <row r="974" spans="1:47" x14ac:dyDescent="0.2">
      <c r="A974" s="85">
        <v>36526</v>
      </c>
      <c r="B974">
        <v>66.558708268999993</v>
      </c>
      <c r="C974">
        <v>64.894592117000002</v>
      </c>
      <c r="D974">
        <v>80.682172731999998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92.092325639999999</v>
      </c>
      <c r="N974">
        <v>122.480102067</v>
      </c>
      <c r="O974">
        <v>44.303691974000003</v>
      </c>
      <c r="P974"/>
      <c r="Q974">
        <v>96.008000667000005</v>
      </c>
      <c r="R974">
        <v>107.1</v>
      </c>
      <c r="S974">
        <v>93.917597068000006</v>
      </c>
      <c r="T974">
        <v>99.009550761</v>
      </c>
      <c r="U974"/>
      <c r="V974">
        <v>149.13843336400001</v>
      </c>
      <c r="W974">
        <v>53.704475373000001</v>
      </c>
      <c r="X974">
        <v>41.642003639999999</v>
      </c>
      <c r="Y974"/>
      <c r="Z974">
        <v>38.809534276000001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85.428991362999994</v>
      </c>
      <c r="AM974">
        <v>44.8</v>
      </c>
      <c r="AN974">
        <v>127.85472502</v>
      </c>
      <c r="AO974">
        <v>58.041024161999999</v>
      </c>
      <c r="AP974">
        <v>39.903325277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2">
      <c r="A975" s="85">
        <v>36557</v>
      </c>
      <c r="B975">
        <v>69.683926814000003</v>
      </c>
      <c r="C975">
        <v>67.594367136000002</v>
      </c>
      <c r="D975">
        <v>80.787479027000003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93.192233981000001</v>
      </c>
      <c r="N975">
        <v>122.971102476</v>
      </c>
      <c r="O975">
        <v>44.803733643999998</v>
      </c>
      <c r="P975"/>
      <c r="Q975">
        <v>96.308025669000003</v>
      </c>
      <c r="R975">
        <v>107.42</v>
      </c>
      <c r="S975">
        <v>94.370532673</v>
      </c>
      <c r="T975">
        <v>99.221789883</v>
      </c>
      <c r="U975"/>
      <c r="V975">
        <v>149.53800049899999</v>
      </c>
      <c r="W975">
        <v>53.904492040999997</v>
      </c>
      <c r="X975">
        <v>41.090416380000001</v>
      </c>
      <c r="Y975"/>
      <c r="Z975">
        <v>38.809534276000001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86.058309815000001</v>
      </c>
      <c r="AM975">
        <v>46</v>
      </c>
      <c r="AN975">
        <v>128.87858668199999</v>
      </c>
      <c r="AO975">
        <v>56.078170636999999</v>
      </c>
      <c r="AP975">
        <v>40.703391949</v>
      </c>
      <c r="AQ975">
        <v>76.356770334999993</v>
      </c>
      <c r="AR975">
        <v>97.691859011999995</v>
      </c>
      <c r="AS975">
        <v>42.996416965000002</v>
      </c>
      <c r="AT975">
        <v>91.188696729</v>
      </c>
      <c r="AU975"/>
    </row>
    <row r="976" spans="1:47" x14ac:dyDescent="0.2">
      <c r="A976" s="85">
        <v>36586</v>
      </c>
      <c r="B976">
        <v>69.430530708000006</v>
      </c>
      <c r="C976">
        <v>68.694275477000005</v>
      </c>
      <c r="D976">
        <v>82.112583233999999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93.592200649999995</v>
      </c>
      <c r="N976">
        <v>124.10110341799999</v>
      </c>
      <c r="O976">
        <v>44.303691974000003</v>
      </c>
      <c r="P976"/>
      <c r="Q976">
        <v>95.507958997000003</v>
      </c>
      <c r="R976">
        <v>108.13</v>
      </c>
      <c r="S976">
        <v>94.935168349999998</v>
      </c>
      <c r="T976">
        <v>98.903431198999996</v>
      </c>
      <c r="U976"/>
      <c r="V976">
        <v>151.73561974500001</v>
      </c>
      <c r="W976">
        <v>56.404700392000002</v>
      </c>
      <c r="X976">
        <v>42.603802365</v>
      </c>
      <c r="Y976"/>
      <c r="Z976">
        <v>39.998187698999999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86.515080886000007</v>
      </c>
      <c r="AM976">
        <v>45.8</v>
      </c>
      <c r="AN976">
        <v>120.815676095</v>
      </c>
      <c r="AO976">
        <v>56.087961149999998</v>
      </c>
      <c r="AP976">
        <v>40.803400283000002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2">
      <c r="A977" s="85">
        <v>36617</v>
      </c>
      <c r="B977">
        <v>70.106253637999998</v>
      </c>
      <c r="C977">
        <v>71.194067161000007</v>
      </c>
      <c r="D977">
        <v>82.876053870999996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94.692108990999998</v>
      </c>
      <c r="N977">
        <v>123.691103076</v>
      </c>
      <c r="O977">
        <v>44.603716976000001</v>
      </c>
      <c r="P977"/>
      <c r="Q977">
        <v>97.008084006999994</v>
      </c>
      <c r="R977">
        <v>108.77</v>
      </c>
      <c r="S977">
        <v>95.691849724999997</v>
      </c>
      <c r="T977">
        <v>98.903431198999996</v>
      </c>
      <c r="U977"/>
      <c r="V977">
        <v>152.13518688100001</v>
      </c>
      <c r="W977">
        <v>55.604633718999999</v>
      </c>
      <c r="X977">
        <v>42.775219329000002</v>
      </c>
      <c r="Y977"/>
      <c r="Z977">
        <v>43.148119270999999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87.141198462000006</v>
      </c>
      <c r="AM977">
        <v>47</v>
      </c>
      <c r="AN977">
        <v>119.663831726</v>
      </c>
      <c r="AO977">
        <v>61.558842884000001</v>
      </c>
      <c r="AP977">
        <v>41.403450288000002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2">
      <c r="A978" s="85">
        <v>36647</v>
      </c>
      <c r="B978">
        <v>71.373234120000006</v>
      </c>
      <c r="C978">
        <v>71.894008833000001</v>
      </c>
      <c r="D978">
        <v>82.639114707999994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95.992000666999999</v>
      </c>
      <c r="N978">
        <v>124.783103986</v>
      </c>
      <c r="O978">
        <v>44.903741977999999</v>
      </c>
      <c r="P978"/>
      <c r="Q978">
        <v>101.30844236999999</v>
      </c>
      <c r="R978">
        <v>110.11</v>
      </c>
      <c r="S978">
        <v>96.115338336999997</v>
      </c>
      <c r="T978">
        <v>98.266713831000004</v>
      </c>
      <c r="U978"/>
      <c r="V978">
        <v>148.239407309</v>
      </c>
      <c r="W978">
        <v>57.004750395999999</v>
      </c>
      <c r="X978">
        <v>43.079916124</v>
      </c>
      <c r="Y978"/>
      <c r="Z978">
        <v>43.504715298000001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58.7</v>
      </c>
      <c r="AH978">
        <v>93.181716226999995</v>
      </c>
      <c r="AI978">
        <v>95.080849121</v>
      </c>
      <c r="AJ978">
        <v>122.88595810699999</v>
      </c>
      <c r="AK978"/>
      <c r="AL978">
        <v>87.848341593000001</v>
      </c>
      <c r="AM978">
        <v>48</v>
      </c>
      <c r="AN978">
        <v>128.622621267</v>
      </c>
      <c r="AO978">
        <v>56.746772225000001</v>
      </c>
      <c r="AP978">
        <v>39.503291941000001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2">
      <c r="A979" s="85">
        <v>36678</v>
      </c>
      <c r="B979">
        <v>70.781976568000005</v>
      </c>
      <c r="C979">
        <v>70.994083825999994</v>
      </c>
      <c r="D979">
        <v>84.657485355000006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94.692108990999998</v>
      </c>
      <c r="N979">
        <v>123.66210305200001</v>
      </c>
      <c r="O979">
        <v>46.803900325000001</v>
      </c>
      <c r="P979"/>
      <c r="Q979">
        <v>97.008084006999994</v>
      </c>
      <c r="R979">
        <v>108.68</v>
      </c>
      <c r="S979">
        <v>96.097759068000002</v>
      </c>
      <c r="T979">
        <v>98.903431198999996</v>
      </c>
      <c r="U979"/>
      <c r="V979">
        <v>150.237242987</v>
      </c>
      <c r="W979">
        <v>58.704892074</v>
      </c>
      <c r="X979">
        <v>42.751140438</v>
      </c>
      <c r="Y979"/>
      <c r="Z979">
        <v>43.920743997000002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87.79979883</v>
      </c>
      <c r="AM979">
        <v>48.1</v>
      </c>
      <c r="AN979">
        <v>127.726742313</v>
      </c>
      <c r="AO979">
        <v>57.439453583999999</v>
      </c>
      <c r="AP979">
        <v>38.203183598999999</v>
      </c>
      <c r="AQ979">
        <v>79.437177939999998</v>
      </c>
      <c r="AR979">
        <v>104.091325723</v>
      </c>
      <c r="AS979">
        <v>44.496291976000002</v>
      </c>
      <c r="AT979">
        <v>92.432342117999994</v>
      </c>
      <c r="AU979"/>
    </row>
    <row r="980" spans="1:47" x14ac:dyDescent="0.2">
      <c r="A980" s="85">
        <v>36708</v>
      </c>
      <c r="B980">
        <v>71.711095584999995</v>
      </c>
      <c r="C980">
        <v>70.994083825999994</v>
      </c>
      <c r="D980">
        <v>85.254221024000003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95.792017332</v>
      </c>
      <c r="N980">
        <v>124.64410387</v>
      </c>
      <c r="O980">
        <v>43.403616968000001</v>
      </c>
      <c r="P980"/>
      <c r="Q980">
        <v>100.408367364</v>
      </c>
      <c r="R980">
        <v>109.95</v>
      </c>
      <c r="S980">
        <v>96.137142030999996</v>
      </c>
      <c r="T980">
        <v>98.266713831000004</v>
      </c>
      <c r="U980"/>
      <c r="V980">
        <v>147.93973195699999</v>
      </c>
      <c r="W980">
        <v>59.004917075999998</v>
      </c>
      <c r="X980">
        <v>42.847067119999998</v>
      </c>
      <c r="Y980"/>
      <c r="Z980">
        <v>46.060320159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87.980092392000003</v>
      </c>
      <c r="AM980">
        <v>47.7</v>
      </c>
      <c r="AN980">
        <v>125.55103628099999</v>
      </c>
      <c r="AO980">
        <v>57.457497115000002</v>
      </c>
      <c r="AP980">
        <v>40.103341944999997</v>
      </c>
      <c r="AQ980">
        <v>79.157140885000004</v>
      </c>
      <c r="AR980">
        <v>100.69160903300001</v>
      </c>
      <c r="AS980">
        <v>44.696275309999997</v>
      </c>
      <c r="AT980">
        <v>92.257029962999994</v>
      </c>
      <c r="AU980"/>
    </row>
    <row r="981" spans="1:47" x14ac:dyDescent="0.2">
      <c r="A981" s="85">
        <v>36739</v>
      </c>
      <c r="B981">
        <v>71.964491680999998</v>
      </c>
      <c r="C981">
        <v>72.993917174000003</v>
      </c>
      <c r="D981">
        <v>85.236669974999998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95.892008998999998</v>
      </c>
      <c r="N981">
        <v>123.510102925</v>
      </c>
      <c r="O981">
        <v>45.403783648999998</v>
      </c>
      <c r="P981"/>
      <c r="Q981">
        <v>100.80840070000001</v>
      </c>
      <c r="R981">
        <v>108.97</v>
      </c>
      <c r="S981">
        <v>96.562894118000003</v>
      </c>
      <c r="T981">
        <v>99.540148567000003</v>
      </c>
      <c r="U981"/>
      <c r="V981">
        <v>153.53367185499999</v>
      </c>
      <c r="W981">
        <v>59.404950413000002</v>
      </c>
      <c r="X981">
        <v>42.928883053</v>
      </c>
      <c r="Y981"/>
      <c r="Z981">
        <v>44.693368722000002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88.513545137999998</v>
      </c>
      <c r="AM981">
        <v>48.2</v>
      </c>
      <c r="AN981">
        <v>131.56622354500001</v>
      </c>
      <c r="AO981">
        <v>57.571606521</v>
      </c>
      <c r="AP981">
        <v>40.603383614999998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2">
      <c r="A982" s="85">
        <v>36770</v>
      </c>
      <c r="B982">
        <v>72.133422418999999</v>
      </c>
      <c r="C982">
        <v>74.193817182000004</v>
      </c>
      <c r="D982">
        <v>84.218709126999997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95.992000666999999</v>
      </c>
      <c r="N982">
        <v>123.67510306299999</v>
      </c>
      <c r="O982">
        <v>46.303858654999999</v>
      </c>
      <c r="P982"/>
      <c r="Q982">
        <v>102.608550713</v>
      </c>
      <c r="R982">
        <v>109.28</v>
      </c>
      <c r="S982">
        <v>96.320727797000004</v>
      </c>
      <c r="T982">
        <v>99.115670322</v>
      </c>
      <c r="U982"/>
      <c r="V982">
        <v>146.64113876600001</v>
      </c>
      <c r="W982">
        <v>61.105092091000003</v>
      </c>
      <c r="X982">
        <v>43.43837679</v>
      </c>
      <c r="Y982"/>
      <c r="Z982">
        <v>45.703724131999998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88.189827933000004</v>
      </c>
      <c r="AM982">
        <v>48.3</v>
      </c>
      <c r="AN982">
        <v>132.462102499</v>
      </c>
      <c r="AO982">
        <v>57.409421559999998</v>
      </c>
      <c r="AP982">
        <v>40.703391949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2">
      <c r="A983" s="85">
        <v>36800</v>
      </c>
      <c r="B983">
        <v>71.880026311999998</v>
      </c>
      <c r="C983">
        <v>74.393800517000003</v>
      </c>
      <c r="D983">
        <v>86.044018234000006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96.191984000999994</v>
      </c>
      <c r="N983">
        <v>122.33110194299999</v>
      </c>
      <c r="O983">
        <v>45.203766981000001</v>
      </c>
      <c r="P983"/>
      <c r="Q983">
        <v>103.608634053</v>
      </c>
      <c r="R983">
        <v>110.46</v>
      </c>
      <c r="S983">
        <v>96.549847436999997</v>
      </c>
      <c r="T983">
        <v>99.540148567000003</v>
      </c>
      <c r="U983"/>
      <c r="V983">
        <v>149.53800049899999</v>
      </c>
      <c r="W983">
        <v>60.105008751</v>
      </c>
      <c r="X983">
        <v>43.320153249000001</v>
      </c>
      <c r="Y983"/>
      <c r="Z983">
        <v>48.378194335000003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88.344112056</v>
      </c>
      <c r="AM983">
        <v>48</v>
      </c>
      <c r="AN983">
        <v>130.03043105200001</v>
      </c>
      <c r="AO983">
        <v>57.660253273999999</v>
      </c>
      <c r="AP983">
        <v>41.203433619000002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2">
      <c r="A984" s="85">
        <v>36831</v>
      </c>
      <c r="B984">
        <v>74.498452663999998</v>
      </c>
      <c r="C984">
        <v>75.093742187999993</v>
      </c>
      <c r="D984">
        <v>85.324425220999998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97.091909008000002</v>
      </c>
      <c r="N984">
        <v>125.369104474</v>
      </c>
      <c r="O984">
        <v>46.503875323000003</v>
      </c>
      <c r="P984"/>
      <c r="Q984">
        <v>103.208600717</v>
      </c>
      <c r="R984">
        <v>110.27</v>
      </c>
      <c r="S984">
        <v>96.874557788000004</v>
      </c>
      <c r="T984">
        <v>100.49522462</v>
      </c>
      <c r="U984"/>
      <c r="V984">
        <v>148.838758012</v>
      </c>
      <c r="W984">
        <v>61.105092091000003</v>
      </c>
      <c r="X984">
        <v>43.770048803999998</v>
      </c>
      <c r="Y984"/>
      <c r="Z984">
        <v>50.398905153999998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88.618438624999996</v>
      </c>
      <c r="AM984">
        <v>47.7</v>
      </c>
      <c r="AN984">
        <v>131.438240837</v>
      </c>
      <c r="AO984">
        <v>57.660572942000002</v>
      </c>
      <c r="AP984">
        <v>41.403450288000002</v>
      </c>
      <c r="AQ984">
        <v>80.277289104999994</v>
      </c>
      <c r="AR984">
        <v>106.591117407</v>
      </c>
      <c r="AS984">
        <v>45.196233647</v>
      </c>
      <c r="AT984">
        <v>92.058217252999995</v>
      </c>
      <c r="AU984"/>
    </row>
    <row r="985" spans="1:47" x14ac:dyDescent="0.2">
      <c r="A985" s="85">
        <v>36861</v>
      </c>
      <c r="B985">
        <v>75.680967777000006</v>
      </c>
      <c r="C985">
        <v>75.293725523000006</v>
      </c>
      <c r="D985">
        <v>89.159329450000001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97.791850679000007</v>
      </c>
      <c r="N985">
        <v>126.427105356</v>
      </c>
      <c r="O985">
        <v>47.903991998999999</v>
      </c>
      <c r="P985"/>
      <c r="Q985">
        <v>102.608550713</v>
      </c>
      <c r="R985">
        <v>111.26</v>
      </c>
      <c r="S985">
        <v>97.335122396000003</v>
      </c>
      <c r="T985">
        <v>103.042094093</v>
      </c>
      <c r="U985"/>
      <c r="V985">
        <v>150.83659369</v>
      </c>
      <c r="W985">
        <v>61.605133760999998</v>
      </c>
      <c r="X985">
        <v>43.688704776000002</v>
      </c>
      <c r="Y985"/>
      <c r="Z985">
        <v>49.982876456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88.898478003999998</v>
      </c>
      <c r="AM985">
        <v>51.6</v>
      </c>
      <c r="AN985">
        <v>131.05429271400001</v>
      </c>
      <c r="AO985">
        <v>58.723633098000001</v>
      </c>
      <c r="AP985">
        <v>42.603550296000002</v>
      </c>
      <c r="AQ985">
        <v>81.397437324999999</v>
      </c>
      <c r="AR985">
        <v>101.091575702</v>
      </c>
      <c r="AS985">
        <v>43.296391966999998</v>
      </c>
      <c r="AT985">
        <v>91.754693211000003</v>
      </c>
      <c r="AU985"/>
    </row>
    <row r="986" spans="1:47" x14ac:dyDescent="0.2">
      <c r="A986" s="85">
        <v>36892</v>
      </c>
      <c r="B986">
        <v>73.653798996999996</v>
      </c>
      <c r="C986">
        <v>76.793600533000003</v>
      </c>
      <c r="D986">
        <v>87.000550410000002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96.891925673000003</v>
      </c>
      <c r="N986">
        <v>123.448102873</v>
      </c>
      <c r="O986">
        <v>49.504125344000002</v>
      </c>
      <c r="P986"/>
      <c r="Q986">
        <v>103.408617385</v>
      </c>
      <c r="R986">
        <v>110.78</v>
      </c>
      <c r="S986">
        <v>96.063526279000001</v>
      </c>
      <c r="T986">
        <v>103.78493102199999</v>
      </c>
      <c r="U986"/>
      <c r="V986">
        <v>153.333888288</v>
      </c>
      <c r="W986">
        <v>62.905242104000003</v>
      </c>
      <c r="X986">
        <v>43.247023579</v>
      </c>
      <c r="Y986"/>
      <c r="Z986">
        <v>49.864011114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87.785297452999998</v>
      </c>
      <c r="AM986">
        <v>48.3</v>
      </c>
      <c r="AN986">
        <v>129.51850022100001</v>
      </c>
      <c r="AO986">
        <v>57.780233426999999</v>
      </c>
      <c r="AP986">
        <v>42.603550296000002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2">
      <c r="A987" s="85">
        <v>36923</v>
      </c>
      <c r="B987">
        <v>73.991660472000007</v>
      </c>
      <c r="C987">
        <v>76.193650528999996</v>
      </c>
      <c r="D987">
        <v>87.895653913999993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97.291892341999997</v>
      </c>
      <c r="N987">
        <v>123.200102667</v>
      </c>
      <c r="O987">
        <v>48.804067005999997</v>
      </c>
      <c r="P987"/>
      <c r="Q987">
        <v>101.708475706</v>
      </c>
      <c r="R987">
        <v>111.5</v>
      </c>
      <c r="S987">
        <v>96.066327158999997</v>
      </c>
      <c r="T987">
        <v>103.78493102199999</v>
      </c>
      <c r="U987"/>
      <c r="V987">
        <v>150.53691833799999</v>
      </c>
      <c r="W987">
        <v>61.905158763000003</v>
      </c>
      <c r="X987">
        <v>43.933428026000001</v>
      </c>
      <c r="Y987"/>
      <c r="Z987">
        <v>53.964865424999999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64.7</v>
      </c>
      <c r="AH987">
        <v>90.479028122000003</v>
      </c>
      <c r="AI987">
        <v>90.981710750000005</v>
      </c>
      <c r="AJ987">
        <v>118.580294802</v>
      </c>
      <c r="AK987"/>
      <c r="AL987">
        <v>87.771936726999996</v>
      </c>
      <c r="AM987">
        <v>47.8</v>
      </c>
      <c r="AN987">
        <v>130.41437917499999</v>
      </c>
      <c r="AO987">
        <v>58.485847894999999</v>
      </c>
      <c r="AP987">
        <v>40.603383614999998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2">
      <c r="A988" s="85">
        <v>36951</v>
      </c>
      <c r="B988">
        <v>73.400402909999997</v>
      </c>
      <c r="C988">
        <v>74.493792184</v>
      </c>
      <c r="D988">
        <v>86.658304952999998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96.791934005000002</v>
      </c>
      <c r="N988">
        <v>122.574102145</v>
      </c>
      <c r="O988">
        <v>49.204100341999997</v>
      </c>
      <c r="P988"/>
      <c r="Q988">
        <v>102.70855904699999</v>
      </c>
      <c r="R988">
        <v>111.95</v>
      </c>
      <c r="S988">
        <v>95.434983392999996</v>
      </c>
      <c r="T988">
        <v>103.78493102199999</v>
      </c>
      <c r="U988"/>
      <c r="V988">
        <v>142.245900275</v>
      </c>
      <c r="W988">
        <v>58.904908742000003</v>
      </c>
      <c r="X988">
        <v>43.803564158</v>
      </c>
      <c r="Y988"/>
      <c r="Z988">
        <v>50.696068510000003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87.250585741999998</v>
      </c>
      <c r="AM988">
        <v>48.3</v>
      </c>
      <c r="AN988">
        <v>133.86991228400001</v>
      </c>
      <c r="AO988">
        <v>58.136187366999998</v>
      </c>
      <c r="AP988">
        <v>42.203516960000002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2">
      <c r="A989" s="85">
        <v>36982</v>
      </c>
      <c r="B989">
        <v>72.133422418999999</v>
      </c>
      <c r="C989">
        <v>73.093908841000001</v>
      </c>
      <c r="D989">
        <v>86.359937118000005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95.892008998999998</v>
      </c>
      <c r="N989">
        <v>121.44810120699999</v>
      </c>
      <c r="O989">
        <v>46.703891990999999</v>
      </c>
      <c r="P989"/>
      <c r="Q989">
        <v>98.308192348999995</v>
      </c>
      <c r="R989">
        <v>110.13</v>
      </c>
      <c r="S989">
        <v>94.790298101000005</v>
      </c>
      <c r="T989">
        <v>103.254333215</v>
      </c>
      <c r="U989"/>
      <c r="V989">
        <v>140.248064597</v>
      </c>
      <c r="W989">
        <v>61.005083757000001</v>
      </c>
      <c r="X989">
        <v>43.933320770999998</v>
      </c>
      <c r="Y989"/>
      <c r="Z989">
        <v>50.814933852999999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86.584655999999995</v>
      </c>
      <c r="AM989">
        <v>47.8</v>
      </c>
      <c r="AN989">
        <v>129.134552098</v>
      </c>
      <c r="AO989">
        <v>58.145179810999998</v>
      </c>
      <c r="AP989">
        <v>41.203433619000002</v>
      </c>
      <c r="AQ989">
        <v>81.117400270000005</v>
      </c>
      <c r="AR989">
        <v>96.491959003000005</v>
      </c>
      <c r="AS989">
        <v>39.496708607999999</v>
      </c>
      <c r="AT989">
        <v>90.111935025999998</v>
      </c>
      <c r="AU989"/>
    </row>
    <row r="990" spans="1:47" x14ac:dyDescent="0.2">
      <c r="A990" s="85">
        <v>37012</v>
      </c>
      <c r="B990">
        <v>72.471283884000002</v>
      </c>
      <c r="C990">
        <v>75.793683860000002</v>
      </c>
      <c r="D990">
        <v>87.026876983999998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96.191984000999994</v>
      </c>
      <c r="N990">
        <v>123.086102572</v>
      </c>
      <c r="O990">
        <v>49.104092008000002</v>
      </c>
      <c r="P990"/>
      <c r="Q990">
        <v>99.008250688000004</v>
      </c>
      <c r="R990">
        <v>110.98</v>
      </c>
      <c r="S990">
        <v>94.314223190999996</v>
      </c>
      <c r="T990">
        <v>102.29925716299999</v>
      </c>
      <c r="U990"/>
      <c r="V990">
        <v>144.34362773699999</v>
      </c>
      <c r="W990">
        <v>62.105175430999999</v>
      </c>
      <c r="X990">
        <v>43.814418171</v>
      </c>
      <c r="Y990"/>
      <c r="Z990">
        <v>45.109397420000001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86.414893821000007</v>
      </c>
      <c r="AM990">
        <v>48</v>
      </c>
      <c r="AN990">
        <v>133.22999874499999</v>
      </c>
      <c r="AO990">
        <v>60.540796114000003</v>
      </c>
      <c r="AP990">
        <v>42.003500291999998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2">
      <c r="A991" s="85">
        <v>37043</v>
      </c>
      <c r="B991">
        <v>72.555749251999998</v>
      </c>
      <c r="C991">
        <v>76.793600533000003</v>
      </c>
      <c r="D991">
        <v>85.947487464000005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96.191984000999994</v>
      </c>
      <c r="N991">
        <v>123.464102887</v>
      </c>
      <c r="O991">
        <v>48.204017000999997</v>
      </c>
      <c r="P991"/>
      <c r="Q991">
        <v>99.008250688000004</v>
      </c>
      <c r="R991">
        <v>111.01</v>
      </c>
      <c r="S991">
        <v>93.921448479999995</v>
      </c>
      <c r="T991">
        <v>102.40537672400001</v>
      </c>
      <c r="U991"/>
      <c r="V991">
        <v>141.64654957100001</v>
      </c>
      <c r="W991">
        <v>59.204933744000002</v>
      </c>
      <c r="X991">
        <v>44.039439250999997</v>
      </c>
      <c r="Y991"/>
      <c r="Z991">
        <v>49.626280428999998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86.218038316000005</v>
      </c>
      <c r="AM991">
        <v>47.1</v>
      </c>
      <c r="AN991">
        <v>132.97403333</v>
      </c>
      <c r="AO991">
        <v>59.945871492999999</v>
      </c>
      <c r="AP991">
        <v>43.403616968000001</v>
      </c>
      <c r="AQ991">
        <v>81.024054585000002</v>
      </c>
      <c r="AR991">
        <v>99.591700692000003</v>
      </c>
      <c r="AS991">
        <v>39.696691942000001</v>
      </c>
      <c r="AT991">
        <v>89.106369096999998</v>
      </c>
      <c r="AU991"/>
    </row>
    <row r="992" spans="1:47" x14ac:dyDescent="0.2">
      <c r="A992" s="85">
        <v>37073</v>
      </c>
      <c r="B992">
        <v>73.231472173</v>
      </c>
      <c r="C992">
        <v>72.493958836999994</v>
      </c>
      <c r="D992">
        <v>85.736874874999998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94.392133989000001</v>
      </c>
      <c r="N992">
        <v>121.624101353</v>
      </c>
      <c r="O992">
        <v>49.504125344000002</v>
      </c>
      <c r="P992"/>
      <c r="Q992">
        <v>96.908075672999999</v>
      </c>
      <c r="R992">
        <v>109.47</v>
      </c>
      <c r="S992">
        <v>92.753054090000006</v>
      </c>
      <c r="T992">
        <v>101.662539795</v>
      </c>
      <c r="U992"/>
      <c r="V992">
        <v>141.04719886800001</v>
      </c>
      <c r="W992">
        <v>59.004917075999998</v>
      </c>
      <c r="X992">
        <v>43.743223602999997</v>
      </c>
      <c r="Y992"/>
      <c r="Z992">
        <v>47.011242897999999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85.265350928000004</v>
      </c>
      <c r="AM992">
        <v>47.3</v>
      </c>
      <c r="AN992">
        <v>128.622621267</v>
      </c>
      <c r="AO992">
        <v>59.852908122000002</v>
      </c>
      <c r="AP992">
        <v>42.103508626</v>
      </c>
      <c r="AQ992">
        <v>81.770820064999995</v>
      </c>
      <c r="AR992">
        <v>99.491709024000002</v>
      </c>
      <c r="AS992">
        <v>40.196650279000004</v>
      </c>
      <c r="AT992">
        <v>88.577061244000006</v>
      </c>
      <c r="AU992"/>
    </row>
    <row r="993" spans="1:47" x14ac:dyDescent="0.2">
      <c r="A993" s="85">
        <v>37104</v>
      </c>
      <c r="B993">
        <v>73.484868269000003</v>
      </c>
      <c r="C993">
        <v>75.893675526999999</v>
      </c>
      <c r="D993">
        <v>85.754425924000003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96.791934005000002</v>
      </c>
      <c r="N993">
        <v>125.30310441899999</v>
      </c>
      <c r="O993">
        <v>49.104092008000002</v>
      </c>
      <c r="P993"/>
      <c r="Q993">
        <v>100.80840070000001</v>
      </c>
      <c r="R993">
        <v>112.17</v>
      </c>
      <c r="S993">
        <v>93.149445311999997</v>
      </c>
      <c r="T993">
        <v>103.042094093</v>
      </c>
      <c r="U993"/>
      <c r="V993">
        <v>143.14492633</v>
      </c>
      <c r="W993">
        <v>62.105175430999999</v>
      </c>
      <c r="X993">
        <v>44.149365306999997</v>
      </c>
      <c r="Y993"/>
      <c r="Z993">
        <v>49.626280428999998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85.981057972000002</v>
      </c>
      <c r="AM993">
        <v>48.7</v>
      </c>
      <c r="AN993">
        <v>131.82218896000001</v>
      </c>
      <c r="AO993">
        <v>59.529936978000002</v>
      </c>
      <c r="AP993">
        <v>42.203516960000002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2">
      <c r="A994" s="85">
        <v>37135</v>
      </c>
      <c r="B994">
        <v>72.978076075999994</v>
      </c>
      <c r="C994">
        <v>74.793767185999997</v>
      </c>
      <c r="D994">
        <v>84.113402832000006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95.492042330000004</v>
      </c>
      <c r="N994">
        <v>122.87010239200001</v>
      </c>
      <c r="O994">
        <v>48.504042003999999</v>
      </c>
      <c r="P994"/>
      <c r="Q994">
        <v>100.108342362</v>
      </c>
      <c r="R994">
        <v>110.51</v>
      </c>
      <c r="S994">
        <v>92.089781431000006</v>
      </c>
      <c r="T994">
        <v>101.556420233</v>
      </c>
      <c r="U994"/>
      <c r="V994">
        <v>141.246982436</v>
      </c>
      <c r="W994">
        <v>58.404867072000002</v>
      </c>
      <c r="X994">
        <v>44.262537612000003</v>
      </c>
      <c r="Y994"/>
      <c r="Z994">
        <v>48.853655703999998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85.114666980999999</v>
      </c>
      <c r="AM994">
        <v>47.6</v>
      </c>
      <c r="AN994">
        <v>132.462102499</v>
      </c>
      <c r="AO994">
        <v>60.215301902999997</v>
      </c>
      <c r="AP994">
        <v>42.503541962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2">
      <c r="A995" s="85">
        <v>37165</v>
      </c>
      <c r="B995">
        <v>73.991660472000007</v>
      </c>
      <c r="C995">
        <v>73.193900507999999</v>
      </c>
      <c r="D995">
        <v>82.182787430999994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94.192150654000002</v>
      </c>
      <c r="N995">
        <v>121.91610159699999</v>
      </c>
      <c r="O995">
        <v>50.204183682</v>
      </c>
      <c r="P995"/>
      <c r="Q995">
        <v>99.208267355999993</v>
      </c>
      <c r="R995">
        <v>109.76</v>
      </c>
      <c r="S995">
        <v>91.670169587999993</v>
      </c>
      <c r="T995">
        <v>100.919702865</v>
      </c>
      <c r="U995"/>
      <c r="V995">
        <v>142.745359194</v>
      </c>
      <c r="W995">
        <v>61.905158763000003</v>
      </c>
      <c r="X995">
        <v>44.421507808999998</v>
      </c>
      <c r="Y995"/>
      <c r="Z995">
        <v>46.951810225999999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84.560209583000002</v>
      </c>
      <c r="AM995">
        <v>47.8</v>
      </c>
      <c r="AN995">
        <v>133.22999874499999</v>
      </c>
      <c r="AO995">
        <v>60.792603554000003</v>
      </c>
      <c r="AP995">
        <v>42.403533627999998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2">
      <c r="A996" s="85">
        <v>37196</v>
      </c>
      <c r="B996">
        <v>71.964491680999998</v>
      </c>
      <c r="C996">
        <v>73.093908841000001</v>
      </c>
      <c r="D996">
        <v>83.139319607000004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93.492208982999998</v>
      </c>
      <c r="N996">
        <v>119.843099869</v>
      </c>
      <c r="O996">
        <v>51.904325360000001</v>
      </c>
      <c r="P996"/>
      <c r="Q996">
        <v>99.208267355999993</v>
      </c>
      <c r="R996">
        <v>108.53</v>
      </c>
      <c r="S996">
        <v>90.865168277999999</v>
      </c>
      <c r="T996">
        <v>100.707463742</v>
      </c>
      <c r="U996"/>
      <c r="V996">
        <v>144.743194872</v>
      </c>
      <c r="W996">
        <v>59.804983749000002</v>
      </c>
      <c r="X996">
        <v>44.878170308999998</v>
      </c>
      <c r="Y996"/>
      <c r="Z996">
        <v>47.843300294000002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65.900000000000006</v>
      </c>
      <c r="AH996">
        <v>90.667005222</v>
      </c>
      <c r="AI996">
        <v>94.030827541999997</v>
      </c>
      <c r="AJ996">
        <v>122.304111715</v>
      </c>
      <c r="AK996"/>
      <c r="AL996">
        <v>84.191575185000005</v>
      </c>
      <c r="AM996">
        <v>47.2</v>
      </c>
      <c r="AN996">
        <v>134.76579123799999</v>
      </c>
      <c r="AO996">
        <v>61.374591285000001</v>
      </c>
      <c r="AP996">
        <v>41.403450288000002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2">
      <c r="A997" s="85">
        <v>37226</v>
      </c>
      <c r="B997">
        <v>72.640214611000005</v>
      </c>
      <c r="C997">
        <v>72.293975501999995</v>
      </c>
      <c r="D997">
        <v>83.385034294999997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94.192150654000002</v>
      </c>
      <c r="N997">
        <v>119.847099873</v>
      </c>
      <c r="O997">
        <v>52.704392032999998</v>
      </c>
      <c r="P997"/>
      <c r="Q997">
        <v>95.407950662999994</v>
      </c>
      <c r="R997">
        <v>109.2</v>
      </c>
      <c r="S997">
        <v>91.142959426999994</v>
      </c>
      <c r="T997">
        <v>101.02582242699999</v>
      </c>
      <c r="U997"/>
      <c r="V997">
        <v>132.65628902</v>
      </c>
      <c r="W997">
        <v>59.504958747000003</v>
      </c>
      <c r="X997">
        <v>44.919179409999998</v>
      </c>
      <c r="Y997"/>
      <c r="Z997">
        <v>52.538481316999999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84.314494831000005</v>
      </c>
      <c r="AM997">
        <v>49</v>
      </c>
      <c r="AN997">
        <v>132.84605062200001</v>
      </c>
      <c r="AO997">
        <v>59.573427916999997</v>
      </c>
      <c r="AP997">
        <v>41.003416950999998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2">
      <c r="A998" s="85">
        <v>37257</v>
      </c>
      <c r="B998">
        <v>72.386818515000002</v>
      </c>
      <c r="C998">
        <v>73.693858844999994</v>
      </c>
      <c r="D998">
        <v>85.769336636000006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94.192150654000002</v>
      </c>
      <c r="N998">
        <v>121.081100901</v>
      </c>
      <c r="O998">
        <v>51.204267022000003</v>
      </c>
      <c r="P998"/>
      <c r="Q998">
        <v>98.508209016999999</v>
      </c>
      <c r="R998">
        <v>109.2</v>
      </c>
      <c r="S998">
        <v>91.524839315999998</v>
      </c>
      <c r="T998">
        <v>101.450300672</v>
      </c>
      <c r="U998"/>
      <c r="V998">
        <v>141.246982436</v>
      </c>
      <c r="W998">
        <v>59.704975415</v>
      </c>
      <c r="X998">
        <v>44.832168041000003</v>
      </c>
      <c r="Y998"/>
      <c r="Z998">
        <v>53.251673371000003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84.665646209000002</v>
      </c>
      <c r="AM998">
        <v>48.1</v>
      </c>
      <c r="AN998">
        <v>130.15841376</v>
      </c>
      <c r="AO998">
        <v>60.365356087000002</v>
      </c>
      <c r="AP998">
        <v>41.503458621999997</v>
      </c>
      <c r="AQ998">
        <v>82.984313970000002</v>
      </c>
      <c r="AR998">
        <v>99.391717357000005</v>
      </c>
      <c r="AS998">
        <v>40.796600282999997</v>
      </c>
      <c r="AT998">
        <v>87.800055561999997</v>
      </c>
      <c r="AU998"/>
    </row>
    <row r="999" spans="1:47" x14ac:dyDescent="0.2">
      <c r="A999" s="85">
        <v>37288</v>
      </c>
      <c r="B999">
        <v>72.893610707999997</v>
      </c>
      <c r="C999">
        <v>73.493875509999995</v>
      </c>
      <c r="D999">
        <v>87.861271676000001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94.492125655999999</v>
      </c>
      <c r="N999">
        <v>121.744101453</v>
      </c>
      <c r="O999">
        <v>50.904242019999998</v>
      </c>
      <c r="P999"/>
      <c r="Q999">
        <v>97.408117343000001</v>
      </c>
      <c r="R999">
        <v>109.61</v>
      </c>
      <c r="S999">
        <v>92.021123455999998</v>
      </c>
      <c r="T999">
        <v>102.617615847</v>
      </c>
      <c r="U999"/>
      <c r="V999">
        <v>145.04287022400001</v>
      </c>
      <c r="W999">
        <v>63.205267106000001</v>
      </c>
      <c r="X999">
        <v>45.090810783999999</v>
      </c>
      <c r="Y999"/>
      <c r="Z999">
        <v>50.814933852999999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85.138834987999999</v>
      </c>
      <c r="AM999">
        <v>47.9</v>
      </c>
      <c r="AN999">
        <v>128.110690436</v>
      </c>
      <c r="AO999">
        <v>60.373658223</v>
      </c>
      <c r="AP999">
        <v>43.303608634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2">
      <c r="A1000" s="85">
        <v>37316</v>
      </c>
      <c r="B1000">
        <v>71.964491680999998</v>
      </c>
      <c r="C1000">
        <v>75.693692192</v>
      </c>
      <c r="D1000">
        <v>87.310762455000003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95.292058995000005</v>
      </c>
      <c r="N1000">
        <v>121.436101197</v>
      </c>
      <c r="O1000">
        <v>50.604217018</v>
      </c>
      <c r="P1000"/>
      <c r="Q1000">
        <v>102.508542379</v>
      </c>
      <c r="R1000">
        <v>110.12</v>
      </c>
      <c r="S1000">
        <v>92.701407536000005</v>
      </c>
      <c r="T1000">
        <v>105.801202688</v>
      </c>
      <c r="U1000"/>
      <c r="V1000">
        <v>142.64546741000001</v>
      </c>
      <c r="W1000">
        <v>62.505208766999999</v>
      </c>
      <c r="X1000">
        <v>45.362218734999999</v>
      </c>
      <c r="Y1000"/>
      <c r="Z1000">
        <v>55.688412888999999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85.819848870000001</v>
      </c>
      <c r="AM1000">
        <v>48</v>
      </c>
      <c r="AN1000">
        <v>132.84605062200001</v>
      </c>
      <c r="AO1000">
        <v>60.341769245999998</v>
      </c>
      <c r="AP1000">
        <v>42.203516960000002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2">
      <c r="A1001" s="85">
        <v>37347</v>
      </c>
      <c r="B1001">
        <v>74.920779487999994</v>
      </c>
      <c r="C1001">
        <v>75.093742187999993</v>
      </c>
      <c r="D1001">
        <v>87.420864299000002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95.092075660000006</v>
      </c>
      <c r="N1001">
        <v>122.480102067</v>
      </c>
      <c r="O1001">
        <v>52.904408701000001</v>
      </c>
      <c r="P1001"/>
      <c r="Q1001">
        <v>100.408367364</v>
      </c>
      <c r="R1001">
        <v>110.8</v>
      </c>
      <c r="S1001">
        <v>92.562436915999996</v>
      </c>
      <c r="T1001">
        <v>102.82985497</v>
      </c>
      <c r="U1001"/>
      <c r="V1001">
        <v>144.743194872</v>
      </c>
      <c r="W1001">
        <v>62.305192099000003</v>
      </c>
      <c r="X1001">
        <v>45.903366366999997</v>
      </c>
      <c r="Y1001"/>
      <c r="Z1001">
        <v>52.538481316999999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85.974143576000003</v>
      </c>
      <c r="AM1001">
        <v>46.8</v>
      </c>
      <c r="AN1001">
        <v>135.27772206899999</v>
      </c>
      <c r="AO1001">
        <v>60.407801276000001</v>
      </c>
      <c r="AP1001">
        <v>43.603633635999998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2">
      <c r="A1002" s="85">
        <v>37377</v>
      </c>
      <c r="B1002">
        <v>74.160591198999995</v>
      </c>
      <c r="C1002">
        <v>75.893675526999999</v>
      </c>
      <c r="D1002">
        <v>87.420864299000002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95.492042330000004</v>
      </c>
      <c r="N1002">
        <v>121.430101192</v>
      </c>
      <c r="O1002">
        <v>53.904492040999997</v>
      </c>
      <c r="P1002"/>
      <c r="Q1002">
        <v>100.608384032</v>
      </c>
      <c r="R1002">
        <v>109.83</v>
      </c>
      <c r="S1002">
        <v>93.728469779999998</v>
      </c>
      <c r="T1002">
        <v>105.801202688</v>
      </c>
      <c r="U1002"/>
      <c r="V1002">
        <v>139.04936319000001</v>
      </c>
      <c r="W1002">
        <v>61.305108758999999</v>
      </c>
      <c r="X1002">
        <v>45.699662326000002</v>
      </c>
      <c r="Y1002"/>
      <c r="Z1002">
        <v>55.272384191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86.640417481</v>
      </c>
      <c r="AM1002">
        <v>47.2</v>
      </c>
      <c r="AN1002">
        <v>131.950171668</v>
      </c>
      <c r="AO1002">
        <v>59.873650304000002</v>
      </c>
      <c r="AP1002">
        <v>44.403700307999998</v>
      </c>
      <c r="AQ1002">
        <v>81.864165749999998</v>
      </c>
      <c r="AR1002">
        <v>100.991584035</v>
      </c>
      <c r="AS1002">
        <v>43.096408633000003</v>
      </c>
      <c r="AT1002">
        <v>89.269484761000001</v>
      </c>
      <c r="AU1002"/>
    </row>
    <row r="1003" spans="1:47" x14ac:dyDescent="0.2">
      <c r="A1003" s="85">
        <v>37408</v>
      </c>
      <c r="B1003">
        <v>75.089710216</v>
      </c>
      <c r="C1003">
        <v>74.593783850999998</v>
      </c>
      <c r="D1003">
        <v>87.751169832000002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95.892008998999998</v>
      </c>
      <c r="N1003">
        <v>121.426101188</v>
      </c>
      <c r="O1003">
        <v>52.804400367</v>
      </c>
      <c r="P1003"/>
      <c r="Q1003">
        <v>103.00858404900001</v>
      </c>
      <c r="R1003">
        <v>109.67</v>
      </c>
      <c r="S1003">
        <v>93.671392969999999</v>
      </c>
      <c r="T1003">
        <v>100.707463742</v>
      </c>
      <c r="U1003"/>
      <c r="V1003">
        <v>141.64654957100001</v>
      </c>
      <c r="W1003">
        <v>62.105175430999999</v>
      </c>
      <c r="X1003">
        <v>46.105457948999998</v>
      </c>
      <c r="Y1003"/>
      <c r="Z1003">
        <v>56.639335627999998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86.624693683000004</v>
      </c>
      <c r="AM1003">
        <v>48.2</v>
      </c>
      <c r="AN1003">
        <v>132.462102499</v>
      </c>
      <c r="AO1003">
        <v>61.182442424000001</v>
      </c>
      <c r="AP1003">
        <v>45.603800317000001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2">
      <c r="A1004" s="85">
        <v>37438</v>
      </c>
      <c r="B1004">
        <v>73.738264365000006</v>
      </c>
      <c r="C1004">
        <v>74.093825515000006</v>
      </c>
      <c r="D1004">
        <v>88.081475365000003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95.192067327999993</v>
      </c>
      <c r="N1004">
        <v>121.997101664</v>
      </c>
      <c r="O1004">
        <v>53.104425368999998</v>
      </c>
      <c r="P1004"/>
      <c r="Q1004">
        <v>101.508459038</v>
      </c>
      <c r="R1004">
        <v>108.55</v>
      </c>
      <c r="S1004">
        <v>93.796335052000003</v>
      </c>
      <c r="T1004">
        <v>104.315528829</v>
      </c>
      <c r="U1004"/>
      <c r="V1004">
        <v>141.746441355</v>
      </c>
      <c r="W1004">
        <v>63.205267106000001</v>
      </c>
      <c r="X1004">
        <v>46.658908205000003</v>
      </c>
      <c r="Y1004"/>
      <c r="Z1004">
        <v>53.429971383999998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86.840576268000007</v>
      </c>
      <c r="AM1004">
        <v>48.8</v>
      </c>
      <c r="AN1004">
        <v>132.97403333</v>
      </c>
      <c r="AO1004">
        <v>62.190064172</v>
      </c>
      <c r="AP1004">
        <v>45.603800317000001</v>
      </c>
      <c r="AQ1004">
        <v>83.264351026</v>
      </c>
      <c r="AR1004">
        <v>100.091659028</v>
      </c>
      <c r="AS1004">
        <v>43.996333638999999</v>
      </c>
      <c r="AT1004">
        <v>89.980054276000004</v>
      </c>
      <c r="AU1004"/>
    </row>
    <row r="1005" spans="1:47" x14ac:dyDescent="0.2">
      <c r="A1005" s="85">
        <v>37469</v>
      </c>
      <c r="B1005">
        <v>71.795560953000006</v>
      </c>
      <c r="C1005">
        <v>75.393717190000004</v>
      </c>
      <c r="D1005">
        <v>87.090558767000005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95.592033997000001</v>
      </c>
      <c r="N1005">
        <v>122.831102359</v>
      </c>
      <c r="O1005">
        <v>54.904575381000001</v>
      </c>
      <c r="P1005"/>
      <c r="Q1005">
        <v>101.208434036</v>
      </c>
      <c r="R1005">
        <v>110.58</v>
      </c>
      <c r="S1005">
        <v>94.011553168000006</v>
      </c>
      <c r="T1005">
        <v>102.935974531</v>
      </c>
      <c r="U1005"/>
      <c r="V1005">
        <v>139.34903854199999</v>
      </c>
      <c r="W1005">
        <v>62.205183765000001</v>
      </c>
      <c r="X1005">
        <v>46.956991453000001</v>
      </c>
      <c r="Y1005"/>
      <c r="Z1005">
        <v>52.954510014999997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87.001723295999994</v>
      </c>
      <c r="AM1005">
        <v>49.3</v>
      </c>
      <c r="AN1005">
        <v>129.646482929</v>
      </c>
      <c r="AO1005">
        <v>62.894363312000003</v>
      </c>
      <c r="AP1005">
        <v>46.003833653000001</v>
      </c>
      <c r="AQ1005">
        <v>83.171005340999997</v>
      </c>
      <c r="AR1005">
        <v>99.791684025999999</v>
      </c>
      <c r="AS1005">
        <v>44.096325305999997</v>
      </c>
      <c r="AT1005">
        <v>89.864138037999993</v>
      </c>
      <c r="AU1005"/>
    </row>
    <row r="1006" spans="1:47" x14ac:dyDescent="0.2">
      <c r="A1006" s="85">
        <v>37500</v>
      </c>
      <c r="B1006">
        <v>74.329521936999996</v>
      </c>
      <c r="C1006">
        <v>75.293725523000006</v>
      </c>
      <c r="D1006">
        <v>87.641067988000003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95.892008998999998</v>
      </c>
      <c r="N1006">
        <v>123.137102614</v>
      </c>
      <c r="O1006">
        <v>55.204600382999999</v>
      </c>
      <c r="P1006"/>
      <c r="Q1006">
        <v>100.908409034</v>
      </c>
      <c r="R1006">
        <v>109.2</v>
      </c>
      <c r="S1006">
        <v>94.136287640000006</v>
      </c>
      <c r="T1006">
        <v>104.42164839100001</v>
      </c>
      <c r="U1006"/>
      <c r="V1006">
        <v>139.44893032499999</v>
      </c>
      <c r="W1006">
        <v>63.505292107999999</v>
      </c>
      <c r="X1006">
        <v>46.82147689</v>
      </c>
      <c r="Y1006"/>
      <c r="Z1006">
        <v>54.856355491999999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87.126573147000002</v>
      </c>
      <c r="AM1006">
        <v>49.6</v>
      </c>
      <c r="AN1006">
        <v>130.54236188300001</v>
      </c>
      <c r="AO1006">
        <v>62.471403166999998</v>
      </c>
      <c r="AP1006">
        <v>45.603800317000001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2">
      <c r="A1007" s="85">
        <v>37530</v>
      </c>
      <c r="B1007">
        <v>73.400402909999997</v>
      </c>
      <c r="C1007">
        <v>76.393633863999995</v>
      </c>
      <c r="D1007">
        <v>87.971373521000004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95.292058995000005</v>
      </c>
      <c r="N1007">
        <v>123.871103226</v>
      </c>
      <c r="O1007">
        <v>56.604717059999999</v>
      </c>
      <c r="P1007"/>
      <c r="Q1007">
        <v>102.608550713</v>
      </c>
      <c r="R1007">
        <v>108.34</v>
      </c>
      <c r="S1007">
        <v>93.730428845000006</v>
      </c>
      <c r="T1007">
        <v>102.617615847</v>
      </c>
      <c r="U1007"/>
      <c r="V1007">
        <v>143.14492633</v>
      </c>
      <c r="W1007">
        <v>61.105092091000003</v>
      </c>
      <c r="X1007">
        <v>47.312291485999999</v>
      </c>
      <c r="Y1007"/>
      <c r="Z1007">
        <v>52.835644672999997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86.980185753000001</v>
      </c>
      <c r="AM1007">
        <v>49.2</v>
      </c>
      <c r="AN1007">
        <v>132.71806791399999</v>
      </c>
      <c r="AO1007">
        <v>62.818024076</v>
      </c>
      <c r="AP1007">
        <v>45.703808651000003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2">
      <c r="A1008" s="85">
        <v>37561</v>
      </c>
      <c r="B1008">
        <v>73.569333638000003</v>
      </c>
      <c r="C1008">
        <v>77.193567203000001</v>
      </c>
      <c r="D1008">
        <v>87.971373521000004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95.892008998999998</v>
      </c>
      <c r="N1008">
        <v>123.449102874</v>
      </c>
      <c r="O1008">
        <v>56.004667056000002</v>
      </c>
      <c r="P1008"/>
      <c r="Q1008">
        <v>103.708642387</v>
      </c>
      <c r="R1008">
        <v>109.37</v>
      </c>
      <c r="S1008">
        <v>94.329272258000003</v>
      </c>
      <c r="T1008">
        <v>103.46657233800001</v>
      </c>
      <c r="U1008"/>
      <c r="V1008">
        <v>143.34470989799999</v>
      </c>
      <c r="W1008">
        <v>63.705308776000003</v>
      </c>
      <c r="X1008">
        <v>46.971018112000003</v>
      </c>
      <c r="Y1008"/>
      <c r="Z1008">
        <v>53.786567411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87.423605910000006</v>
      </c>
      <c r="AM1008">
        <v>50.8</v>
      </c>
      <c r="AN1008">
        <v>128.49463855900001</v>
      </c>
      <c r="AO1008">
        <v>62.085272514000003</v>
      </c>
      <c r="AP1008">
        <v>47.703975331000002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2">
      <c r="A1009" s="85">
        <v>37591</v>
      </c>
      <c r="B1009">
        <v>73.484868269000003</v>
      </c>
      <c r="C1009">
        <v>73.493875509999995</v>
      </c>
      <c r="D1009">
        <v>87.751169832000002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94.392133989000001</v>
      </c>
      <c r="N1009">
        <v>122.684102237</v>
      </c>
      <c r="O1009">
        <v>56.104675389999997</v>
      </c>
      <c r="P1009"/>
      <c r="Q1009">
        <v>100.108342362</v>
      </c>
      <c r="R1009">
        <v>106.78</v>
      </c>
      <c r="S1009">
        <v>93.693729493999996</v>
      </c>
      <c r="T1009">
        <v>104.42164839100001</v>
      </c>
      <c r="U1009"/>
      <c r="V1009">
        <v>143.14492633</v>
      </c>
      <c r="W1009">
        <v>64.705392115999999</v>
      </c>
      <c r="X1009">
        <v>47.510751059</v>
      </c>
      <c r="Y1009"/>
      <c r="Z1009">
        <v>48.972521045999997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87.028539472000006</v>
      </c>
      <c r="AM1009">
        <v>50.4</v>
      </c>
      <c r="AN1009">
        <v>130.41437917499999</v>
      </c>
      <c r="AO1009">
        <v>62.062065760999999</v>
      </c>
      <c r="AP1009">
        <v>47.903991998999999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2">
      <c r="A1010" s="85">
        <v>37622</v>
      </c>
      <c r="B1010">
        <v>77.53920583</v>
      </c>
      <c r="C1010">
        <v>76.093658861999998</v>
      </c>
      <c r="D1010">
        <v>87.861271676000001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95.992000666999999</v>
      </c>
      <c r="N1010">
        <v>123.625103021</v>
      </c>
      <c r="O1010">
        <v>57.304775397999997</v>
      </c>
      <c r="P1010"/>
      <c r="Q1010">
        <v>99.908325693999998</v>
      </c>
      <c r="R1010">
        <v>108.98</v>
      </c>
      <c r="S1010">
        <v>94.611714919999997</v>
      </c>
      <c r="T1010">
        <v>104.527767952</v>
      </c>
      <c r="U1010"/>
      <c r="V1010">
        <v>142.146008491</v>
      </c>
      <c r="W1010">
        <v>63.605300442000001</v>
      </c>
      <c r="X1010">
        <v>47.778820344000003</v>
      </c>
      <c r="Y1010"/>
      <c r="Z1010">
        <v>53.132808027999999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87.761140773999998</v>
      </c>
      <c r="AM1010">
        <v>49.5</v>
      </c>
      <c r="AN1010">
        <v>129.774465636</v>
      </c>
      <c r="AO1010">
        <v>63.849962157999997</v>
      </c>
      <c r="AP1010">
        <v>49.504125344000002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2">
      <c r="A1011" s="85">
        <v>37653</v>
      </c>
      <c r="B1011">
        <v>76.694552173000005</v>
      </c>
      <c r="C1011">
        <v>75.993667193999997</v>
      </c>
      <c r="D1011">
        <v>87.530966144000004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96.091992333999997</v>
      </c>
      <c r="N1011">
        <v>124.029103358</v>
      </c>
      <c r="O1011">
        <v>58.404867072000002</v>
      </c>
      <c r="P1011"/>
      <c r="Q1011">
        <v>102.408534045</v>
      </c>
      <c r="R1011">
        <v>109.98</v>
      </c>
      <c r="S1011">
        <v>94.627212690999997</v>
      </c>
      <c r="T1011">
        <v>106.544039618</v>
      </c>
      <c r="U1011"/>
      <c r="V1011">
        <v>139.64871389300001</v>
      </c>
      <c r="W1011">
        <v>63.305275440000003</v>
      </c>
      <c r="X1011">
        <v>48.392740676999999</v>
      </c>
      <c r="Y1011"/>
      <c r="Z1011">
        <v>55.272384191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87.863411307000007</v>
      </c>
      <c r="AM1011">
        <v>49.9</v>
      </c>
      <c r="AN1011">
        <v>133.86991228400001</v>
      </c>
      <c r="AO1011">
        <v>65.454492766000001</v>
      </c>
      <c r="AP1011">
        <v>49.704142011999998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2">
      <c r="A1012" s="85">
        <v>37681</v>
      </c>
      <c r="B1012">
        <v>76.947948268999994</v>
      </c>
      <c r="C1012">
        <v>74.993750520999996</v>
      </c>
      <c r="D1012">
        <v>87.420864299000002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95.392050662000003</v>
      </c>
      <c r="N1012">
        <v>123.641103034</v>
      </c>
      <c r="O1012">
        <v>58.204850403999998</v>
      </c>
      <c r="P1012"/>
      <c r="Q1012">
        <v>99.108259021999999</v>
      </c>
      <c r="R1012">
        <v>109.13</v>
      </c>
      <c r="S1012">
        <v>94.572527851000004</v>
      </c>
      <c r="T1012">
        <v>106.756278741</v>
      </c>
      <c r="U1012"/>
      <c r="V1012">
        <v>140.248064597</v>
      </c>
      <c r="W1012">
        <v>64.905408784000002</v>
      </c>
      <c r="X1012">
        <v>47.995286759999999</v>
      </c>
      <c r="Y1012"/>
      <c r="Z1012">
        <v>54.678057479000003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87.807984512999994</v>
      </c>
      <c r="AM1012">
        <v>50.6</v>
      </c>
      <c r="AN1012">
        <v>127.726742313</v>
      </c>
      <c r="AO1012">
        <v>66.638175283999999</v>
      </c>
      <c r="AP1012">
        <v>50.104175347999998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2">
      <c r="A1013" s="85">
        <v>37712</v>
      </c>
      <c r="B1013">
        <v>76.610086804000005</v>
      </c>
      <c r="C1013">
        <v>76.993583868000002</v>
      </c>
      <c r="D1013">
        <v>87.310762455000003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95.792017332</v>
      </c>
      <c r="N1013">
        <v>123.958103298</v>
      </c>
      <c r="O1013">
        <v>59.604967080999998</v>
      </c>
      <c r="P1013"/>
      <c r="Q1013">
        <v>102.908575715</v>
      </c>
      <c r="R1013">
        <v>109.18</v>
      </c>
      <c r="S1013">
        <v>94.074460012000003</v>
      </c>
      <c r="T1013">
        <v>106.01344181100001</v>
      </c>
      <c r="U1013"/>
      <c r="V1013">
        <v>142.34579205899999</v>
      </c>
      <c r="W1013">
        <v>64.205350445999997</v>
      </c>
      <c r="X1013">
        <v>48.099494295</v>
      </c>
      <c r="Y1013"/>
      <c r="Z1013">
        <v>54.380894122999997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87.414079110000003</v>
      </c>
      <c r="AM1013">
        <v>50.7</v>
      </c>
      <c r="AN1013">
        <v>131.310258129</v>
      </c>
      <c r="AO1013">
        <v>66.919905064999995</v>
      </c>
      <c r="AP1013">
        <v>50.604217018</v>
      </c>
      <c r="AQ1013">
        <v>82.330894174999997</v>
      </c>
      <c r="AR1013">
        <v>103.491375719</v>
      </c>
      <c r="AS1013">
        <v>45.296225315000001</v>
      </c>
      <c r="AT1013">
        <v>89.729778326000002</v>
      </c>
      <c r="AU1013"/>
    </row>
    <row r="1014" spans="1:47" x14ac:dyDescent="0.2">
      <c r="A1014" s="85">
        <v>37742</v>
      </c>
      <c r="B1014">
        <v>75.174175585</v>
      </c>
      <c r="C1014">
        <v>74.193817182000004</v>
      </c>
      <c r="D1014">
        <v>85.989540324999993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94.192150654000002</v>
      </c>
      <c r="N1014">
        <v>122.918102432</v>
      </c>
      <c r="O1014">
        <v>58.204850403999998</v>
      </c>
      <c r="P1014"/>
      <c r="Q1014">
        <v>99.408284023999997</v>
      </c>
      <c r="R1014">
        <v>106.58</v>
      </c>
      <c r="S1014">
        <v>93.770844471000004</v>
      </c>
      <c r="T1014">
        <v>105.270604882</v>
      </c>
      <c r="U1014"/>
      <c r="V1014">
        <v>142.745359194</v>
      </c>
      <c r="W1014">
        <v>64.005333777999994</v>
      </c>
      <c r="X1014">
        <v>48.789607255999996</v>
      </c>
      <c r="Y1014"/>
      <c r="Z1014">
        <v>54.975220835000002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87.092678082999996</v>
      </c>
      <c r="AM1014">
        <v>51.6</v>
      </c>
      <c r="AN1014">
        <v>130.798327298</v>
      </c>
      <c r="AO1014">
        <v>66.795729894000004</v>
      </c>
      <c r="AP1014">
        <v>50.404200350000004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2">
      <c r="A1015" s="85">
        <v>37773</v>
      </c>
      <c r="B1015">
        <v>76.272225348999996</v>
      </c>
      <c r="C1015">
        <v>75.593700525000003</v>
      </c>
      <c r="D1015">
        <v>86.319845857000004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94.192150654000002</v>
      </c>
      <c r="N1015">
        <v>123.341102784</v>
      </c>
      <c r="O1015">
        <v>58.704892074</v>
      </c>
      <c r="P1015"/>
      <c r="Q1015">
        <v>100.30835903000001</v>
      </c>
      <c r="R1015">
        <v>106.29</v>
      </c>
      <c r="S1015">
        <v>93.730324508999999</v>
      </c>
      <c r="T1015">
        <v>106.437920057</v>
      </c>
      <c r="U1015"/>
      <c r="V1015">
        <v>143.94406060099999</v>
      </c>
      <c r="W1015">
        <v>66.005500458</v>
      </c>
      <c r="X1015">
        <v>48.958360048999999</v>
      </c>
      <c r="Y1015"/>
      <c r="Z1015">
        <v>55.153518847999997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87.357131903999999</v>
      </c>
      <c r="AM1015">
        <v>52</v>
      </c>
      <c r="AN1015">
        <v>129.262534805</v>
      </c>
      <c r="AO1015">
        <v>66.749511651999995</v>
      </c>
      <c r="AP1015">
        <v>52.104342029000001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2">
      <c r="A1016" s="85">
        <v>37803</v>
      </c>
      <c r="B1016">
        <v>76.272225348999996</v>
      </c>
      <c r="C1016">
        <v>77.793517206999994</v>
      </c>
      <c r="D1016">
        <v>85.549132947999993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95.792017332</v>
      </c>
      <c r="N1016">
        <v>123.70410308699999</v>
      </c>
      <c r="O1016">
        <v>59.404950413000002</v>
      </c>
      <c r="P1016"/>
      <c r="Q1016">
        <v>101.708475706</v>
      </c>
      <c r="R1016">
        <v>108.2</v>
      </c>
      <c r="S1016">
        <v>94.572583867000006</v>
      </c>
      <c r="T1016">
        <v>106.756278741</v>
      </c>
      <c r="U1016"/>
      <c r="V1016">
        <v>143.744277033</v>
      </c>
      <c r="W1016">
        <v>66.205517126000004</v>
      </c>
      <c r="X1016">
        <v>49.601401783999997</v>
      </c>
      <c r="Y1016"/>
      <c r="Z1016">
        <v>56.639335627999998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87.967882605</v>
      </c>
      <c r="AM1016">
        <v>53.9</v>
      </c>
      <c r="AN1016">
        <v>131.69420625199999</v>
      </c>
      <c r="AO1016">
        <v>67.403829748000007</v>
      </c>
      <c r="AP1016">
        <v>52.704392032999998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2">
      <c r="A1017" s="85">
        <v>37834</v>
      </c>
      <c r="B1017">
        <v>76.779017541000002</v>
      </c>
      <c r="C1017">
        <v>75.693692192</v>
      </c>
      <c r="D1017">
        <v>86.870355078000003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94.692108990999998</v>
      </c>
      <c r="N1017">
        <v>123.90110325099999</v>
      </c>
      <c r="O1017">
        <v>60.605050421000001</v>
      </c>
      <c r="P1017"/>
      <c r="Q1017">
        <v>101.30844236999999</v>
      </c>
      <c r="R1017">
        <v>107.73</v>
      </c>
      <c r="S1017">
        <v>93.754321247999997</v>
      </c>
      <c r="T1017">
        <v>106.650159179</v>
      </c>
      <c r="U1017"/>
      <c r="V1017">
        <v>137.05152751200001</v>
      </c>
      <c r="W1017">
        <v>68.505708808999998</v>
      </c>
      <c r="X1017">
        <v>49.842054519000001</v>
      </c>
      <c r="Y1017"/>
      <c r="Z1017">
        <v>59.254373158999996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87.714942434999998</v>
      </c>
      <c r="AM1017">
        <v>53.9</v>
      </c>
      <c r="AN1017">
        <v>129.90244834399999</v>
      </c>
      <c r="AO1017">
        <v>67.264103362</v>
      </c>
      <c r="AP1017">
        <v>52.504375365000001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2">
      <c r="A1018" s="85">
        <v>37865</v>
      </c>
      <c r="B1018">
        <v>76.356690708000002</v>
      </c>
      <c r="C1018">
        <v>75.893675526999999</v>
      </c>
      <c r="D1018">
        <v>89.402697494999998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94.392133989000001</v>
      </c>
      <c r="N1018">
        <v>123.188102657</v>
      </c>
      <c r="O1018">
        <v>61.005083757000001</v>
      </c>
      <c r="P1018"/>
      <c r="Q1018">
        <v>101.60846737200001</v>
      </c>
      <c r="R1018">
        <v>107.34</v>
      </c>
      <c r="S1018">
        <v>94.612313873000005</v>
      </c>
      <c r="T1018">
        <v>106.225680934</v>
      </c>
      <c r="U1018"/>
      <c r="V1018">
        <v>145.742112711</v>
      </c>
      <c r="W1018">
        <v>67.405617135</v>
      </c>
      <c r="X1018">
        <v>50.180273831999997</v>
      </c>
      <c r="Y1018"/>
      <c r="Z1018">
        <v>53.786567411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88.300085371999998</v>
      </c>
      <c r="AM1018">
        <v>54</v>
      </c>
      <c r="AN1018">
        <v>134.125877699</v>
      </c>
      <c r="AO1018">
        <v>68.542233201000002</v>
      </c>
      <c r="AP1018">
        <v>52.104342029000001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2">
      <c r="A1019" s="85">
        <v>37895</v>
      </c>
      <c r="B1019">
        <v>76.356690708000002</v>
      </c>
      <c r="C1019">
        <v>76.393633863999995</v>
      </c>
      <c r="D1019">
        <v>89.622901184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96.791934005000002</v>
      </c>
      <c r="N1019">
        <v>125.24310436899999</v>
      </c>
      <c r="O1019">
        <v>61.905158763000003</v>
      </c>
      <c r="P1019"/>
      <c r="Q1019">
        <v>101.508459038</v>
      </c>
      <c r="R1019">
        <v>109.95</v>
      </c>
      <c r="S1019">
        <v>95.556828412000002</v>
      </c>
      <c r="T1019">
        <v>107.39299610899999</v>
      </c>
      <c r="U1019"/>
      <c r="V1019">
        <v>144.743194872</v>
      </c>
      <c r="W1019">
        <v>68.005667138999996</v>
      </c>
      <c r="X1019">
        <v>49.981431938</v>
      </c>
      <c r="Y1019"/>
      <c r="Z1019">
        <v>61.453381993000001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</v>
      </c>
      <c r="AH1019">
        <v>91.041636885000003</v>
      </c>
      <c r="AI1019">
        <v>96.883227122999998</v>
      </c>
      <c r="AJ1019">
        <v>121.024049651</v>
      </c>
      <c r="AK1019"/>
      <c r="AL1019">
        <v>89.289405240999997</v>
      </c>
      <c r="AM1019">
        <v>55.2</v>
      </c>
      <c r="AN1019">
        <v>131.05429271400001</v>
      </c>
      <c r="AO1019">
        <v>68.342439795999994</v>
      </c>
      <c r="AP1019">
        <v>52.804400367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2">
      <c r="A1020" s="85">
        <v>37926</v>
      </c>
      <c r="B1020">
        <v>76.356690708000002</v>
      </c>
      <c r="C1020">
        <v>75.893675526999999</v>
      </c>
      <c r="D1020">
        <v>90.834021469999996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96.491959003000005</v>
      </c>
      <c r="N1020">
        <v>124.329103608</v>
      </c>
      <c r="O1020">
        <v>62.705225435000003</v>
      </c>
      <c r="P1020"/>
      <c r="Q1020">
        <v>102.908575715</v>
      </c>
      <c r="R1020">
        <v>107.81</v>
      </c>
      <c r="S1020">
        <v>95.875118869000005</v>
      </c>
      <c r="T1020">
        <v>106.225680934</v>
      </c>
      <c r="U1020"/>
      <c r="V1020">
        <v>141.746441355</v>
      </c>
      <c r="W1020">
        <v>69.005750479</v>
      </c>
      <c r="X1020">
        <v>51.158268775000003</v>
      </c>
      <c r="Y1020"/>
      <c r="Z1020">
        <v>61.453381993000001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89.456206383999998</v>
      </c>
      <c r="AM1020">
        <v>55.4</v>
      </c>
      <c r="AN1020">
        <v>131.82218896000001</v>
      </c>
      <c r="AO1020">
        <v>68.358305145000003</v>
      </c>
      <c r="AP1020">
        <v>54.304525376999997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2">
      <c r="A1021" s="85">
        <v>37956</v>
      </c>
      <c r="B1021">
        <v>77.708136568</v>
      </c>
      <c r="C1021">
        <v>78.493458877999998</v>
      </c>
      <c r="D1021">
        <v>89.402697494999998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96.791934005000002</v>
      </c>
      <c r="N1021">
        <v>123.69610308</v>
      </c>
      <c r="O1021">
        <v>62.305192099000003</v>
      </c>
      <c r="P1021"/>
      <c r="Q1021">
        <v>101.30844236999999</v>
      </c>
      <c r="R1021">
        <v>108.45</v>
      </c>
      <c r="S1021">
        <v>95.954237559000006</v>
      </c>
      <c r="T1021">
        <v>106.225680934</v>
      </c>
      <c r="U1021"/>
      <c r="V1021">
        <v>146.840922334</v>
      </c>
      <c r="W1021">
        <v>72.206017168000002</v>
      </c>
      <c r="X1021">
        <v>50.921518638999999</v>
      </c>
      <c r="Y1021"/>
      <c r="Z1021">
        <v>58.244017749000001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89.774098475000002</v>
      </c>
      <c r="AM1021">
        <v>56.7</v>
      </c>
      <c r="AN1021">
        <v>133.48596416000001</v>
      </c>
      <c r="AO1021">
        <v>70.004844806999998</v>
      </c>
      <c r="AP1021">
        <v>55.804650387999999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2">
      <c r="A1022" s="85">
        <v>37987</v>
      </c>
      <c r="B1022">
        <v>77.961532653999996</v>
      </c>
      <c r="C1022">
        <v>76.893592201000004</v>
      </c>
      <c r="D1022">
        <v>91.054225157999994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96.691942338000004</v>
      </c>
      <c r="N1022">
        <v>123.76610313800001</v>
      </c>
      <c r="O1022">
        <v>62.905242104000003</v>
      </c>
      <c r="P1022"/>
      <c r="Q1022">
        <v>101.80848404</v>
      </c>
      <c r="R1022">
        <v>109.14</v>
      </c>
      <c r="S1022">
        <v>96.328476378999994</v>
      </c>
      <c r="T1022">
        <v>107.18075698600001</v>
      </c>
      <c r="U1022"/>
      <c r="V1022">
        <v>140.84741529999999</v>
      </c>
      <c r="W1022">
        <v>69.905825484999994</v>
      </c>
      <c r="X1022">
        <v>51.659349825</v>
      </c>
      <c r="Y1022"/>
      <c r="Z1022">
        <v>55.747845560000002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90.101031262000006</v>
      </c>
      <c r="AM1022">
        <v>57.9</v>
      </c>
      <c r="AN1022">
        <v>129.84301691499999</v>
      </c>
      <c r="AO1022">
        <v>70.119873810000001</v>
      </c>
      <c r="AP1022">
        <v>51.304275355999998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2">
      <c r="A1023" s="85">
        <v>38018</v>
      </c>
      <c r="B1023">
        <v>78.383859487999999</v>
      </c>
      <c r="C1023">
        <v>77.993500542000007</v>
      </c>
      <c r="D1023">
        <v>92.485549133000006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97.191900674999999</v>
      </c>
      <c r="N1023">
        <v>124.60210383499999</v>
      </c>
      <c r="O1023">
        <v>62.405200432999997</v>
      </c>
      <c r="P1023"/>
      <c r="Q1023">
        <v>103.608634053</v>
      </c>
      <c r="R1023">
        <v>110.25</v>
      </c>
      <c r="S1023">
        <v>96.584404528999997</v>
      </c>
      <c r="T1023">
        <v>106.968517863</v>
      </c>
      <c r="U1023"/>
      <c r="V1023">
        <v>143.44460168200001</v>
      </c>
      <c r="W1023">
        <v>70.805900492000006</v>
      </c>
      <c r="X1023">
        <v>50.856383149999999</v>
      </c>
      <c r="Y1023"/>
      <c r="Z1023">
        <v>56.401604943000002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90.624509388000007</v>
      </c>
      <c r="AM1023">
        <v>58.1</v>
      </c>
      <c r="AN1023">
        <v>126.869512711</v>
      </c>
      <c r="AO1023">
        <v>70.525992312</v>
      </c>
      <c r="AP1023">
        <v>54.904575381000001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2">
      <c r="A1024" s="85">
        <v>38047</v>
      </c>
      <c r="B1024">
        <v>78.552790225999999</v>
      </c>
      <c r="C1024">
        <v>78.593450546</v>
      </c>
      <c r="D1024">
        <v>92.925956510000006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96.891925673000003</v>
      </c>
      <c r="N1024">
        <v>125.994104995</v>
      </c>
      <c r="O1024">
        <v>62.705225435000003</v>
      </c>
      <c r="P1024"/>
      <c r="Q1024">
        <v>103.608634053</v>
      </c>
      <c r="R1024">
        <v>109.9</v>
      </c>
      <c r="S1024">
        <v>96.250318601999993</v>
      </c>
      <c r="T1024">
        <v>108.2419526</v>
      </c>
      <c r="U1024"/>
      <c r="V1024">
        <v>146.94081411799999</v>
      </c>
      <c r="W1024">
        <v>70.405867155999999</v>
      </c>
      <c r="X1024">
        <v>51.518613424000002</v>
      </c>
      <c r="Y1024"/>
      <c r="Z1024">
        <v>57.946854393000002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81.400000000000006</v>
      </c>
      <c r="AH1024">
        <v>95.001299349000007</v>
      </c>
      <c r="AI1024">
        <v>97.571737365999994</v>
      </c>
      <c r="AJ1024">
        <v>119.627618309</v>
      </c>
      <c r="AK1024"/>
      <c r="AL1024">
        <v>90.526081027999993</v>
      </c>
      <c r="AM1024">
        <v>59.6</v>
      </c>
      <c r="AN1024">
        <v>132.81652111899999</v>
      </c>
      <c r="AO1024">
        <v>71.041517884000001</v>
      </c>
      <c r="AP1024">
        <v>53.004417035000003</v>
      </c>
      <c r="AQ1024">
        <v>86.904832741000007</v>
      </c>
      <c r="AR1024">
        <v>104.691275727</v>
      </c>
      <c r="AS1024">
        <v>51.195733689000001</v>
      </c>
      <c r="AT1024">
        <v>91.820732745000001</v>
      </c>
      <c r="AU1024"/>
    </row>
    <row r="1025" spans="1:47" x14ac:dyDescent="0.2">
      <c r="A1025" s="85">
        <v>38078</v>
      </c>
      <c r="B1025">
        <v>79.735305339000007</v>
      </c>
      <c r="C1025">
        <v>80.493292225999994</v>
      </c>
      <c r="D1025">
        <v>93.696669419000003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97.791850679000007</v>
      </c>
      <c r="N1025">
        <v>125.60410467</v>
      </c>
      <c r="O1025">
        <v>64.105342112000002</v>
      </c>
      <c r="P1025"/>
      <c r="Q1025">
        <v>104.508709059</v>
      </c>
      <c r="R1025">
        <v>109.91</v>
      </c>
      <c r="S1025">
        <v>97.022348608000001</v>
      </c>
      <c r="T1025">
        <v>107.923593916</v>
      </c>
      <c r="U1025"/>
      <c r="V1025">
        <v>147.34038125399999</v>
      </c>
      <c r="W1025">
        <v>70.805900492000006</v>
      </c>
      <c r="X1025">
        <v>54.011918565999999</v>
      </c>
      <c r="Y1025"/>
      <c r="Z1025">
        <v>58.778911790000002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82.4</v>
      </c>
      <c r="AH1025">
        <v>94.408334257000007</v>
      </c>
      <c r="AI1025">
        <v>96.883227122999998</v>
      </c>
      <c r="AJ1025">
        <v>117.416602017</v>
      </c>
      <c r="AK1025"/>
      <c r="AL1025">
        <v>91.200683405999996</v>
      </c>
      <c r="AM1025">
        <v>61.6</v>
      </c>
      <c r="AN1025">
        <v>131.94924906</v>
      </c>
      <c r="AO1025">
        <v>71.761191908000001</v>
      </c>
      <c r="AP1025">
        <v>52.504375365000001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2">
      <c r="A1026" s="85">
        <v>38108</v>
      </c>
      <c r="B1026">
        <v>80.326562899999999</v>
      </c>
      <c r="C1026">
        <v>79.193400550000007</v>
      </c>
      <c r="D1026">
        <v>94.687586017000001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97.791850679000007</v>
      </c>
      <c r="N1026">
        <v>126.342105285</v>
      </c>
      <c r="O1026">
        <v>64.805400449999993</v>
      </c>
      <c r="P1026"/>
      <c r="Q1026">
        <v>107.108925744</v>
      </c>
      <c r="R1026">
        <v>109.32</v>
      </c>
      <c r="S1026">
        <v>97.296042521000004</v>
      </c>
      <c r="T1026">
        <v>106.331800495</v>
      </c>
      <c r="U1026"/>
      <c r="V1026">
        <v>146.94081411799999</v>
      </c>
      <c r="W1026">
        <v>70.605883824000003</v>
      </c>
      <c r="X1026">
        <v>53.609328603000002</v>
      </c>
      <c r="Y1026"/>
      <c r="Z1026">
        <v>55.807278230999998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91.435487991000002</v>
      </c>
      <c r="AM1026">
        <v>59.4</v>
      </c>
      <c r="AN1026">
        <v>130.33860094900001</v>
      </c>
      <c r="AO1026">
        <v>72.198439621999995</v>
      </c>
      <c r="AP1026">
        <v>54.504542045000001</v>
      </c>
      <c r="AQ1026">
        <v>85.317956096000003</v>
      </c>
      <c r="AR1026">
        <v>106.891092409</v>
      </c>
      <c r="AS1026">
        <v>53.595533705999998</v>
      </c>
      <c r="AT1026">
        <v>92.856542004000005</v>
      </c>
      <c r="AU1026"/>
    </row>
    <row r="1027" spans="1:47" x14ac:dyDescent="0.2">
      <c r="A1027" s="85">
        <v>38139</v>
      </c>
      <c r="B1027">
        <v>81.002285830000005</v>
      </c>
      <c r="C1027">
        <v>80.693275560000004</v>
      </c>
      <c r="D1027">
        <v>94.907789704999999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97.791850679000007</v>
      </c>
      <c r="N1027">
        <v>126.513105428</v>
      </c>
      <c r="O1027">
        <v>64.805400449999993</v>
      </c>
      <c r="P1027"/>
      <c r="Q1027">
        <v>108.40903408600001</v>
      </c>
      <c r="R1027">
        <v>110.36</v>
      </c>
      <c r="S1027">
        <v>97.029101773999997</v>
      </c>
      <c r="T1027">
        <v>106.01344181100001</v>
      </c>
      <c r="U1027"/>
      <c r="V1027">
        <v>144.34362773699999</v>
      </c>
      <c r="W1027">
        <v>71.205933827999999</v>
      </c>
      <c r="X1027">
        <v>53.730098660000003</v>
      </c>
      <c r="Y1027"/>
      <c r="Z1027">
        <v>57.233662338999999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80</v>
      </c>
      <c r="AH1027">
        <v>94.239516023999997</v>
      </c>
      <c r="AI1027">
        <v>98.063530396999994</v>
      </c>
      <c r="AJ1027">
        <v>125.67882079100001</v>
      </c>
      <c r="AK1027"/>
      <c r="AL1027">
        <v>91.217946347999998</v>
      </c>
      <c r="AM1027">
        <v>58.8</v>
      </c>
      <c r="AN1027">
        <v>129.96691292400001</v>
      </c>
      <c r="AO1027">
        <v>72.790001962000005</v>
      </c>
      <c r="AP1027">
        <v>53.004417035000003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2">
      <c r="A1028" s="85">
        <v>38169</v>
      </c>
      <c r="B1028">
        <v>81.762474119999993</v>
      </c>
      <c r="C1028">
        <v>82.593117239999998</v>
      </c>
      <c r="D1028">
        <v>95.568400771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98.691775684999996</v>
      </c>
      <c r="N1028">
        <v>126.747105623</v>
      </c>
      <c r="O1028">
        <v>66.205517126000004</v>
      </c>
      <c r="P1028"/>
      <c r="Q1028">
        <v>105.208767397</v>
      </c>
      <c r="R1028">
        <v>110.8</v>
      </c>
      <c r="S1028">
        <v>97.680117717000002</v>
      </c>
      <c r="T1028">
        <v>104.95224619699999</v>
      </c>
      <c r="U1028"/>
      <c r="V1028">
        <v>146.74103055</v>
      </c>
      <c r="W1028">
        <v>71.005917159999996</v>
      </c>
      <c r="X1028">
        <v>55.447927976999999</v>
      </c>
      <c r="Y1028"/>
      <c r="Z1028">
        <v>63.652390826000001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91.669656036000006</v>
      </c>
      <c r="AM1028">
        <v>58.7</v>
      </c>
      <c r="AN1028">
        <v>129.595224898</v>
      </c>
      <c r="AO1028">
        <v>72.617449037</v>
      </c>
      <c r="AP1028">
        <v>52.804400367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2">
      <c r="A1029" s="85">
        <v>38200</v>
      </c>
      <c r="B1029">
        <v>82.353731680999999</v>
      </c>
      <c r="C1029">
        <v>80.493292225999994</v>
      </c>
      <c r="D1029">
        <v>96.559317368999999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96.591950671000006</v>
      </c>
      <c r="N1029">
        <v>125.07710423100001</v>
      </c>
      <c r="O1029">
        <v>67.505625468999995</v>
      </c>
      <c r="P1029"/>
      <c r="Q1029">
        <v>108.209017418</v>
      </c>
      <c r="R1029">
        <v>106.95</v>
      </c>
      <c r="S1029">
        <v>96.923508742999999</v>
      </c>
      <c r="T1029">
        <v>103.678811461</v>
      </c>
      <c r="U1029"/>
      <c r="V1029">
        <v>135.45325896899999</v>
      </c>
      <c r="W1029">
        <v>70.705892157999997</v>
      </c>
      <c r="X1029">
        <v>55.799579326</v>
      </c>
      <c r="Y1029"/>
      <c r="Z1029">
        <v>50.993231866000002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79.8</v>
      </c>
      <c r="AH1029">
        <v>93.929814073000003</v>
      </c>
      <c r="AI1029">
        <v>96.784868516000003</v>
      </c>
      <c r="AJ1029">
        <v>106.012412723</v>
      </c>
      <c r="AK1029"/>
      <c r="AL1029">
        <v>90.917366936999997</v>
      </c>
      <c r="AM1029">
        <v>59.1</v>
      </c>
      <c r="AN1029">
        <v>124.01990451499999</v>
      </c>
      <c r="AO1029">
        <v>74.143526945000005</v>
      </c>
      <c r="AP1029">
        <v>53.404450371000003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2">
      <c r="A1030" s="85">
        <v>38231</v>
      </c>
      <c r="B1030">
        <v>83.029454611000006</v>
      </c>
      <c r="C1030">
        <v>82.293142238000001</v>
      </c>
      <c r="D1030">
        <v>97.109826589999997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98.091825681000003</v>
      </c>
      <c r="N1030">
        <v>127.063105886</v>
      </c>
      <c r="O1030">
        <v>67.305608801000005</v>
      </c>
      <c r="P1030"/>
      <c r="Q1030">
        <v>107.80898408199999</v>
      </c>
      <c r="R1030">
        <v>110.65</v>
      </c>
      <c r="S1030">
        <v>97.306080280000003</v>
      </c>
      <c r="T1030">
        <v>103.46657233800001</v>
      </c>
      <c r="U1030"/>
      <c r="V1030">
        <v>144.743194872</v>
      </c>
      <c r="W1030">
        <v>71.305942161999994</v>
      </c>
      <c r="X1030">
        <v>56.722293219999997</v>
      </c>
      <c r="Y1030"/>
      <c r="Z1030">
        <v>57.114796996999999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91.479048540999997</v>
      </c>
      <c r="AM1030">
        <v>59.3</v>
      </c>
      <c r="AN1030">
        <v>123.27652846399999</v>
      </c>
      <c r="AO1030">
        <v>72.389952786999999</v>
      </c>
      <c r="AP1030">
        <v>53.604467038999999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2">
      <c r="A1031" s="85">
        <v>38261</v>
      </c>
      <c r="B1031">
        <v>83.282850707999998</v>
      </c>
      <c r="C1031">
        <v>84.392967252999995</v>
      </c>
      <c r="D1031">
        <v>96.449215523999996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98.591784017999998</v>
      </c>
      <c r="N1031">
        <v>125.959104966</v>
      </c>
      <c r="O1031">
        <v>67.405617135</v>
      </c>
      <c r="P1031"/>
      <c r="Q1031">
        <v>108.10900908399999</v>
      </c>
      <c r="R1031">
        <v>111.47</v>
      </c>
      <c r="S1031">
        <v>97.599864991000004</v>
      </c>
      <c r="T1031">
        <v>104.315528829</v>
      </c>
      <c r="U1031"/>
      <c r="V1031">
        <v>138.45001248599999</v>
      </c>
      <c r="W1031">
        <v>72.806067171999999</v>
      </c>
      <c r="X1031">
        <v>56.865122579000001</v>
      </c>
      <c r="Y1031"/>
      <c r="Z1031">
        <v>57.590258366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91.707702095000002</v>
      </c>
      <c r="AM1031">
        <v>59.9</v>
      </c>
      <c r="AN1031">
        <v>125.754448634</v>
      </c>
      <c r="AO1031">
        <v>72.751557137999995</v>
      </c>
      <c r="AP1031">
        <v>54.304525376999997</v>
      </c>
      <c r="AQ1031">
        <v>87.371561166000006</v>
      </c>
      <c r="AR1031">
        <v>108.39096741900001</v>
      </c>
      <c r="AS1031">
        <v>50.595783685000001</v>
      </c>
      <c r="AT1031">
        <v>93.82631173</v>
      </c>
      <c r="AU1031"/>
    </row>
    <row r="1032" spans="1:47" x14ac:dyDescent="0.2">
      <c r="A1032" s="85">
        <v>38292</v>
      </c>
      <c r="B1032">
        <v>83.874108269000004</v>
      </c>
      <c r="C1032">
        <v>83.593033914000003</v>
      </c>
      <c r="D1032">
        <v>96.449215523999996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97.391884009999998</v>
      </c>
      <c r="N1032">
        <v>126.872105727</v>
      </c>
      <c r="O1032">
        <v>67.605633803000003</v>
      </c>
      <c r="P1032"/>
      <c r="Q1032">
        <v>106.50887573999999</v>
      </c>
      <c r="R1032">
        <v>109.61</v>
      </c>
      <c r="S1032">
        <v>97.541019621000004</v>
      </c>
      <c r="T1032">
        <v>104.84612663599999</v>
      </c>
      <c r="U1032"/>
      <c r="V1032">
        <v>143.54449346499999</v>
      </c>
      <c r="W1032">
        <v>73.006083840000002</v>
      </c>
      <c r="X1032">
        <v>56.846079252000003</v>
      </c>
      <c r="Y1032"/>
      <c r="Z1032">
        <v>56.936498983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81.400000000000006</v>
      </c>
      <c r="AH1032">
        <v>95.271903222000006</v>
      </c>
      <c r="AI1032">
        <v>97.866813184999998</v>
      </c>
      <c r="AJ1032">
        <v>116.718386346</v>
      </c>
      <c r="AK1032"/>
      <c r="AL1032">
        <v>91.741281944999997</v>
      </c>
      <c r="AM1032">
        <v>60.3</v>
      </c>
      <c r="AN1032">
        <v>127.86068077900001</v>
      </c>
      <c r="AO1032">
        <v>74.057075956999995</v>
      </c>
      <c r="AP1032">
        <v>52.204350363000003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2">
      <c r="A1033" s="85">
        <v>38322</v>
      </c>
      <c r="B1033">
        <v>81.931404857000004</v>
      </c>
      <c r="C1033">
        <v>83.793017249000002</v>
      </c>
      <c r="D1033">
        <v>96.999724744999995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97.491875676999996</v>
      </c>
      <c r="N1033">
        <v>124.275103563</v>
      </c>
      <c r="O1033">
        <v>68.105675473000005</v>
      </c>
      <c r="P1033"/>
      <c r="Q1033">
        <v>111.60930077499999</v>
      </c>
      <c r="R1033">
        <v>109.88</v>
      </c>
      <c r="S1033">
        <v>97.478032769999999</v>
      </c>
      <c r="T1033">
        <v>104.209409268</v>
      </c>
      <c r="U1033"/>
      <c r="V1033">
        <v>141.846333139</v>
      </c>
      <c r="W1033">
        <v>71.405950496000003</v>
      </c>
      <c r="X1033">
        <v>57.241947187000001</v>
      </c>
      <c r="Y1033"/>
      <c r="Z1033">
        <v>58.957209802999998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91.510318217999995</v>
      </c>
      <c r="AM1033">
        <v>57.9</v>
      </c>
      <c r="AN1033">
        <v>126.37392867699999</v>
      </c>
      <c r="AO1033">
        <v>74.538439752000002</v>
      </c>
      <c r="AP1033">
        <v>59.604967080999998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2">
      <c r="A1034" s="85">
        <v>38353</v>
      </c>
      <c r="B1034">
        <v>80.917820472000002</v>
      </c>
      <c r="C1034">
        <v>85.392883925999996</v>
      </c>
      <c r="D1034">
        <v>97.550233965999993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98.291809016000002</v>
      </c>
      <c r="N1034">
        <v>124.758103965</v>
      </c>
      <c r="O1034">
        <v>65.905492124000006</v>
      </c>
      <c r="P1034"/>
      <c r="Q1034">
        <v>105.808817401</v>
      </c>
      <c r="R1034">
        <v>111.66</v>
      </c>
      <c r="S1034">
        <v>98.616093075999999</v>
      </c>
      <c r="T1034">
        <v>104.209409268</v>
      </c>
      <c r="U1034"/>
      <c r="V1034">
        <v>143.244818114</v>
      </c>
      <c r="W1034">
        <v>72.806067171999999</v>
      </c>
      <c r="X1034">
        <v>57.161533659</v>
      </c>
      <c r="Y1034"/>
      <c r="Z1034">
        <v>57.530825694999997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81.900000000000006</v>
      </c>
      <c r="AH1034">
        <v>95.985819929000002</v>
      </c>
      <c r="AI1034">
        <v>96.391967335999993</v>
      </c>
      <c r="AJ1034">
        <v>112.76183087699999</v>
      </c>
      <c r="AK1034"/>
      <c r="AL1034">
        <v>92.809026166999999</v>
      </c>
      <c r="AM1034">
        <v>60.4</v>
      </c>
      <c r="AN1034">
        <v>125.69046147900001</v>
      </c>
      <c r="AO1034">
        <v>73.568040788999994</v>
      </c>
      <c r="AP1034">
        <v>52.304358696999998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2">
      <c r="A1035" s="85">
        <v>38384</v>
      </c>
      <c r="B1035">
        <v>81.762474119999993</v>
      </c>
      <c r="C1035">
        <v>82.993083909999996</v>
      </c>
      <c r="D1035">
        <v>96.229011835999998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98.091825681000003</v>
      </c>
      <c r="N1035">
        <v>125.315104429</v>
      </c>
      <c r="O1035">
        <v>70.605883824000003</v>
      </c>
      <c r="P1035"/>
      <c r="Q1035">
        <v>104.808734061</v>
      </c>
      <c r="R1035">
        <v>110.38</v>
      </c>
      <c r="S1035">
        <v>98.631453003999994</v>
      </c>
      <c r="T1035">
        <v>104.103289706</v>
      </c>
      <c r="U1035"/>
      <c r="V1035">
        <v>142.845250978</v>
      </c>
      <c r="W1035">
        <v>72.006000499999999</v>
      </c>
      <c r="X1035">
        <v>57.882138568000002</v>
      </c>
      <c r="Y1035"/>
      <c r="Z1035">
        <v>59.31380583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92.705394240999993</v>
      </c>
      <c r="AM1035">
        <v>60.4</v>
      </c>
      <c r="AN1035">
        <v>128.46233988099999</v>
      </c>
      <c r="AO1035">
        <v>77.674760840999994</v>
      </c>
      <c r="AP1035">
        <v>51.804317026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2">
      <c r="A1036" s="85">
        <v>38412</v>
      </c>
      <c r="B1036">
        <v>81.762474119999993</v>
      </c>
      <c r="C1036">
        <v>83.293058912000006</v>
      </c>
      <c r="D1036">
        <v>97.109826589999997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97.991834014000005</v>
      </c>
      <c r="N1036">
        <v>126.209105174</v>
      </c>
      <c r="O1036">
        <v>72.706058838000004</v>
      </c>
      <c r="P1036"/>
      <c r="Q1036">
        <v>105.708809067</v>
      </c>
      <c r="R1036">
        <v>107.97</v>
      </c>
      <c r="S1036">
        <v>98.472921256000006</v>
      </c>
      <c r="T1036">
        <v>101.768659356</v>
      </c>
      <c r="U1036"/>
      <c r="V1036">
        <v>138.54990427000001</v>
      </c>
      <c r="W1036">
        <v>73.706142178999997</v>
      </c>
      <c r="X1036">
        <v>58.861606000999998</v>
      </c>
      <c r="Y1036"/>
      <c r="Z1036">
        <v>56.995931655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92.674118288000003</v>
      </c>
      <c r="AM1036">
        <v>58.9</v>
      </c>
      <c r="AN1036">
        <v>125.033808452</v>
      </c>
      <c r="AO1036">
        <v>74.925947454999999</v>
      </c>
      <c r="AP1036">
        <v>51.304275355999998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2">
      <c r="A1037" s="85">
        <v>38443</v>
      </c>
      <c r="B1037">
        <v>83.451781435000001</v>
      </c>
      <c r="C1037">
        <v>83.893008915999999</v>
      </c>
      <c r="D1037">
        <v>97.219928433999996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99.391717357000005</v>
      </c>
      <c r="N1037">
        <v>127.429106191</v>
      </c>
      <c r="O1037">
        <v>70.705892157999997</v>
      </c>
      <c r="P1037"/>
      <c r="Q1037">
        <v>107.50895908</v>
      </c>
      <c r="R1037">
        <v>110.78</v>
      </c>
      <c r="S1037">
        <v>99.294428158000002</v>
      </c>
      <c r="T1037">
        <v>105.16448532</v>
      </c>
      <c r="U1037"/>
      <c r="V1037">
        <v>138.54990427000001</v>
      </c>
      <c r="W1037">
        <v>76.506375531000003</v>
      </c>
      <c r="X1037">
        <v>56.361872104</v>
      </c>
      <c r="Y1037"/>
      <c r="Z1037">
        <v>59.551536515000002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85.3</v>
      </c>
      <c r="AH1037">
        <v>96.139747338999996</v>
      </c>
      <c r="AI1037">
        <v>99.891675694</v>
      </c>
      <c r="AJ1037">
        <v>122.536850272</v>
      </c>
      <c r="AK1037"/>
      <c r="AL1037">
        <v>93.518121461999996</v>
      </c>
      <c r="AM1037">
        <v>60.8</v>
      </c>
      <c r="AN1037">
        <v>127.660190165</v>
      </c>
      <c r="AO1037">
        <v>75.883625495999993</v>
      </c>
      <c r="AP1037">
        <v>53.104425368999998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2">
      <c r="A1038" s="85">
        <v>38473</v>
      </c>
      <c r="B1038">
        <v>83.789642900000004</v>
      </c>
      <c r="C1038">
        <v>81.293225565</v>
      </c>
      <c r="D1038">
        <v>100.302780072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98.091825681000003</v>
      </c>
      <c r="N1038">
        <v>126.411105343</v>
      </c>
      <c r="O1038">
        <v>70.305858822000005</v>
      </c>
      <c r="P1038"/>
      <c r="Q1038">
        <v>100.408367364</v>
      </c>
      <c r="R1038">
        <v>109.57</v>
      </c>
      <c r="S1038">
        <v>98.809460810999994</v>
      </c>
      <c r="T1038">
        <v>104.527767952</v>
      </c>
      <c r="U1038"/>
      <c r="V1038">
        <v>141.64654957100001</v>
      </c>
      <c r="W1038">
        <v>77.206433868999994</v>
      </c>
      <c r="X1038">
        <v>56.697106925</v>
      </c>
      <c r="Y1038"/>
      <c r="Z1038">
        <v>59.373238501000003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93.121713404000005</v>
      </c>
      <c r="AM1038">
        <v>60</v>
      </c>
      <c r="AN1038">
        <v>121.361733152</v>
      </c>
      <c r="AO1038">
        <v>74.183129295000001</v>
      </c>
      <c r="AP1038">
        <v>52.704392032999998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2">
      <c r="A1039" s="85">
        <v>38504</v>
      </c>
      <c r="B1039">
        <v>85.225554119999998</v>
      </c>
      <c r="C1039">
        <v>82.993083909999996</v>
      </c>
      <c r="D1039">
        <v>98.541150564000006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98.991750687000007</v>
      </c>
      <c r="N1039">
        <v>127.028105857</v>
      </c>
      <c r="O1039">
        <v>72.606050503999995</v>
      </c>
      <c r="P1039"/>
      <c r="Q1039">
        <v>97.708142344999999</v>
      </c>
      <c r="R1039">
        <v>109.52</v>
      </c>
      <c r="S1039">
        <v>99.376905016999999</v>
      </c>
      <c r="T1039">
        <v>105.90732224999999</v>
      </c>
      <c r="U1039"/>
      <c r="V1039">
        <v>137.95055356699999</v>
      </c>
      <c r="W1039">
        <v>75.706308859000004</v>
      </c>
      <c r="X1039">
        <v>57.686861606999997</v>
      </c>
      <c r="Y1039"/>
      <c r="Z1039">
        <v>59.967565213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93.554228777999995</v>
      </c>
      <c r="AM1039">
        <v>61.4</v>
      </c>
      <c r="AN1039">
        <v>126.250157415</v>
      </c>
      <c r="AO1039">
        <v>76.741929737999996</v>
      </c>
      <c r="AP1039">
        <v>52.804400367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2">
      <c r="A1040" s="85">
        <v>38534</v>
      </c>
      <c r="B1040">
        <v>85.056623381999998</v>
      </c>
      <c r="C1040">
        <v>82.193150571000004</v>
      </c>
      <c r="D1040">
        <v>97.880539498999994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99.491709024000002</v>
      </c>
      <c r="N1040">
        <v>127.190105992</v>
      </c>
      <c r="O1040">
        <v>73.306108842</v>
      </c>
      <c r="P1040"/>
      <c r="Q1040">
        <v>105.508792399</v>
      </c>
      <c r="R1040">
        <v>109.19</v>
      </c>
      <c r="S1040">
        <v>99.377089685000001</v>
      </c>
      <c r="T1040">
        <v>105.16448532</v>
      </c>
      <c r="U1040"/>
      <c r="V1040">
        <v>138.54990427000001</v>
      </c>
      <c r="W1040">
        <v>76.206350529000005</v>
      </c>
      <c r="X1040">
        <v>56.588773816</v>
      </c>
      <c r="Y1040"/>
      <c r="Z1040">
        <v>57.827989051000003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93.542801385000004</v>
      </c>
      <c r="AM1040">
        <v>61.7</v>
      </c>
      <c r="AN1040">
        <v>123.12494295899999</v>
      </c>
      <c r="AO1040">
        <v>76.539318101999996</v>
      </c>
      <c r="AP1040">
        <v>54.104508709000001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2">
      <c r="A1041" s="85">
        <v>38565</v>
      </c>
      <c r="B1041">
        <v>84.465365829999996</v>
      </c>
      <c r="C1041">
        <v>81.693192233999994</v>
      </c>
      <c r="D1041">
        <v>97.990641342999993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98.291809016000002</v>
      </c>
      <c r="N1041">
        <v>128.12910677400001</v>
      </c>
      <c r="O1041">
        <v>71.505958829999997</v>
      </c>
      <c r="P1041"/>
      <c r="Q1041">
        <v>106.308859072</v>
      </c>
      <c r="R1041">
        <v>108.56</v>
      </c>
      <c r="S1041">
        <v>99.059973186999997</v>
      </c>
      <c r="T1041">
        <v>104.315528829</v>
      </c>
      <c r="U1041"/>
      <c r="V1041">
        <v>140.34795638099999</v>
      </c>
      <c r="W1041">
        <v>75.806317192999998</v>
      </c>
      <c r="X1041">
        <v>58.069174922999999</v>
      </c>
      <c r="Y1041"/>
      <c r="Z1041">
        <v>59.848699871000001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87.2</v>
      </c>
      <c r="AH1041">
        <v>97.052197794999998</v>
      </c>
      <c r="AI1041">
        <v>97.391884009999998</v>
      </c>
      <c r="AJ1041">
        <v>117.765709853</v>
      </c>
      <c r="AK1041"/>
      <c r="AL1041">
        <v>93.539238241999996</v>
      </c>
      <c r="AM1041">
        <v>62.4</v>
      </c>
      <c r="AN1041">
        <v>116.43875777700001</v>
      </c>
      <c r="AO1041">
        <v>76.552482968999996</v>
      </c>
      <c r="AP1041">
        <v>52.804400367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2">
      <c r="A1042" s="85">
        <v>38596</v>
      </c>
      <c r="B1042">
        <v>85.563415585000001</v>
      </c>
      <c r="C1042">
        <v>83.893008915999999</v>
      </c>
      <c r="D1042">
        <v>97.440132121999994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99.691692359000001</v>
      </c>
      <c r="N1042">
        <v>127.618106348</v>
      </c>
      <c r="O1042">
        <v>76.606383864999998</v>
      </c>
      <c r="P1042"/>
      <c r="Q1042">
        <v>107.00891741</v>
      </c>
      <c r="R1042">
        <v>111.29</v>
      </c>
      <c r="S1042">
        <v>98.945217954</v>
      </c>
      <c r="T1042">
        <v>104.633887513</v>
      </c>
      <c r="U1042"/>
      <c r="V1042">
        <v>143.04503454600001</v>
      </c>
      <c r="W1042">
        <v>77.506458871999996</v>
      </c>
      <c r="X1042">
        <v>57.778931686999996</v>
      </c>
      <c r="Y1042"/>
      <c r="Z1042">
        <v>59.076075146000001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93.645305445000005</v>
      </c>
      <c r="AM1042">
        <v>62.9</v>
      </c>
      <c r="AN1042">
        <v>122.77915453999999</v>
      </c>
      <c r="AO1042">
        <v>77.270640424999996</v>
      </c>
      <c r="AP1042">
        <v>53.004417035000003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2">
      <c r="A1043" s="85">
        <v>38626</v>
      </c>
      <c r="B1043">
        <v>86.999326804000006</v>
      </c>
      <c r="C1043">
        <v>82.793100574999997</v>
      </c>
      <c r="D1043">
        <v>96.779521056999997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99.891675694</v>
      </c>
      <c r="N1043">
        <v>127.00510583800001</v>
      </c>
      <c r="O1043">
        <v>75.006250520999998</v>
      </c>
      <c r="P1043"/>
      <c r="Q1043">
        <v>110.80923410299999</v>
      </c>
      <c r="R1043">
        <v>108.04</v>
      </c>
      <c r="S1043">
        <v>99.336768071999998</v>
      </c>
      <c r="T1043">
        <v>103.891050584</v>
      </c>
      <c r="U1043"/>
      <c r="V1043">
        <v>141.34687421999999</v>
      </c>
      <c r="W1043">
        <v>78.906575548000006</v>
      </c>
      <c r="X1043">
        <v>59.006667647</v>
      </c>
      <c r="Y1043"/>
      <c r="Z1043">
        <v>60.086430556000003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94.045858678000002</v>
      </c>
      <c r="AM1043">
        <v>64.599999999999994</v>
      </c>
      <c r="AN1043">
        <v>121.46105692499999</v>
      </c>
      <c r="AO1043">
        <v>77.123249764999997</v>
      </c>
      <c r="AP1043">
        <v>54.204517043000003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2">
      <c r="A1044" s="85">
        <v>38657</v>
      </c>
      <c r="B1044">
        <v>87.928445830000001</v>
      </c>
      <c r="C1044">
        <v>87.792683943</v>
      </c>
      <c r="D1044">
        <v>97.770437654999995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101.591534039</v>
      </c>
      <c r="N1044">
        <v>128.61810718199999</v>
      </c>
      <c r="O1044">
        <v>76.006333861000002</v>
      </c>
      <c r="P1044"/>
      <c r="Q1044">
        <v>108.209017418</v>
      </c>
      <c r="R1044">
        <v>112.35</v>
      </c>
      <c r="S1044">
        <v>100.404446888</v>
      </c>
      <c r="T1044">
        <v>104.42164839100001</v>
      </c>
      <c r="U1044"/>
      <c r="V1044">
        <v>141.64654957100001</v>
      </c>
      <c r="W1044">
        <v>78.606550545999994</v>
      </c>
      <c r="X1044">
        <v>58.17199437</v>
      </c>
      <c r="Y1044"/>
      <c r="Z1044">
        <v>68.288139177000005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95.350218497</v>
      </c>
      <c r="AM1044">
        <v>65.8</v>
      </c>
      <c r="AN1044">
        <v>125.320865459</v>
      </c>
      <c r="AO1044">
        <v>78.275291358000004</v>
      </c>
      <c r="AP1044">
        <v>54.904575381000001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2">
      <c r="A1045" s="85">
        <v>38687</v>
      </c>
      <c r="B1045">
        <v>86.999326804000006</v>
      </c>
      <c r="C1045">
        <v>90.392467293999999</v>
      </c>
      <c r="D1045">
        <v>99.421965318000005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100.49162569800001</v>
      </c>
      <c r="N1045">
        <v>129.63810803199999</v>
      </c>
      <c r="O1045">
        <v>77.406450538000001</v>
      </c>
      <c r="P1045"/>
      <c r="Q1045">
        <v>111.009250771</v>
      </c>
      <c r="R1045">
        <v>111.02</v>
      </c>
      <c r="S1045">
        <v>100.737907655</v>
      </c>
      <c r="T1045">
        <v>107.817474354</v>
      </c>
      <c r="U1045"/>
      <c r="V1045">
        <v>138.84957962199999</v>
      </c>
      <c r="W1045">
        <v>78.906575548000006</v>
      </c>
      <c r="X1045">
        <v>60.263026816999997</v>
      </c>
      <c r="Y1045"/>
      <c r="Z1045">
        <v>56.104441586999997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95.472596689</v>
      </c>
      <c r="AM1045">
        <v>66.900000000000006</v>
      </c>
      <c r="AN1045">
        <v>122.92084186</v>
      </c>
      <c r="AO1045">
        <v>78.784718405000007</v>
      </c>
      <c r="AP1045">
        <v>58.204850403999998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2">
      <c r="A1046" s="85">
        <v>38718</v>
      </c>
      <c r="B1046">
        <v>87.675049733999998</v>
      </c>
      <c r="C1046">
        <v>86.192817265000002</v>
      </c>
      <c r="D1046">
        <v>99.752270851000006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101.191567369</v>
      </c>
      <c r="N1046">
        <v>130.51410876200001</v>
      </c>
      <c r="O1046">
        <v>76.006333861000002</v>
      </c>
      <c r="P1046"/>
      <c r="Q1046">
        <v>119.70997583099999</v>
      </c>
      <c r="R1046">
        <v>110.3</v>
      </c>
      <c r="S1046">
        <v>100.817557114</v>
      </c>
      <c r="T1046">
        <v>106.225680934</v>
      </c>
      <c r="U1046"/>
      <c r="V1046">
        <v>137.65087821500001</v>
      </c>
      <c r="W1046">
        <v>79.206600550000005</v>
      </c>
      <c r="X1046">
        <v>61.252275691999998</v>
      </c>
      <c r="Y1046"/>
      <c r="Z1046">
        <v>62.998631443000001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95.791951510000004</v>
      </c>
      <c r="AM1046">
        <v>65.2</v>
      </c>
      <c r="AN1046">
        <v>119.620581362</v>
      </c>
      <c r="AO1046">
        <v>78.400000000000006</v>
      </c>
      <c r="AP1046">
        <v>57.704808733999997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2">
      <c r="A1047" s="85">
        <v>38749</v>
      </c>
      <c r="B1047">
        <v>87.675049733999998</v>
      </c>
      <c r="C1047">
        <v>88.092658944999997</v>
      </c>
      <c r="D1047">
        <v>100.633085604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101.191567369</v>
      </c>
      <c r="N1047">
        <v>130.29410857799999</v>
      </c>
      <c r="O1047">
        <v>77.106425535</v>
      </c>
      <c r="P1047"/>
      <c r="Q1047">
        <v>117.30977581499999</v>
      </c>
      <c r="R1047">
        <v>109.56</v>
      </c>
      <c r="S1047">
        <v>100.979805716</v>
      </c>
      <c r="T1047">
        <v>106.756278741</v>
      </c>
      <c r="U1047"/>
      <c r="V1047">
        <v>141.846333139</v>
      </c>
      <c r="W1047">
        <v>79.906658887999995</v>
      </c>
      <c r="X1047">
        <v>61.554983268999997</v>
      </c>
      <c r="Y1047"/>
      <c r="Z1047">
        <v>53.964865424999999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95.782778636000003</v>
      </c>
      <c r="AM1047">
        <v>66.400000000000006</v>
      </c>
      <c r="AN1047">
        <v>118.811184607</v>
      </c>
      <c r="AO1047">
        <v>79.2</v>
      </c>
      <c r="AP1047">
        <v>56.304692058000001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2">
      <c r="A1048" s="85">
        <v>38777</v>
      </c>
      <c r="B1048">
        <v>88.181841926999994</v>
      </c>
      <c r="C1048">
        <v>87.592700608000001</v>
      </c>
      <c r="D1048">
        <v>99.972474539000004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101.991500708</v>
      </c>
      <c r="N1048">
        <v>130.97210914300001</v>
      </c>
      <c r="O1048">
        <v>78.306525543999996</v>
      </c>
      <c r="P1048"/>
      <c r="Q1048">
        <v>115.309609134</v>
      </c>
      <c r="R1048">
        <v>111.56</v>
      </c>
      <c r="S1048">
        <v>101.299548106</v>
      </c>
      <c r="T1048">
        <v>107.711354793</v>
      </c>
      <c r="U1048"/>
      <c r="V1048">
        <v>145.34254557599999</v>
      </c>
      <c r="W1048">
        <v>82.906908908999995</v>
      </c>
      <c r="X1048">
        <v>62.726172806999998</v>
      </c>
      <c r="Y1048"/>
      <c r="Z1048">
        <v>59.848699871000001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96.370838347000003</v>
      </c>
      <c r="AM1048">
        <v>66.900000000000006</v>
      </c>
      <c r="AN1048">
        <v>123.99255802899999</v>
      </c>
      <c r="AO1048">
        <v>80.099999999999994</v>
      </c>
      <c r="AP1048">
        <v>59.404950413000002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2">
      <c r="A1049" s="85">
        <v>38808</v>
      </c>
      <c r="B1049">
        <v>88.519703391999997</v>
      </c>
      <c r="C1049">
        <v>88.292642279999995</v>
      </c>
      <c r="D1049">
        <v>100.52298376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102.29147571</v>
      </c>
      <c r="N1049">
        <v>130.16110846800001</v>
      </c>
      <c r="O1049">
        <v>79.006583882000001</v>
      </c>
      <c r="P1049"/>
      <c r="Q1049">
        <v>116.909742479</v>
      </c>
      <c r="R1049">
        <v>111.04</v>
      </c>
      <c r="S1049">
        <v>101.954874441</v>
      </c>
      <c r="T1049">
        <v>107.605235232</v>
      </c>
      <c r="U1049"/>
      <c r="V1049">
        <v>142.64546741000001</v>
      </c>
      <c r="W1049">
        <v>82.606883906999997</v>
      </c>
      <c r="X1049">
        <v>62.039105341000003</v>
      </c>
      <c r="Y1049"/>
      <c r="Z1049">
        <v>62.107141374999998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96.781646069000004</v>
      </c>
      <c r="AM1049">
        <v>67.8</v>
      </c>
      <c r="AN1049">
        <v>116.861642753</v>
      </c>
      <c r="AO1049">
        <v>80.5</v>
      </c>
      <c r="AP1049">
        <v>58.904908742000003</v>
      </c>
      <c r="AQ1049">
        <v>93.407783981999998</v>
      </c>
      <c r="AR1049">
        <v>112.090659112</v>
      </c>
      <c r="AS1049">
        <v>63.594700441999997</v>
      </c>
      <c r="AT1049">
        <v>97.945254945000002</v>
      </c>
      <c r="AU1049"/>
    </row>
    <row r="1050" spans="1:47" x14ac:dyDescent="0.2">
      <c r="A1050" s="85">
        <v>38838</v>
      </c>
      <c r="B1050">
        <v>89.786683874000005</v>
      </c>
      <c r="C1050">
        <v>89.592533955999997</v>
      </c>
      <c r="D1050">
        <v>101.183594825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103.791350721</v>
      </c>
      <c r="N1050">
        <v>131.781109818</v>
      </c>
      <c r="O1050">
        <v>80.706725559999995</v>
      </c>
      <c r="P1050"/>
      <c r="Q1050">
        <v>114.509542462</v>
      </c>
      <c r="R1050">
        <v>112.82</v>
      </c>
      <c r="S1050">
        <v>102.10426132800001</v>
      </c>
      <c r="T1050">
        <v>107.923593916</v>
      </c>
      <c r="U1050"/>
      <c r="V1050">
        <v>144.743194872</v>
      </c>
      <c r="W1050">
        <v>83.206933910999993</v>
      </c>
      <c r="X1050">
        <v>62.788994692000003</v>
      </c>
      <c r="Y1050"/>
      <c r="Z1050">
        <v>65.970265002000005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97.256287301</v>
      </c>
      <c r="AM1050">
        <v>69.900000000000006</v>
      </c>
      <c r="AN1050">
        <v>124.340601628</v>
      </c>
      <c r="AO1050">
        <v>81.599999999999994</v>
      </c>
      <c r="AP1050">
        <v>60.205017085000001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2">
      <c r="A1051" s="85">
        <v>38869</v>
      </c>
      <c r="B1051">
        <v>90.462406803999997</v>
      </c>
      <c r="C1051">
        <v>89.692525622999995</v>
      </c>
      <c r="D1051">
        <v>99.752270851000006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103.691359053</v>
      </c>
      <c r="N1051">
        <v>132.22211018499999</v>
      </c>
      <c r="O1051">
        <v>79.606633885999997</v>
      </c>
      <c r="P1051"/>
      <c r="Q1051">
        <v>120.310025835</v>
      </c>
      <c r="R1051">
        <v>112.6</v>
      </c>
      <c r="S1051">
        <v>102.45817256399999</v>
      </c>
      <c r="T1051">
        <v>108.66643084499999</v>
      </c>
      <c r="U1051"/>
      <c r="V1051">
        <v>143.04503454600001</v>
      </c>
      <c r="W1051">
        <v>84.907075590000005</v>
      </c>
      <c r="X1051">
        <v>62.897123422</v>
      </c>
      <c r="Y1051"/>
      <c r="Z1051">
        <v>62.523170073999999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97.518496501000001</v>
      </c>
      <c r="AM1051">
        <v>70.400000000000006</v>
      </c>
      <c r="AN1051">
        <v>123.904471763</v>
      </c>
      <c r="AO1051">
        <v>80.599999999999994</v>
      </c>
      <c r="AP1051">
        <v>61.805150429000001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2">
      <c r="A1052" s="85">
        <v>38899</v>
      </c>
      <c r="B1052">
        <v>91.898318023000002</v>
      </c>
      <c r="C1052">
        <v>88.092658944999997</v>
      </c>
      <c r="D1052">
        <v>100.633085604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103.491375719</v>
      </c>
      <c r="N1052">
        <v>131.92710993899999</v>
      </c>
      <c r="O1052">
        <v>80.106675555999999</v>
      </c>
      <c r="P1052"/>
      <c r="Q1052">
        <v>119.20993416100001</v>
      </c>
      <c r="R1052">
        <v>111.09</v>
      </c>
      <c r="S1052">
        <v>102.511132592</v>
      </c>
      <c r="T1052">
        <v>107.923593916</v>
      </c>
      <c r="U1052"/>
      <c r="V1052">
        <v>138.84957962199999</v>
      </c>
      <c r="W1052">
        <v>85.407117260000007</v>
      </c>
      <c r="X1052">
        <v>64.997825426000006</v>
      </c>
      <c r="Y1052"/>
      <c r="Z1052">
        <v>61.869410690999999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97.204089226999997</v>
      </c>
      <c r="AM1052">
        <v>71</v>
      </c>
      <c r="AN1052">
        <v>125.250085849</v>
      </c>
      <c r="AO1052">
        <v>81.3</v>
      </c>
      <c r="AP1052">
        <v>63.105258771999999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2">
      <c r="A1053" s="85">
        <v>38930</v>
      </c>
      <c r="B1053">
        <v>91.813852654000002</v>
      </c>
      <c r="C1053">
        <v>87.492708941000004</v>
      </c>
      <c r="D1053">
        <v>100.52298376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103.791350721</v>
      </c>
      <c r="N1053">
        <v>131.61610967999999</v>
      </c>
      <c r="O1053">
        <v>81.906825569000006</v>
      </c>
      <c r="P1053"/>
      <c r="Q1053">
        <v>115.90965913799999</v>
      </c>
      <c r="R1053">
        <v>110.3</v>
      </c>
      <c r="S1053">
        <v>102.92216634899999</v>
      </c>
      <c r="T1053">
        <v>108.98478953</v>
      </c>
      <c r="U1053"/>
      <c r="V1053">
        <v>142.34579205899999</v>
      </c>
      <c r="W1053">
        <v>82.006833903</v>
      </c>
      <c r="X1053">
        <v>63.912743513999999</v>
      </c>
      <c r="Y1053"/>
      <c r="Z1053">
        <v>61.691112677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97.789980008000001</v>
      </c>
      <c r="AM1053">
        <v>70.7</v>
      </c>
      <c r="AN1053">
        <v>125.207639903</v>
      </c>
      <c r="AO1053">
        <v>82.4</v>
      </c>
      <c r="AP1053">
        <v>64.605383782000004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2">
      <c r="A1054" s="85">
        <v>38961</v>
      </c>
      <c r="B1054">
        <v>92.067248741</v>
      </c>
      <c r="C1054">
        <v>89.692525622999995</v>
      </c>
      <c r="D1054">
        <v>99.752270851000006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103.891342388</v>
      </c>
      <c r="N1054">
        <v>132.57711048100001</v>
      </c>
      <c r="O1054">
        <v>80.006667222000004</v>
      </c>
      <c r="P1054"/>
      <c r="Q1054">
        <v>116.109675806</v>
      </c>
      <c r="R1054">
        <v>112.05</v>
      </c>
      <c r="S1054">
        <v>102.81016083</v>
      </c>
      <c r="T1054">
        <v>109.62150689800001</v>
      </c>
      <c r="U1054"/>
      <c r="V1054">
        <v>139.44893032499999</v>
      </c>
      <c r="W1054">
        <v>85.207100592000003</v>
      </c>
      <c r="X1054">
        <v>65.533789592999995</v>
      </c>
      <c r="Y1054"/>
      <c r="Z1054">
        <v>62.047708704000001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97.821950826000005</v>
      </c>
      <c r="AM1054">
        <v>71.8</v>
      </c>
      <c r="AN1054">
        <v>124.34997104999999</v>
      </c>
      <c r="AO1054">
        <v>82.6</v>
      </c>
      <c r="AP1054">
        <v>64.105342112000002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2">
      <c r="A1055" s="85">
        <v>38991</v>
      </c>
      <c r="B1055">
        <v>92.996367757000002</v>
      </c>
      <c r="C1055">
        <v>91.592367303000003</v>
      </c>
      <c r="D1055">
        <v>100.192678227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103.591367386</v>
      </c>
      <c r="N1055">
        <v>132.35211029300001</v>
      </c>
      <c r="O1055">
        <v>81.406783899000004</v>
      </c>
      <c r="P1055"/>
      <c r="Q1055">
        <v>115.309609134</v>
      </c>
      <c r="R1055">
        <v>111.1</v>
      </c>
      <c r="S1055">
        <v>102.721534131</v>
      </c>
      <c r="T1055">
        <v>108.98478953</v>
      </c>
      <c r="U1055"/>
      <c r="V1055">
        <v>142.04611670700001</v>
      </c>
      <c r="W1055">
        <v>87.107258938000001</v>
      </c>
      <c r="X1055">
        <v>64.423363683000005</v>
      </c>
      <c r="Y1055"/>
      <c r="Z1055">
        <v>59.908132541999997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97.996182067000007</v>
      </c>
      <c r="AM1055">
        <v>72.099999999999994</v>
      </c>
      <c r="AN1055">
        <v>123.98938395499999</v>
      </c>
      <c r="AO1055">
        <v>83.2</v>
      </c>
      <c r="AP1055">
        <v>64.105342112000002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2">
      <c r="A1056" s="85">
        <v>39022</v>
      </c>
      <c r="B1056">
        <v>93.587625309000003</v>
      </c>
      <c r="C1056">
        <v>90.892425630999995</v>
      </c>
      <c r="D1056">
        <v>101.513900358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104.59128406000001</v>
      </c>
      <c r="N1056">
        <v>134.055111713</v>
      </c>
      <c r="O1056">
        <v>82.606883906999997</v>
      </c>
      <c r="P1056"/>
      <c r="Q1056">
        <v>116.309692474</v>
      </c>
      <c r="R1056">
        <v>110.48</v>
      </c>
      <c r="S1056">
        <v>103.114185229</v>
      </c>
      <c r="T1056">
        <v>109.303148214</v>
      </c>
      <c r="U1056"/>
      <c r="V1056">
        <v>137.65087821500001</v>
      </c>
      <c r="W1056">
        <v>87.607300608000003</v>
      </c>
      <c r="X1056">
        <v>70.065362593000003</v>
      </c>
      <c r="Y1056"/>
      <c r="Z1056">
        <v>59.848699871000001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98.302169957000004</v>
      </c>
      <c r="AM1056">
        <v>71.599999999999994</v>
      </c>
      <c r="AN1056">
        <v>125.98694770900001</v>
      </c>
      <c r="AO1056">
        <v>83.7</v>
      </c>
      <c r="AP1056">
        <v>65.105425452000006</v>
      </c>
      <c r="AQ1056">
        <v>100.80840070000001</v>
      </c>
      <c r="AR1056">
        <v>115.39038413500001</v>
      </c>
      <c r="AS1056">
        <v>64.294642112999995</v>
      </c>
      <c r="AT1056">
        <v>98.263454439</v>
      </c>
      <c r="AU1056"/>
    </row>
    <row r="1057" spans="1:47" x14ac:dyDescent="0.2">
      <c r="A1057" s="85">
        <v>39052</v>
      </c>
      <c r="B1057">
        <v>94.094417531000005</v>
      </c>
      <c r="C1057">
        <v>94.892092325999997</v>
      </c>
      <c r="D1057">
        <v>102.394715111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106.191150737</v>
      </c>
      <c r="N1057">
        <v>135.69411307799999</v>
      </c>
      <c r="O1057">
        <v>84.307025585000005</v>
      </c>
      <c r="P1057"/>
      <c r="Q1057">
        <v>113.80948412399999</v>
      </c>
      <c r="R1057">
        <v>112.35</v>
      </c>
      <c r="S1057">
        <v>103.956114322</v>
      </c>
      <c r="T1057">
        <v>108.772550407</v>
      </c>
      <c r="U1057"/>
      <c r="V1057">
        <v>142.146008491</v>
      </c>
      <c r="W1057">
        <v>90.307525627000004</v>
      </c>
      <c r="X1057">
        <v>68.846886232000003</v>
      </c>
      <c r="Y1057"/>
      <c r="Z1057">
        <v>63.711823496999997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</v>
      </c>
      <c r="AH1057">
        <v>100.729786268</v>
      </c>
      <c r="AI1057">
        <v>101.591534039</v>
      </c>
      <c r="AJ1057">
        <v>114.623739333</v>
      </c>
      <c r="AK1057"/>
      <c r="AL1057">
        <v>99.127894342000005</v>
      </c>
      <c r="AM1057">
        <v>74.900000000000006</v>
      </c>
      <c r="AN1057">
        <v>130.041862718</v>
      </c>
      <c r="AO1057">
        <v>84.3</v>
      </c>
      <c r="AP1057">
        <v>65.905492124000006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2">
      <c r="A1058" s="85">
        <v>39083</v>
      </c>
      <c r="B1058">
        <v>94.263348269000005</v>
      </c>
      <c r="C1058">
        <v>93.992167319000004</v>
      </c>
      <c r="D1058">
        <v>102.064409579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105.59120073299999</v>
      </c>
      <c r="N1058">
        <v>134.768112307</v>
      </c>
      <c r="O1058">
        <v>80.106675555999999</v>
      </c>
      <c r="P1058"/>
      <c r="Q1058">
        <v>119.809984165</v>
      </c>
      <c r="R1058">
        <v>111.03</v>
      </c>
      <c r="S1058">
        <v>103.494074406</v>
      </c>
      <c r="T1058">
        <v>108.878669968</v>
      </c>
      <c r="U1058"/>
      <c r="V1058">
        <v>149.73778406700001</v>
      </c>
      <c r="W1058">
        <v>88.107342278999994</v>
      </c>
      <c r="X1058">
        <v>69.809106729999996</v>
      </c>
      <c r="Y1058"/>
      <c r="Z1058">
        <v>63.533525484000002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98.942635261999996</v>
      </c>
      <c r="AM1058">
        <v>74.400000000000006</v>
      </c>
      <c r="AN1058">
        <v>126.053553354</v>
      </c>
      <c r="AO1058">
        <v>85.9</v>
      </c>
      <c r="AP1058">
        <v>68.905742145000005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2">
      <c r="A1059" s="85">
        <v>39114</v>
      </c>
      <c r="B1059">
        <v>95.614794099999997</v>
      </c>
      <c r="C1059">
        <v>93.792183984999994</v>
      </c>
      <c r="D1059">
        <v>103.38563170899999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106.291142405</v>
      </c>
      <c r="N1059">
        <v>134.049111708</v>
      </c>
      <c r="O1059">
        <v>82.506875573000002</v>
      </c>
      <c r="P1059"/>
      <c r="Q1059">
        <v>121.11009250799999</v>
      </c>
      <c r="R1059">
        <v>112.06</v>
      </c>
      <c r="S1059">
        <v>104.21810393600001</v>
      </c>
      <c r="T1059">
        <v>108.2419526</v>
      </c>
      <c r="U1059"/>
      <c r="V1059">
        <v>148.33929909299999</v>
      </c>
      <c r="W1059">
        <v>88.507375615000001</v>
      </c>
      <c r="X1059">
        <v>70.207223524</v>
      </c>
      <c r="Y1059"/>
      <c r="Z1059">
        <v>64.900476921000006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99.483379812999999</v>
      </c>
      <c r="AM1059">
        <v>74.3</v>
      </c>
      <c r="AN1059">
        <v>122.144479129</v>
      </c>
      <c r="AO1059">
        <v>85.3</v>
      </c>
      <c r="AP1059">
        <v>67.705642136999998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2">
      <c r="A1060" s="85">
        <v>39142</v>
      </c>
      <c r="B1060">
        <v>96.037120903000002</v>
      </c>
      <c r="C1060">
        <v>94.192150654000002</v>
      </c>
      <c r="D1060">
        <v>104.70685383999999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106.891092409</v>
      </c>
      <c r="N1060">
        <v>135.69111307599999</v>
      </c>
      <c r="O1060">
        <v>83.506958913000005</v>
      </c>
      <c r="P1060"/>
      <c r="Q1060">
        <v>122.310192516</v>
      </c>
      <c r="R1060">
        <v>112.91</v>
      </c>
      <c r="S1060">
        <v>104.45489357300001</v>
      </c>
      <c r="T1060">
        <v>107.817474354</v>
      </c>
      <c r="U1060"/>
      <c r="V1060">
        <v>141.746441355</v>
      </c>
      <c r="W1060">
        <v>88.307358946999997</v>
      </c>
      <c r="X1060">
        <v>71.706610686999994</v>
      </c>
      <c r="Y1060"/>
      <c r="Z1060">
        <v>64.722178907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99.814271672999993</v>
      </c>
      <c r="AM1060">
        <v>75.7</v>
      </c>
      <c r="AN1060">
        <v>124.014866243</v>
      </c>
      <c r="AO1060">
        <v>86.4</v>
      </c>
      <c r="AP1060">
        <v>70.405867155999999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2">
      <c r="A1061" s="85">
        <v>39173</v>
      </c>
      <c r="B1061">
        <v>95.108001877000007</v>
      </c>
      <c r="C1061">
        <v>93.792183984999994</v>
      </c>
      <c r="D1061">
        <v>105.69777043800001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105.391217399</v>
      </c>
      <c r="N1061">
        <v>133.16911097400001</v>
      </c>
      <c r="O1061">
        <v>86.307192266000001</v>
      </c>
      <c r="P1061"/>
      <c r="Q1061">
        <v>119.109925827</v>
      </c>
      <c r="R1061">
        <v>111.05</v>
      </c>
      <c r="S1061">
        <v>104.259693398</v>
      </c>
      <c r="T1061">
        <v>106.756278741</v>
      </c>
      <c r="U1061"/>
      <c r="V1061">
        <v>142.64546741000001</v>
      </c>
      <c r="W1061">
        <v>89.507458955000004</v>
      </c>
      <c r="X1061">
        <v>72.583759599999993</v>
      </c>
      <c r="Y1061"/>
      <c r="Z1061">
        <v>64.127852195000003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99.71055561</v>
      </c>
      <c r="AM1061">
        <v>74.599999999999994</v>
      </c>
      <c r="AN1061">
        <v>119.723073708</v>
      </c>
      <c r="AO1061">
        <v>85.9</v>
      </c>
      <c r="AP1061">
        <v>68.805733810999996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2">
      <c r="A1062" s="85">
        <v>39203</v>
      </c>
      <c r="B1062">
        <v>96.121586321999999</v>
      </c>
      <c r="C1062">
        <v>96.191984000999994</v>
      </c>
      <c r="D1062">
        <v>106.02807597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107.291059078</v>
      </c>
      <c r="N1062">
        <v>136.289113574</v>
      </c>
      <c r="O1062">
        <v>86.807233936000003</v>
      </c>
      <c r="P1062"/>
      <c r="Q1062">
        <v>119.009917493</v>
      </c>
      <c r="R1062">
        <v>113.7</v>
      </c>
      <c r="S1062">
        <v>105.16064126800001</v>
      </c>
      <c r="T1062">
        <v>108.45419172299999</v>
      </c>
      <c r="U1062"/>
      <c r="V1062">
        <v>146.74103055</v>
      </c>
      <c r="W1062">
        <v>88.407367281000006</v>
      </c>
      <c r="X1062">
        <v>74.702069144999996</v>
      </c>
      <c r="Y1062"/>
      <c r="Z1062">
        <v>61.096785965999999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100.446899238</v>
      </c>
      <c r="AM1062">
        <v>75.599999999999994</v>
      </c>
      <c r="AN1062">
        <v>123.22559151999999</v>
      </c>
      <c r="AO1062">
        <v>86.8</v>
      </c>
      <c r="AP1062">
        <v>72.706058838000004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2">
      <c r="A1063" s="85">
        <v>39234</v>
      </c>
      <c r="B1063">
        <v>95.192467296000004</v>
      </c>
      <c r="C1063">
        <v>96.291975668999996</v>
      </c>
      <c r="D1063">
        <v>106.688687036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107.391050746</v>
      </c>
      <c r="N1063">
        <v>136.160113467</v>
      </c>
      <c r="O1063">
        <v>87.207267271999996</v>
      </c>
      <c r="P1063"/>
      <c r="Q1063">
        <v>124.010334195</v>
      </c>
      <c r="R1063">
        <v>113.27</v>
      </c>
      <c r="S1063">
        <v>104.980700513</v>
      </c>
      <c r="T1063">
        <v>106.437920057</v>
      </c>
      <c r="U1063"/>
      <c r="V1063">
        <v>145.04287022400001</v>
      </c>
      <c r="W1063">
        <v>90.507542294999993</v>
      </c>
      <c r="X1063">
        <v>75.157010865000004</v>
      </c>
      <c r="Y1063"/>
      <c r="Z1063">
        <v>60.977920623000003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100.29106856</v>
      </c>
      <c r="AM1063">
        <v>76</v>
      </c>
      <c r="AN1063">
        <v>122.21860841199999</v>
      </c>
      <c r="AO1063">
        <v>87.2</v>
      </c>
      <c r="AP1063">
        <v>71.305942161999994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2">
      <c r="A1064" s="85">
        <v>39264</v>
      </c>
      <c r="B1064">
        <v>96.037120903000002</v>
      </c>
      <c r="C1064">
        <v>95.092075660000006</v>
      </c>
      <c r="D1064">
        <v>106.248279659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107.59103408</v>
      </c>
      <c r="N1064">
        <v>133.72111143399999</v>
      </c>
      <c r="O1064">
        <v>86.107175597999998</v>
      </c>
      <c r="P1064"/>
      <c r="Q1064">
        <v>122.610217518</v>
      </c>
      <c r="R1064">
        <v>113.44</v>
      </c>
      <c r="S1064">
        <v>104.861464838</v>
      </c>
      <c r="T1064">
        <v>105.058365759</v>
      </c>
      <c r="U1064"/>
      <c r="V1064">
        <v>145.34254557599999</v>
      </c>
      <c r="W1064">
        <v>92.807733978000002</v>
      </c>
      <c r="X1064">
        <v>75.267152351999997</v>
      </c>
      <c r="Y1064"/>
      <c r="Z1064">
        <v>67.574947123000001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92.7</v>
      </c>
      <c r="AH1064">
        <v>103.137635563</v>
      </c>
      <c r="AI1064">
        <v>104.19131738999999</v>
      </c>
      <c r="AJ1064">
        <v>114.15826221899999</v>
      </c>
      <c r="AK1064"/>
      <c r="AL1064">
        <v>100.407711754</v>
      </c>
      <c r="AM1064">
        <v>76.8</v>
      </c>
      <c r="AN1064">
        <v>118.18261884499999</v>
      </c>
      <c r="AO1064">
        <v>88.1</v>
      </c>
      <c r="AP1064">
        <v>72.206017168000002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2">
      <c r="A1065" s="85">
        <v>39295</v>
      </c>
      <c r="B1065">
        <v>96.628378545000004</v>
      </c>
      <c r="C1065">
        <v>96.391967335999993</v>
      </c>
      <c r="D1065">
        <v>107.679603633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108.29097575199999</v>
      </c>
      <c r="N1065">
        <v>133.874111562</v>
      </c>
      <c r="O1065">
        <v>86.607217267999999</v>
      </c>
      <c r="P1065"/>
      <c r="Q1065">
        <v>120.61005083800001</v>
      </c>
      <c r="R1065">
        <v>114.12</v>
      </c>
      <c r="S1065">
        <v>105.924782976</v>
      </c>
      <c r="T1065">
        <v>106.544039618</v>
      </c>
      <c r="U1065"/>
      <c r="V1065">
        <v>142.845250978</v>
      </c>
      <c r="W1065">
        <v>92.707725644000007</v>
      </c>
      <c r="X1065">
        <v>75.490854403</v>
      </c>
      <c r="Y1065"/>
      <c r="Z1065">
        <v>63.295794798999999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94.5</v>
      </c>
      <c r="AH1065">
        <v>101.99533127700001</v>
      </c>
      <c r="AI1065">
        <v>104.39130072499999</v>
      </c>
      <c r="AJ1065">
        <v>113.576415826</v>
      </c>
      <c r="AK1065"/>
      <c r="AL1065">
        <v>101.166529879</v>
      </c>
      <c r="AM1065">
        <v>77.099999999999994</v>
      </c>
      <c r="AN1065">
        <v>116.739249773</v>
      </c>
      <c r="AO1065">
        <v>87.6</v>
      </c>
      <c r="AP1065">
        <v>70.705892157999997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2">
      <c r="A1066" s="85">
        <v>39326</v>
      </c>
      <c r="B1066">
        <v>95.614794099999997</v>
      </c>
      <c r="C1066">
        <v>96.991917340000001</v>
      </c>
      <c r="D1066">
        <v>107.129094412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107.891009083</v>
      </c>
      <c r="N1066">
        <v>134.379111983</v>
      </c>
      <c r="O1066">
        <v>86.807233936000003</v>
      </c>
      <c r="P1066"/>
      <c r="Q1066">
        <v>121.91015917999999</v>
      </c>
      <c r="R1066">
        <v>111.47</v>
      </c>
      <c r="S1066">
        <v>105.45952892299999</v>
      </c>
      <c r="T1066">
        <v>105.270604882</v>
      </c>
      <c r="U1066"/>
      <c r="V1066">
        <v>143.44460168200001</v>
      </c>
      <c r="W1066">
        <v>92.707725644000007</v>
      </c>
      <c r="X1066">
        <v>74.422500956999997</v>
      </c>
      <c r="Y1066"/>
      <c r="Z1066">
        <v>62.642035415999999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100.93288163699999</v>
      </c>
      <c r="AM1066">
        <v>77.400000000000006</v>
      </c>
      <c r="AN1066">
        <v>117.89539883800001</v>
      </c>
      <c r="AO1066">
        <v>87.2</v>
      </c>
      <c r="AP1066">
        <v>73.806150513000006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2">
      <c r="A1067" s="85">
        <v>39356</v>
      </c>
      <c r="B1067">
        <v>96.712843864000007</v>
      </c>
      <c r="C1067">
        <v>100.49162569800001</v>
      </c>
      <c r="D1067">
        <v>109.551334985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108.690942421</v>
      </c>
      <c r="N1067">
        <v>134.63011219200001</v>
      </c>
      <c r="O1067">
        <v>86.707225601999994</v>
      </c>
      <c r="P1067"/>
      <c r="Q1067">
        <v>120.810067506</v>
      </c>
      <c r="R1067">
        <v>114</v>
      </c>
      <c r="S1067">
        <v>105.58436014900001</v>
      </c>
      <c r="T1067">
        <v>105.058365759</v>
      </c>
      <c r="U1067"/>
      <c r="V1067">
        <v>142.34579205899999</v>
      </c>
      <c r="W1067">
        <v>92.507708976000004</v>
      </c>
      <c r="X1067">
        <v>76.697698309000003</v>
      </c>
      <c r="Y1067"/>
      <c r="Z1067">
        <v>67.990975821999996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92.5</v>
      </c>
      <c r="AH1067">
        <v>102.682858666</v>
      </c>
      <c r="AI1067">
        <v>106.791100742</v>
      </c>
      <c r="AJ1067">
        <v>114.391000776</v>
      </c>
      <c r="AK1067"/>
      <c r="AL1067">
        <v>101.346931637</v>
      </c>
      <c r="AM1067">
        <v>78.400000000000006</v>
      </c>
      <c r="AN1067">
        <v>124.481652553</v>
      </c>
      <c r="AO1067">
        <v>87.2</v>
      </c>
      <c r="AP1067">
        <v>73.706142178999997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2">
      <c r="A1068" s="85">
        <v>39387</v>
      </c>
      <c r="B1068">
        <v>94.094417531000005</v>
      </c>
      <c r="C1068">
        <v>97.591867343999994</v>
      </c>
      <c r="D1068">
        <v>108.560418387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108.090992417</v>
      </c>
      <c r="N1068">
        <v>133.62811135699999</v>
      </c>
      <c r="O1068">
        <v>85.707142262000005</v>
      </c>
      <c r="P1068"/>
      <c r="Q1068">
        <v>128.310692558</v>
      </c>
      <c r="R1068">
        <v>112.02</v>
      </c>
      <c r="S1068">
        <v>105.42410359599999</v>
      </c>
      <c r="T1068">
        <v>105.058365759</v>
      </c>
      <c r="U1068"/>
      <c r="V1068">
        <v>143.744277033</v>
      </c>
      <c r="W1068">
        <v>92.407700641999995</v>
      </c>
      <c r="X1068">
        <v>77.303135345000001</v>
      </c>
      <c r="Y1068"/>
      <c r="Z1068">
        <v>67.277783767000003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95.7</v>
      </c>
      <c r="AH1068">
        <v>101.52394019800001</v>
      </c>
      <c r="AI1068">
        <v>109.390884093</v>
      </c>
      <c r="AJ1068">
        <v>112.179984484</v>
      </c>
      <c r="AK1068"/>
      <c r="AL1068">
        <v>101.203741962</v>
      </c>
      <c r="AM1068">
        <v>77.8</v>
      </c>
      <c r="AN1068">
        <v>120.578784977</v>
      </c>
      <c r="AO1068">
        <v>89</v>
      </c>
      <c r="AP1068">
        <v>78.706558880000003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2">
      <c r="A1069" s="85">
        <v>39417</v>
      </c>
      <c r="B1069">
        <v>97.304101415000005</v>
      </c>
      <c r="C1069">
        <v>100.091659028</v>
      </c>
      <c r="D1069">
        <v>108.89072392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108.49095908699999</v>
      </c>
      <c r="N1069">
        <v>133.36811114</v>
      </c>
      <c r="O1069">
        <v>84.407033919</v>
      </c>
      <c r="P1069"/>
      <c r="Q1069">
        <v>121.710142512</v>
      </c>
      <c r="R1069">
        <v>112.21</v>
      </c>
      <c r="S1069">
        <v>105.63692181499999</v>
      </c>
      <c r="T1069">
        <v>105.270604882</v>
      </c>
      <c r="U1069"/>
      <c r="V1069">
        <v>143.244818114</v>
      </c>
      <c r="W1069">
        <v>97.508125676999995</v>
      </c>
      <c r="X1069">
        <v>78.402405178999999</v>
      </c>
      <c r="Y1069"/>
      <c r="Z1069">
        <v>67.515514452000005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101.558886966</v>
      </c>
      <c r="AM1069">
        <v>79.8</v>
      </c>
      <c r="AN1069">
        <v>119.20724550600001</v>
      </c>
      <c r="AO1069">
        <v>89</v>
      </c>
      <c r="AP1069">
        <v>75.006250520999998</v>
      </c>
      <c r="AQ1069">
        <v>104.108675723</v>
      </c>
      <c r="AR1069">
        <v>119.790017499</v>
      </c>
      <c r="AS1069">
        <v>71.794017165</v>
      </c>
      <c r="AT1069">
        <v>101.446440963</v>
      </c>
      <c r="AU1069"/>
    </row>
    <row r="1070" spans="1:47" x14ac:dyDescent="0.2">
      <c r="A1070" s="85">
        <v>39448</v>
      </c>
      <c r="B1070">
        <v>98.655547245999998</v>
      </c>
      <c r="C1070">
        <v>102.591450712</v>
      </c>
      <c r="D1070">
        <v>110.65235342699999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109.49087575999999</v>
      </c>
      <c r="N1070">
        <v>133.783111486</v>
      </c>
      <c r="O1070">
        <v>84.507042253999998</v>
      </c>
      <c r="P1070"/>
      <c r="Q1070">
        <v>128.210684224</v>
      </c>
      <c r="R1070">
        <v>113.2</v>
      </c>
      <c r="S1070">
        <v>106.132766917</v>
      </c>
      <c r="T1070">
        <v>105.588963566</v>
      </c>
      <c r="U1070"/>
      <c r="V1070">
        <v>147.73994838900001</v>
      </c>
      <c r="W1070">
        <v>94.507875655999996</v>
      </c>
      <c r="X1070">
        <v>79.281043886999996</v>
      </c>
      <c r="Y1070"/>
      <c r="Z1070">
        <v>63.414660140999999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102.13946120999999</v>
      </c>
      <c r="AM1070">
        <v>82.3</v>
      </c>
      <c r="AN1070">
        <v>123.175904734</v>
      </c>
      <c r="AO1070">
        <v>91.9</v>
      </c>
      <c r="AP1070">
        <v>90.907575631</v>
      </c>
      <c r="AQ1070">
        <v>107.60896741400001</v>
      </c>
      <c r="AR1070">
        <v>120.48995917000001</v>
      </c>
      <c r="AS1070">
        <v>70.794100491999998</v>
      </c>
      <c r="AT1070">
        <v>101.30880902299999</v>
      </c>
      <c r="AU1070"/>
    </row>
    <row r="1071" spans="1:47" x14ac:dyDescent="0.2">
      <c r="A1071" s="85">
        <v>39479</v>
      </c>
      <c r="B1071">
        <v>99.922527747000004</v>
      </c>
      <c r="C1071">
        <v>101.49154237099999</v>
      </c>
      <c r="D1071">
        <v>110.32204789399999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109.290892426</v>
      </c>
      <c r="N1071">
        <v>133.67311139399999</v>
      </c>
      <c r="O1071">
        <v>84.607050588000007</v>
      </c>
      <c r="P1071"/>
      <c r="Q1071">
        <v>125.110425869</v>
      </c>
      <c r="R1071">
        <v>114.23</v>
      </c>
      <c r="S1071">
        <v>105.99719462100001</v>
      </c>
      <c r="T1071">
        <v>106.11956137200001</v>
      </c>
      <c r="U1071"/>
      <c r="V1071">
        <v>139.149254974</v>
      </c>
      <c r="W1071">
        <v>97.208100674999997</v>
      </c>
      <c r="X1071">
        <v>79.271012502999994</v>
      </c>
      <c r="Y1071"/>
      <c r="Z1071">
        <v>63.652390826000001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102.097914436</v>
      </c>
      <c r="AM1071">
        <v>81.900000000000006</v>
      </c>
      <c r="AN1071">
        <v>123.087053075</v>
      </c>
      <c r="AO1071">
        <v>89.9</v>
      </c>
      <c r="AP1071">
        <v>91.507625634999997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2">
      <c r="A1072" s="85">
        <v>39508</v>
      </c>
      <c r="B1072">
        <v>100.006993166</v>
      </c>
      <c r="C1072">
        <v>101.391550704</v>
      </c>
      <c r="D1072">
        <v>110.76245527099999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108.790934089</v>
      </c>
      <c r="N1072">
        <v>131.23810936500001</v>
      </c>
      <c r="O1072">
        <v>82.906908908999995</v>
      </c>
      <c r="P1072"/>
      <c r="Q1072">
        <v>123.51029252399999</v>
      </c>
      <c r="R1072">
        <v>112.96</v>
      </c>
      <c r="S1072">
        <v>105.34158890499999</v>
      </c>
      <c r="T1072">
        <v>104.42164839100001</v>
      </c>
      <c r="U1072"/>
      <c r="V1072">
        <v>136.75185216</v>
      </c>
      <c r="W1072">
        <v>94.307858988000007</v>
      </c>
      <c r="X1072">
        <v>80.159972988000007</v>
      </c>
      <c r="Y1072"/>
      <c r="Z1072">
        <v>63.236362128000003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95.5</v>
      </c>
      <c r="AH1072">
        <v>103.005609124</v>
      </c>
      <c r="AI1072">
        <v>107.391050746</v>
      </c>
      <c r="AJ1072">
        <v>112.645461598</v>
      </c>
      <c r="AK1072"/>
      <c r="AL1072">
        <v>101.510354252</v>
      </c>
      <c r="AM1072">
        <v>79.599999999999994</v>
      </c>
      <c r="AN1072">
        <v>114.64828689799999</v>
      </c>
      <c r="AO1072">
        <v>89.9</v>
      </c>
      <c r="AP1072">
        <v>88.107342278999994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2">
      <c r="A1073" s="85">
        <v>39539</v>
      </c>
      <c r="B1073">
        <v>99.331270205999999</v>
      </c>
      <c r="C1073">
        <v>102.591450712</v>
      </c>
      <c r="D1073">
        <v>110.76245527099999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110.09082576500001</v>
      </c>
      <c r="N1073">
        <v>132.043110036</v>
      </c>
      <c r="O1073">
        <v>86.007167264000003</v>
      </c>
      <c r="P1073"/>
      <c r="Q1073">
        <v>127.510625885</v>
      </c>
      <c r="R1073">
        <v>115.3</v>
      </c>
      <c r="S1073">
        <v>105.390774527</v>
      </c>
      <c r="T1073">
        <v>106.862398302</v>
      </c>
      <c r="U1073"/>
      <c r="V1073">
        <v>144.34362773699999</v>
      </c>
      <c r="W1073">
        <v>95.207933994000001</v>
      </c>
      <c r="X1073">
        <v>79.951998458999995</v>
      </c>
      <c r="Y1073"/>
      <c r="Z1073">
        <v>60.859055281000003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</v>
      </c>
      <c r="AH1073">
        <v>102.361845065</v>
      </c>
      <c r="AI1073">
        <v>113.190567453</v>
      </c>
      <c r="AJ1073">
        <v>114.274631497</v>
      </c>
      <c r="AK1073"/>
      <c r="AL1073">
        <v>101.72199387400001</v>
      </c>
      <c r="AM1073">
        <v>81.599999999999994</v>
      </c>
      <c r="AN1073">
        <v>121.38224608100001</v>
      </c>
      <c r="AO1073">
        <v>90.2</v>
      </c>
      <c r="AP1073">
        <v>87.607300608000003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2">
      <c r="A1074" s="85">
        <v>39569</v>
      </c>
      <c r="B1074">
        <v>99.246804877000002</v>
      </c>
      <c r="C1074">
        <v>100.191650696</v>
      </c>
      <c r="D1074">
        <v>111.42306633600001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106.891092409</v>
      </c>
      <c r="N1074">
        <v>128.66410722000001</v>
      </c>
      <c r="O1074">
        <v>83.506958913000005</v>
      </c>
      <c r="P1074"/>
      <c r="Q1074">
        <v>126.710559213</v>
      </c>
      <c r="R1074">
        <v>109.91</v>
      </c>
      <c r="S1074">
        <v>104.333062619</v>
      </c>
      <c r="T1074">
        <v>105.90732224999999</v>
      </c>
      <c r="U1074"/>
      <c r="V1074">
        <v>136.65196037600001</v>
      </c>
      <c r="W1074">
        <v>93.407783981999998</v>
      </c>
      <c r="X1074">
        <v>80.186292332999997</v>
      </c>
      <c r="Y1074"/>
      <c r="Z1074">
        <v>64.484448221999997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</v>
      </c>
      <c r="AH1074">
        <v>102.634220454</v>
      </c>
      <c r="AI1074">
        <v>103.791350721</v>
      </c>
      <c r="AJ1074">
        <v>114.972847168</v>
      </c>
      <c r="AK1074"/>
      <c r="AL1074">
        <v>100.5707221</v>
      </c>
      <c r="AM1074">
        <v>78.2</v>
      </c>
      <c r="AN1074">
        <v>114.631952634</v>
      </c>
      <c r="AO1074">
        <v>91.3</v>
      </c>
      <c r="AP1074">
        <v>88.007333943999996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2">
      <c r="A1075" s="85">
        <v>39600</v>
      </c>
      <c r="B1075">
        <v>97.219636085999994</v>
      </c>
      <c r="C1075">
        <v>100.191650696</v>
      </c>
      <c r="D1075">
        <v>113.184695844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106.99108407600001</v>
      </c>
      <c r="N1075">
        <v>124.612103843</v>
      </c>
      <c r="O1075">
        <v>84.907075590000005</v>
      </c>
      <c r="P1075"/>
      <c r="Q1075">
        <v>123.310275856</v>
      </c>
      <c r="R1075">
        <v>109.59</v>
      </c>
      <c r="S1075">
        <v>103.961403924</v>
      </c>
      <c r="T1075">
        <v>105.801202688</v>
      </c>
      <c r="U1075"/>
      <c r="V1075">
        <v>143.844168817</v>
      </c>
      <c r="W1075">
        <v>91.807650637999998</v>
      </c>
      <c r="X1075">
        <v>81.272930716999994</v>
      </c>
      <c r="Y1075"/>
      <c r="Z1075">
        <v>62.107141374999998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100.22608402900001</v>
      </c>
      <c r="AM1075">
        <v>78.8</v>
      </c>
      <c r="AN1075">
        <v>115.26680334300001</v>
      </c>
      <c r="AO1075">
        <v>89.6</v>
      </c>
      <c r="AP1075">
        <v>85.907158929999994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2">
      <c r="A1076" s="85">
        <v>39630</v>
      </c>
      <c r="B1076">
        <v>96.206051641000002</v>
      </c>
      <c r="C1076">
        <v>103.19140071699999</v>
      </c>
      <c r="D1076">
        <v>113.515001376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106.09115907</v>
      </c>
      <c r="N1076">
        <v>126.476105397</v>
      </c>
      <c r="O1076">
        <v>84.807067255999996</v>
      </c>
      <c r="P1076"/>
      <c r="Q1076">
        <v>126.51054254500001</v>
      </c>
      <c r="R1076">
        <v>110.43</v>
      </c>
      <c r="S1076">
        <v>103.45112652900001</v>
      </c>
      <c r="T1076">
        <v>106.11956137200001</v>
      </c>
      <c r="U1076"/>
      <c r="V1076">
        <v>140.248064597</v>
      </c>
      <c r="W1076">
        <v>91.407617301000002</v>
      </c>
      <c r="X1076">
        <v>79.207303823999993</v>
      </c>
      <c r="Y1076"/>
      <c r="Z1076">
        <v>61.393949321000001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99.742827937000001</v>
      </c>
      <c r="AM1076">
        <v>78.5</v>
      </c>
      <c r="AN1076">
        <v>114.75494270900001</v>
      </c>
      <c r="AO1076">
        <v>89</v>
      </c>
      <c r="AP1076">
        <v>85.707142262000005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2">
      <c r="A1077" s="85">
        <v>39661</v>
      </c>
      <c r="B1077">
        <v>98.655547245999998</v>
      </c>
      <c r="C1077">
        <v>100.49162569800001</v>
      </c>
      <c r="D1077">
        <v>112.30388109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105.59120073299999</v>
      </c>
      <c r="N1077">
        <v>123.14510262100001</v>
      </c>
      <c r="O1077">
        <v>82.906908908999995</v>
      </c>
      <c r="P1077"/>
      <c r="Q1077">
        <v>122.110175848</v>
      </c>
      <c r="R1077">
        <v>108.94</v>
      </c>
      <c r="S1077">
        <v>102.025686279</v>
      </c>
      <c r="T1077">
        <v>106.437920057</v>
      </c>
      <c r="U1077"/>
      <c r="V1077">
        <v>136.35228502499999</v>
      </c>
      <c r="W1077">
        <v>92.107675639999997</v>
      </c>
      <c r="X1077">
        <v>80.130964918000004</v>
      </c>
      <c r="Y1077"/>
      <c r="Z1077">
        <v>65.435370961000004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98.494999023999995</v>
      </c>
      <c r="AM1077">
        <v>77.2</v>
      </c>
      <c r="AN1077">
        <v>111.967863034</v>
      </c>
      <c r="AO1077">
        <v>89.5</v>
      </c>
      <c r="AP1077">
        <v>82.506875573000002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2">
      <c r="A1078" s="85">
        <v>39692</v>
      </c>
      <c r="B1078">
        <v>98.148755113000007</v>
      </c>
      <c r="C1078">
        <v>100.891592367</v>
      </c>
      <c r="D1078">
        <v>113.735205065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104.791267394</v>
      </c>
      <c r="N1078">
        <v>122.529102108</v>
      </c>
      <c r="O1078">
        <v>83.906992248999998</v>
      </c>
      <c r="P1078"/>
      <c r="Q1078">
        <v>125.310442537</v>
      </c>
      <c r="R1078">
        <v>108.44</v>
      </c>
      <c r="S1078">
        <v>99.858040861999996</v>
      </c>
      <c r="T1078">
        <v>106.11956137200001</v>
      </c>
      <c r="U1078"/>
      <c r="V1078">
        <v>136.55206859200001</v>
      </c>
      <c r="W1078">
        <v>89.107425618999997</v>
      </c>
      <c r="X1078">
        <v>82.155181436000007</v>
      </c>
      <c r="Y1078"/>
      <c r="Z1078">
        <v>63.533525484000002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96.873193485000002</v>
      </c>
      <c r="AM1078">
        <v>77.8</v>
      </c>
      <c r="AN1078">
        <v>111.845522054</v>
      </c>
      <c r="AO1078">
        <v>88.1</v>
      </c>
      <c r="AP1078">
        <v>81.706808901000002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2">
      <c r="A1079" s="85">
        <v>39722</v>
      </c>
      <c r="B1079">
        <v>94.347813598000002</v>
      </c>
      <c r="C1079">
        <v>98.791767352999997</v>
      </c>
      <c r="D1079">
        <v>110.21194604999999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102.29147571</v>
      </c>
      <c r="N1079">
        <v>115.214096012</v>
      </c>
      <c r="O1079">
        <v>75.406283857000005</v>
      </c>
      <c r="P1079"/>
      <c r="Q1079">
        <v>123.91032586</v>
      </c>
      <c r="R1079">
        <v>106.47</v>
      </c>
      <c r="S1079">
        <v>99.225970888999996</v>
      </c>
      <c r="T1079">
        <v>104.95224619699999</v>
      </c>
      <c r="U1079"/>
      <c r="V1079">
        <v>135.05369183400001</v>
      </c>
      <c r="W1079">
        <v>87.407283939999999</v>
      </c>
      <c r="X1079">
        <v>79.676747902000002</v>
      </c>
      <c r="Y1079"/>
      <c r="Z1079">
        <v>61.275083979000001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95.919956550999999</v>
      </c>
      <c r="AM1079">
        <v>76.7</v>
      </c>
      <c r="AN1079">
        <v>111.400229465</v>
      </c>
      <c r="AO1079">
        <v>85.5</v>
      </c>
      <c r="AP1079">
        <v>79.006583882000001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2">
      <c r="A1080" s="85">
        <v>39753</v>
      </c>
      <c r="B1080">
        <v>91.729387295999999</v>
      </c>
      <c r="C1080">
        <v>93.892175652000006</v>
      </c>
      <c r="D1080">
        <v>103.93614092999999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98.491792351000001</v>
      </c>
      <c r="N1080">
        <v>112.450093708</v>
      </c>
      <c r="O1080">
        <v>71.805983831999995</v>
      </c>
      <c r="P1080"/>
      <c r="Q1080">
        <v>119.409950829</v>
      </c>
      <c r="R1080">
        <v>101.13</v>
      </c>
      <c r="S1080">
        <v>96.075015246999996</v>
      </c>
      <c r="T1080">
        <v>101.662539795</v>
      </c>
      <c r="U1080"/>
      <c r="V1080">
        <v>130.35877799100001</v>
      </c>
      <c r="W1080">
        <v>84.607050588000007</v>
      </c>
      <c r="X1080">
        <v>78.960450804999994</v>
      </c>
      <c r="Y1080"/>
      <c r="Z1080">
        <v>67.574947123000001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92.683348955</v>
      </c>
      <c r="AM1080">
        <v>72.599999999999994</v>
      </c>
      <c r="AN1080">
        <v>108.411239373</v>
      </c>
      <c r="AO1080">
        <v>79.400000000000006</v>
      </c>
      <c r="AP1080">
        <v>77.006417201000005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2">
      <c r="A1081" s="85">
        <v>39783</v>
      </c>
      <c r="B1081">
        <v>92.996367757000002</v>
      </c>
      <c r="C1081">
        <v>93.192233981000001</v>
      </c>
      <c r="D1081">
        <v>92.265345444999994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94.892092325999997</v>
      </c>
      <c r="N1081">
        <v>106.59308882800001</v>
      </c>
      <c r="O1081">
        <v>67.605633803000003</v>
      </c>
      <c r="P1081"/>
      <c r="Q1081">
        <v>104.108675723</v>
      </c>
      <c r="R1081">
        <v>99.72</v>
      </c>
      <c r="S1081">
        <v>92.496774630999994</v>
      </c>
      <c r="T1081">
        <v>101.662539795</v>
      </c>
      <c r="U1081"/>
      <c r="V1081">
        <v>129.160076584</v>
      </c>
      <c r="W1081">
        <v>75.206267189000002</v>
      </c>
      <c r="X1081">
        <v>76.891809792999993</v>
      </c>
      <c r="Y1081"/>
      <c r="Z1081">
        <v>60.383593910999998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89.196857661999999</v>
      </c>
      <c r="AM1081">
        <v>72.400000000000006</v>
      </c>
      <c r="AN1081">
        <v>104.77436118</v>
      </c>
      <c r="AO1081">
        <v>76.3</v>
      </c>
      <c r="AP1081">
        <v>74.306192182999993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2">
      <c r="A1082" s="85">
        <v>39814</v>
      </c>
      <c r="B1082">
        <v>90.546872163000003</v>
      </c>
      <c r="C1082">
        <v>88.092658944999997</v>
      </c>
      <c r="D1082">
        <v>94.137076796000002</v>
      </c>
      <c r="E1082">
        <v>88.645733288000002</v>
      </c>
      <c r="F1082"/>
      <c r="G1082"/>
      <c r="H1082">
        <v>87.649651306999999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90.992417298999996</v>
      </c>
      <c r="N1082">
        <v>105.614088012</v>
      </c>
      <c r="O1082">
        <v>66.005500458</v>
      </c>
      <c r="P1082"/>
      <c r="Q1082">
        <v>99.808317360000004</v>
      </c>
      <c r="R1082">
        <v>96.07</v>
      </c>
      <c r="S1082">
        <v>88.473559851999994</v>
      </c>
      <c r="T1082">
        <v>98.266713831000004</v>
      </c>
      <c r="U1082"/>
      <c r="V1082">
        <v>123.666028469</v>
      </c>
      <c r="W1082">
        <v>74.306192182999993</v>
      </c>
      <c r="X1082">
        <v>75.375234053</v>
      </c>
      <c r="Y1082"/>
      <c r="Z1082">
        <v>62.820333429999998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85.969167040000002</v>
      </c>
      <c r="AM1082">
        <v>71.3</v>
      </c>
      <c r="AN1082">
        <v>100.77724409</v>
      </c>
      <c r="AO1082">
        <v>76.099999999999994</v>
      </c>
      <c r="AP1082">
        <v>69.605800482999996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2">
      <c r="A1083" s="85">
        <v>39845</v>
      </c>
      <c r="B1083">
        <v>88.181841926999994</v>
      </c>
      <c r="C1083">
        <v>87.592700608000001</v>
      </c>
      <c r="D1083">
        <v>96.449215523999996</v>
      </c>
      <c r="E1083">
        <v>87.567049859999997</v>
      </c>
      <c r="F1083"/>
      <c r="G1083"/>
      <c r="H1083">
        <v>86.762365465000002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88.992583951</v>
      </c>
      <c r="N1083">
        <v>105.31508776299999</v>
      </c>
      <c r="O1083">
        <v>65.505458787999999</v>
      </c>
      <c r="P1083"/>
      <c r="Q1083">
        <v>104.108675723</v>
      </c>
      <c r="R1083">
        <v>94.73</v>
      </c>
      <c r="S1083">
        <v>86.177654457000003</v>
      </c>
      <c r="T1083">
        <v>98.797311637999996</v>
      </c>
      <c r="U1083"/>
      <c r="V1083">
        <v>129.160076584</v>
      </c>
      <c r="W1083">
        <v>71.705975498000001</v>
      </c>
      <c r="X1083">
        <v>76.243254926999995</v>
      </c>
      <c r="Y1083"/>
      <c r="Z1083">
        <v>61.988276032999998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74.900000000000006</v>
      </c>
      <c r="AH1083">
        <v>95.869237464999998</v>
      </c>
      <c r="AI1083">
        <v>96.691942338000004</v>
      </c>
      <c r="AJ1083">
        <v>114.50737005400001</v>
      </c>
      <c r="AK1083"/>
      <c r="AL1083">
        <v>84.847066103000003</v>
      </c>
      <c r="AM1083">
        <v>72.7</v>
      </c>
      <c r="AN1083">
        <v>100.710498246</v>
      </c>
      <c r="AO1083">
        <v>76.900000000000006</v>
      </c>
      <c r="AP1083">
        <v>72.406033836000006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2">
      <c r="A1084" s="85">
        <v>39873</v>
      </c>
      <c r="B1084">
        <v>89.364357049999995</v>
      </c>
      <c r="C1084">
        <v>85.792850595999994</v>
      </c>
      <c r="D1084">
        <v>96.889622900999996</v>
      </c>
      <c r="E1084">
        <v>85.791716717</v>
      </c>
      <c r="F1084"/>
      <c r="G1084"/>
      <c r="H1084">
        <v>86.275046770000003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87.792683943</v>
      </c>
      <c r="N1084">
        <v>102.565085471</v>
      </c>
      <c r="O1084">
        <v>61.405117093000001</v>
      </c>
      <c r="P1084"/>
      <c r="Q1084">
        <v>102.208517376</v>
      </c>
      <c r="R1084">
        <v>92.98</v>
      </c>
      <c r="S1084">
        <v>85.298061086000004</v>
      </c>
      <c r="T1084">
        <v>98.372833392000004</v>
      </c>
      <c r="U1084"/>
      <c r="V1084">
        <v>125.064513444</v>
      </c>
      <c r="W1084">
        <v>75.106258854999993</v>
      </c>
      <c r="X1084">
        <v>75.690122295999998</v>
      </c>
      <c r="Y1084"/>
      <c r="Z1084">
        <v>63.533525484000002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84.197142455000005</v>
      </c>
      <c r="AM1084">
        <v>74.5</v>
      </c>
      <c r="AN1084">
        <v>101.31876657700001</v>
      </c>
      <c r="AO1084">
        <v>76.7</v>
      </c>
      <c r="AP1084">
        <v>71.605967164000006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2">
      <c r="A1085" s="85">
        <v>39904</v>
      </c>
      <c r="B1085">
        <v>87.168257530999995</v>
      </c>
      <c r="C1085">
        <v>85.692858928000007</v>
      </c>
      <c r="D1085">
        <v>98.100743187000006</v>
      </c>
      <c r="E1085">
        <v>84.177169473000006</v>
      </c>
      <c r="F1085"/>
      <c r="G1085"/>
      <c r="H1085">
        <v>85.887398344999994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86.592783935</v>
      </c>
      <c r="N1085">
        <v>103.446086205</v>
      </c>
      <c r="O1085">
        <v>58.804900408000002</v>
      </c>
      <c r="P1085"/>
      <c r="Q1085">
        <v>99.108259021999999</v>
      </c>
      <c r="R1085">
        <v>92.95</v>
      </c>
      <c r="S1085">
        <v>85.283535459000007</v>
      </c>
      <c r="T1085">
        <v>99.221789883</v>
      </c>
      <c r="U1085"/>
      <c r="V1085">
        <v>123.466244901</v>
      </c>
      <c r="W1085">
        <v>71.805983831999995</v>
      </c>
      <c r="X1085">
        <v>78.059144649000004</v>
      </c>
      <c r="Y1085"/>
      <c r="Z1085">
        <v>62.939198771999997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84.213352643999997</v>
      </c>
      <c r="AM1085">
        <v>73.3</v>
      </c>
      <c r="AN1085">
        <v>102.58241894699999</v>
      </c>
      <c r="AO1085">
        <v>76.900000000000006</v>
      </c>
      <c r="AP1085">
        <v>70.005833819000003</v>
      </c>
      <c r="AQ1085">
        <v>81.206767231000001</v>
      </c>
      <c r="AR1085">
        <v>93.592200649999995</v>
      </c>
      <c r="AS1085">
        <v>58.495125406</v>
      </c>
      <c r="AT1085">
        <v>85.137254311999996</v>
      </c>
      <c r="AU1085"/>
    </row>
    <row r="1086" spans="1:47" x14ac:dyDescent="0.2">
      <c r="A1086" s="85">
        <v>39934</v>
      </c>
      <c r="B1086">
        <v>85.310019487999995</v>
      </c>
      <c r="C1086">
        <v>95.692025665000003</v>
      </c>
      <c r="D1086">
        <v>99.532067162000004</v>
      </c>
      <c r="E1086">
        <v>83.430759065000004</v>
      </c>
      <c r="F1086"/>
      <c r="G1086"/>
      <c r="H1086">
        <v>86.402655154000001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88.692608949000004</v>
      </c>
      <c r="N1086">
        <v>102.785085654</v>
      </c>
      <c r="O1086">
        <v>59.10492541</v>
      </c>
      <c r="P1086"/>
      <c r="Q1086">
        <v>97.308109009000006</v>
      </c>
      <c r="R1086">
        <v>94.07</v>
      </c>
      <c r="S1086">
        <v>86.021239281000007</v>
      </c>
      <c r="T1086">
        <v>97.311637778999994</v>
      </c>
      <c r="U1086"/>
      <c r="V1086">
        <v>124.265379173</v>
      </c>
      <c r="W1086">
        <v>72.406033836000006</v>
      </c>
      <c r="X1086">
        <v>78.975252554999997</v>
      </c>
      <c r="Y1086"/>
      <c r="Z1086">
        <v>60.561891924999998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84.867603051000003</v>
      </c>
      <c r="AM1086">
        <v>73.900000000000006</v>
      </c>
      <c r="AN1086">
        <v>100.151825101</v>
      </c>
      <c r="AO1086">
        <v>77.099999999999994</v>
      </c>
      <c r="AP1086">
        <v>70.005833819000003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2">
      <c r="A1087" s="85">
        <v>39965</v>
      </c>
      <c r="B1087">
        <v>86.661465339000003</v>
      </c>
      <c r="C1087">
        <v>86.892758936999996</v>
      </c>
      <c r="D1087">
        <v>100.633085604</v>
      </c>
      <c r="E1087">
        <v>83.068790145999998</v>
      </c>
      <c r="F1087"/>
      <c r="G1087"/>
      <c r="H1087">
        <v>88.321067958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89.192567285999999</v>
      </c>
      <c r="N1087">
        <v>103.757086464</v>
      </c>
      <c r="O1087">
        <v>60.205017085000001</v>
      </c>
      <c r="P1087"/>
      <c r="Q1087">
        <v>100.00833402799999</v>
      </c>
      <c r="R1087">
        <v>95.27</v>
      </c>
      <c r="S1087">
        <v>86.316631712000003</v>
      </c>
      <c r="T1087">
        <v>98.372833392000004</v>
      </c>
      <c r="U1087"/>
      <c r="V1087">
        <v>123.366353117</v>
      </c>
      <c r="W1087">
        <v>74.206183848999999</v>
      </c>
      <c r="X1087">
        <v>79.588470818000005</v>
      </c>
      <c r="Y1087"/>
      <c r="Z1087">
        <v>61.512814663999997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85.466333586000005</v>
      </c>
      <c r="AM1087">
        <v>74.900000000000006</v>
      </c>
      <c r="AN1087">
        <v>100.354065416</v>
      </c>
      <c r="AO1087">
        <v>77.599999999999994</v>
      </c>
      <c r="AP1087">
        <v>70.905908826000001</v>
      </c>
      <c r="AQ1087">
        <v>84.807067255999996</v>
      </c>
      <c r="AR1087">
        <v>93.292225647999999</v>
      </c>
      <c r="AS1087">
        <v>62.094825430999997</v>
      </c>
      <c r="AT1087">
        <v>84.014681401000004</v>
      </c>
      <c r="AU1087"/>
    </row>
    <row r="1088" spans="1:47" x14ac:dyDescent="0.2">
      <c r="A1088" s="85">
        <v>39995</v>
      </c>
      <c r="B1088">
        <v>86.830396066000006</v>
      </c>
      <c r="C1088">
        <v>86.392800600000001</v>
      </c>
      <c r="D1088">
        <v>101.954307735</v>
      </c>
      <c r="E1088">
        <v>83.160553145999998</v>
      </c>
      <c r="F1088"/>
      <c r="G1088"/>
      <c r="H1088">
        <v>84.424222219000001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89.392550620999998</v>
      </c>
      <c r="N1088">
        <v>104.74308728600001</v>
      </c>
      <c r="O1088">
        <v>61.105092091000003</v>
      </c>
      <c r="P1088"/>
      <c r="Q1088">
        <v>101.10842570200001</v>
      </c>
      <c r="R1088">
        <v>94.92</v>
      </c>
      <c r="S1088">
        <v>86.944834299999997</v>
      </c>
      <c r="T1088">
        <v>98.585072514999993</v>
      </c>
      <c r="U1088"/>
      <c r="V1088">
        <v>124.46516274</v>
      </c>
      <c r="W1088">
        <v>74.006167180999995</v>
      </c>
      <c r="X1088">
        <v>80.455794362999995</v>
      </c>
      <c r="Y1088"/>
      <c r="Z1088">
        <v>60.918487952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86.125809277000002</v>
      </c>
      <c r="AM1088">
        <v>75</v>
      </c>
      <c r="AN1088">
        <v>104.36551028700001</v>
      </c>
      <c r="AO1088">
        <v>78.599999999999994</v>
      </c>
      <c r="AP1088">
        <v>72.006000499999999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2">
      <c r="A1089" s="85">
        <v>40026</v>
      </c>
      <c r="B1089">
        <v>86.323603874</v>
      </c>
      <c r="C1089">
        <v>90.692442295999996</v>
      </c>
      <c r="D1089">
        <v>103.605835398</v>
      </c>
      <c r="E1089">
        <v>82.912017207999995</v>
      </c>
      <c r="F1089"/>
      <c r="G1089"/>
      <c r="H1089">
        <v>89.168694837999993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89.492542287999996</v>
      </c>
      <c r="N1089">
        <v>105.205087671</v>
      </c>
      <c r="O1089">
        <v>62.005167096999998</v>
      </c>
      <c r="P1089"/>
      <c r="Q1089">
        <v>101.708475706</v>
      </c>
      <c r="R1089">
        <v>96.47</v>
      </c>
      <c r="S1089">
        <v>87.515345026999995</v>
      </c>
      <c r="T1089">
        <v>96.038203042000006</v>
      </c>
      <c r="U1089"/>
      <c r="V1089">
        <v>118.971114626</v>
      </c>
      <c r="W1089">
        <v>73.506125510000004</v>
      </c>
      <c r="X1089">
        <v>84.522788810999998</v>
      </c>
      <c r="Y1089"/>
      <c r="Z1089">
        <v>54.380894122999997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73.599999999999994</v>
      </c>
      <c r="AH1089">
        <v>94.913969193</v>
      </c>
      <c r="AI1089">
        <v>98.291809016000002</v>
      </c>
      <c r="AJ1089">
        <v>107.641582622</v>
      </c>
      <c r="AK1089"/>
      <c r="AL1089">
        <v>86.599959296999998</v>
      </c>
      <c r="AM1089">
        <v>75.599999999999994</v>
      </c>
      <c r="AN1089">
        <v>102.08607758300001</v>
      </c>
      <c r="AO1089">
        <v>78.2</v>
      </c>
      <c r="AP1089">
        <v>76.806400533000001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2">
      <c r="A1090" s="85">
        <v>40057</v>
      </c>
      <c r="B1090">
        <v>88.097376557999993</v>
      </c>
      <c r="C1090">
        <v>89.092575619000002</v>
      </c>
      <c r="D1090">
        <v>105.25736306100001</v>
      </c>
      <c r="E1090">
        <v>84.334745002999995</v>
      </c>
      <c r="F1090"/>
      <c r="G1090"/>
      <c r="H1090">
        <v>89.643603178999996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91.592367303000003</v>
      </c>
      <c r="N1090">
        <v>106.258088548</v>
      </c>
      <c r="O1090">
        <v>60.505042087</v>
      </c>
      <c r="P1090"/>
      <c r="Q1090">
        <v>99.908325693999998</v>
      </c>
      <c r="R1090">
        <v>96.97</v>
      </c>
      <c r="S1090">
        <v>89.279468956000002</v>
      </c>
      <c r="T1090">
        <v>97.736116023999998</v>
      </c>
      <c r="U1090"/>
      <c r="V1090">
        <v>123.366353117</v>
      </c>
      <c r="W1090">
        <v>75.506292191</v>
      </c>
      <c r="X1090">
        <v>83.588318150999996</v>
      </c>
      <c r="Y1090"/>
      <c r="Z1090">
        <v>59.551536515000002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88.111659375000002</v>
      </c>
      <c r="AM1090">
        <v>76.5</v>
      </c>
      <c r="AN1090">
        <v>105.50978995200001</v>
      </c>
      <c r="AO1090">
        <v>78.900000000000006</v>
      </c>
      <c r="AP1090">
        <v>75.706308859000004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2">
      <c r="A1091" s="85">
        <v>40087</v>
      </c>
      <c r="B1091">
        <v>88.604168751000003</v>
      </c>
      <c r="C1091">
        <v>89.892508957999993</v>
      </c>
      <c r="D1091">
        <v>107.239196257</v>
      </c>
      <c r="E1091">
        <v>84.338490432</v>
      </c>
      <c r="F1091"/>
      <c r="G1091"/>
      <c r="H1091">
        <v>90.198495313999999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91.292392301000007</v>
      </c>
      <c r="N1091">
        <v>105.980088317</v>
      </c>
      <c r="O1091">
        <v>61.205100424999998</v>
      </c>
      <c r="P1091"/>
      <c r="Q1091">
        <v>101.208434036</v>
      </c>
      <c r="R1091">
        <v>96.33</v>
      </c>
      <c r="S1091">
        <v>89.638842155000006</v>
      </c>
      <c r="T1091">
        <v>97.736116023999998</v>
      </c>
      <c r="U1091"/>
      <c r="V1091">
        <v>120.569383168</v>
      </c>
      <c r="W1091">
        <v>77.506458871999996</v>
      </c>
      <c r="X1091">
        <v>81.635926396000002</v>
      </c>
      <c r="Y1091"/>
      <c r="Z1091">
        <v>59.670401857000002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88.446235530999999</v>
      </c>
      <c r="AM1091">
        <v>77.400000000000006</v>
      </c>
      <c r="AN1091">
        <v>105.890176082</v>
      </c>
      <c r="AO1091">
        <v>79.5</v>
      </c>
      <c r="AP1091">
        <v>74.606217185000006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2">
      <c r="A1092" s="85">
        <v>40118</v>
      </c>
      <c r="B1092">
        <v>89.110960942999995</v>
      </c>
      <c r="C1092">
        <v>91.592367303000003</v>
      </c>
      <c r="D1092">
        <v>108.780622075</v>
      </c>
      <c r="E1092">
        <v>85.646447594999998</v>
      </c>
      <c r="F1092"/>
      <c r="G1092"/>
      <c r="H1092">
        <v>88.266224536999999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91.492375635000002</v>
      </c>
      <c r="N1092">
        <v>105.54108795099999</v>
      </c>
      <c r="O1092">
        <v>63.105258771999999</v>
      </c>
      <c r="P1092"/>
      <c r="Q1092">
        <v>101.008417368</v>
      </c>
      <c r="R1092">
        <v>97.27</v>
      </c>
      <c r="S1092">
        <v>90.439705188000005</v>
      </c>
      <c r="T1092">
        <v>97.629996462999998</v>
      </c>
      <c r="U1092"/>
      <c r="V1092">
        <v>122.866894198</v>
      </c>
      <c r="W1092">
        <v>76.406367196999994</v>
      </c>
      <c r="X1092">
        <v>84.062573701999995</v>
      </c>
      <c r="Y1092"/>
      <c r="Z1092">
        <v>56.817633641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89.182778158999994</v>
      </c>
      <c r="AM1092">
        <v>77.8</v>
      </c>
      <c r="AN1092">
        <v>102.85683666</v>
      </c>
      <c r="AO1092">
        <v>81</v>
      </c>
      <c r="AP1092">
        <v>76.806400533000001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2">
      <c r="A1093" s="85">
        <v>40148</v>
      </c>
      <c r="B1093">
        <v>89.448822418999995</v>
      </c>
      <c r="C1093">
        <v>90.392467293999999</v>
      </c>
      <c r="D1093">
        <v>109.110927608</v>
      </c>
      <c r="E1093">
        <v>85.146165350000004</v>
      </c>
      <c r="F1093"/>
      <c r="G1093"/>
      <c r="H1093">
        <v>87.623665189999997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91.492375635000002</v>
      </c>
      <c r="N1093">
        <v>104.96008746699999</v>
      </c>
      <c r="O1093">
        <v>63.105258771999999</v>
      </c>
      <c r="P1093"/>
      <c r="Q1093">
        <v>102.908575715</v>
      </c>
      <c r="R1093">
        <v>96.93</v>
      </c>
      <c r="S1093">
        <v>90.578296940000001</v>
      </c>
      <c r="T1093">
        <v>97.417757339999994</v>
      </c>
      <c r="U1093"/>
      <c r="V1093">
        <v>119.970032465</v>
      </c>
      <c r="W1093">
        <v>76.206350529000005</v>
      </c>
      <c r="X1093">
        <v>84.272389946999994</v>
      </c>
      <c r="Y1093"/>
      <c r="Z1093">
        <v>57.887421721999999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89.175754924000003</v>
      </c>
      <c r="AM1093">
        <v>76.400000000000006</v>
      </c>
      <c r="AN1093">
        <v>105.547557037</v>
      </c>
      <c r="AO1093">
        <v>81.2</v>
      </c>
      <c r="AP1093">
        <v>81.306775564999995</v>
      </c>
      <c r="AQ1093">
        <v>87.707308941999997</v>
      </c>
      <c r="AR1093">
        <v>94.692108990999998</v>
      </c>
      <c r="AS1093">
        <v>64.194650445999997</v>
      </c>
      <c r="AT1093">
        <v>87.489292952</v>
      </c>
      <c r="AU1093"/>
    </row>
    <row r="1094" spans="1:47" x14ac:dyDescent="0.2">
      <c r="A1094" s="85">
        <v>40179</v>
      </c>
      <c r="B1094">
        <v>87.987107019000007</v>
      </c>
      <c r="C1094">
        <v>93.592200649999995</v>
      </c>
      <c r="D1094">
        <v>110.87255711500001</v>
      </c>
      <c r="E1094">
        <v>86.084662738000006</v>
      </c>
      <c r="F1094"/>
      <c r="G1094"/>
      <c r="H1094">
        <v>87.171319980000007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93.092242313</v>
      </c>
      <c r="N1094">
        <v>104.05308671100001</v>
      </c>
      <c r="O1094">
        <v>67.805650471000007</v>
      </c>
      <c r="P1094"/>
      <c r="Q1094">
        <v>102.508542379</v>
      </c>
      <c r="R1094">
        <v>97.93</v>
      </c>
      <c r="S1094">
        <v>91.811470874999998</v>
      </c>
      <c r="T1094">
        <v>96.568800848999999</v>
      </c>
      <c r="U1094"/>
      <c r="V1094">
        <v>115.87446932500001</v>
      </c>
      <c r="W1094">
        <v>78.606550545999994</v>
      </c>
      <c r="X1094">
        <v>85.803337622000001</v>
      </c>
      <c r="Y1094"/>
      <c r="Z1094">
        <v>63.297023230000001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79.900000000000006</v>
      </c>
      <c r="AH1094">
        <v>97.950946459999997</v>
      </c>
      <c r="AI1094">
        <v>104.59128406000001</v>
      </c>
      <c r="AJ1094">
        <v>107.17610550800001</v>
      </c>
      <c r="AK1094"/>
      <c r="AL1094">
        <v>90.253356772000004</v>
      </c>
      <c r="AM1094">
        <v>79.400000000000006</v>
      </c>
      <c r="AN1094">
        <v>103.169282856</v>
      </c>
      <c r="AO1094">
        <v>82.6</v>
      </c>
      <c r="AP1094">
        <v>80.506708892000006</v>
      </c>
      <c r="AQ1094">
        <v>86.107175597999998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2">
      <c r="A1095" s="85">
        <v>40210</v>
      </c>
      <c r="B1095">
        <v>89.182334181000002</v>
      </c>
      <c r="C1095">
        <v>95.092075660000006</v>
      </c>
      <c r="D1095">
        <v>110.65235342699999</v>
      </c>
      <c r="E1095">
        <v>87.217654879999998</v>
      </c>
      <c r="F1095"/>
      <c r="G1095"/>
      <c r="H1095">
        <v>88.729034596000005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92.592283976000004</v>
      </c>
      <c r="N1095">
        <v>104.056086713</v>
      </c>
      <c r="O1095">
        <v>68.405700475000003</v>
      </c>
      <c r="P1095"/>
      <c r="Q1095">
        <v>102.008500708</v>
      </c>
      <c r="R1095">
        <v>97.3</v>
      </c>
      <c r="S1095">
        <v>91.989675036999998</v>
      </c>
      <c r="T1095">
        <v>98.478952953999993</v>
      </c>
      <c r="U1095"/>
      <c r="V1095">
        <v>115.87446932500001</v>
      </c>
      <c r="W1095">
        <v>77.506458871999996</v>
      </c>
      <c r="X1095">
        <v>86.705397957000002</v>
      </c>
      <c r="Y1095"/>
      <c r="Z1095">
        <v>63.612247449000002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90.540550644999996</v>
      </c>
      <c r="AM1095">
        <v>79.599999999999994</v>
      </c>
      <c r="AN1095">
        <v>102.865733986</v>
      </c>
      <c r="AO1095">
        <v>82.6</v>
      </c>
      <c r="AP1095">
        <v>77.406450538000001</v>
      </c>
      <c r="AQ1095">
        <v>89.007417285000002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2">
      <c r="A1096" s="85">
        <v>40238</v>
      </c>
      <c r="B1096">
        <v>89.642036939999997</v>
      </c>
      <c r="C1096">
        <v>94.892092325999997</v>
      </c>
      <c r="D1096">
        <v>113.074593999</v>
      </c>
      <c r="E1096">
        <v>88.335397778000001</v>
      </c>
      <c r="F1096"/>
      <c r="G1096"/>
      <c r="H1096">
        <v>82.193932153000006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94.292142321</v>
      </c>
      <c r="N1096">
        <v>106.34408861999999</v>
      </c>
      <c r="O1096">
        <v>69.805817150999999</v>
      </c>
      <c r="P1096"/>
      <c r="Q1096">
        <v>103.208600717</v>
      </c>
      <c r="R1096">
        <v>99.23</v>
      </c>
      <c r="S1096">
        <v>92.996506707999998</v>
      </c>
      <c r="T1096">
        <v>99.646268129000006</v>
      </c>
      <c r="U1096"/>
      <c r="V1096">
        <v>117.772413219</v>
      </c>
      <c r="W1096">
        <v>77.906492208000003</v>
      </c>
      <c r="X1096">
        <v>86.647496129999993</v>
      </c>
      <c r="Y1096"/>
      <c r="Z1096">
        <v>65.566637608999997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91.566747207000006</v>
      </c>
      <c r="AM1096">
        <v>81.900000000000006</v>
      </c>
      <c r="AN1096">
        <v>105.165533221</v>
      </c>
      <c r="AO1096">
        <v>83.5</v>
      </c>
      <c r="AP1096">
        <v>81.306775564999995</v>
      </c>
      <c r="AQ1096">
        <v>90.607550629000002</v>
      </c>
      <c r="AR1096">
        <v>98.791767352999997</v>
      </c>
      <c r="AS1096">
        <v>66.294475460000001</v>
      </c>
      <c r="AT1096">
        <v>89.386293425000005</v>
      </c>
      <c r="AU1096"/>
    </row>
    <row r="1097" spans="1:47" x14ac:dyDescent="0.2">
      <c r="A1097" s="85">
        <v>40269</v>
      </c>
      <c r="B1097">
        <v>89.550096388</v>
      </c>
      <c r="C1097">
        <v>94.292142321</v>
      </c>
      <c r="D1097">
        <v>113.515001376</v>
      </c>
      <c r="E1097">
        <v>88.162037940999994</v>
      </c>
      <c r="F1097"/>
      <c r="G1097"/>
      <c r="H1097">
        <v>90.002670077000005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94.692108990999998</v>
      </c>
      <c r="N1097">
        <v>106.70608892200001</v>
      </c>
      <c r="O1097">
        <v>70.705892157999997</v>
      </c>
      <c r="P1097"/>
      <c r="Q1097">
        <v>102.30852571</v>
      </c>
      <c r="R1097">
        <v>98.84</v>
      </c>
      <c r="S1097">
        <v>93.517712587999995</v>
      </c>
      <c r="T1097">
        <v>98.266713831000004</v>
      </c>
      <c r="U1097"/>
      <c r="V1097">
        <v>114.276200782</v>
      </c>
      <c r="W1097">
        <v>79.406617217999994</v>
      </c>
      <c r="X1097">
        <v>88.029764508</v>
      </c>
      <c r="Y1097"/>
      <c r="Z1097">
        <v>61.090453695000001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</v>
      </c>
      <c r="AH1097">
        <v>99.789577408</v>
      </c>
      <c r="AI1097">
        <v>104.891259062</v>
      </c>
      <c r="AJ1097">
        <v>104.848719938</v>
      </c>
      <c r="AK1097"/>
      <c r="AL1097">
        <v>92.116983787999999</v>
      </c>
      <c r="AM1097">
        <v>80.599999999999994</v>
      </c>
      <c r="AN1097">
        <v>102.972062999</v>
      </c>
      <c r="AO1097">
        <v>82.6</v>
      </c>
      <c r="AP1097">
        <v>82.206850571000004</v>
      </c>
      <c r="AQ1097">
        <v>90.007500625000006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2">
      <c r="A1098" s="85">
        <v>40299</v>
      </c>
      <c r="B1098">
        <v>91.756669599000006</v>
      </c>
      <c r="C1098">
        <v>96.591950671000006</v>
      </c>
      <c r="D1098">
        <v>113.294797688</v>
      </c>
      <c r="E1098">
        <v>90.347227982000007</v>
      </c>
      <c r="F1098"/>
      <c r="G1098"/>
      <c r="H1098">
        <v>88.038097011000005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96.491959003000005</v>
      </c>
      <c r="N1098">
        <v>106.23108852599999</v>
      </c>
      <c r="O1098">
        <v>72.006000499999999</v>
      </c>
      <c r="P1098"/>
      <c r="Q1098">
        <v>105.90882573499999</v>
      </c>
      <c r="R1098">
        <v>99.62</v>
      </c>
      <c r="S1098">
        <v>94.605173190000002</v>
      </c>
      <c r="T1098">
        <v>98.266713831000004</v>
      </c>
      <c r="U1098"/>
      <c r="V1098">
        <v>116.174144677</v>
      </c>
      <c r="W1098">
        <v>83.406950578999997</v>
      </c>
      <c r="X1098">
        <v>85.583396601000004</v>
      </c>
      <c r="Y1098"/>
      <c r="Z1098">
        <v>62.099171196999997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93.230163829999995</v>
      </c>
      <c r="AM1098">
        <v>83.7</v>
      </c>
      <c r="AN1098">
        <v>103.62286177599999</v>
      </c>
      <c r="AO1098">
        <v>82.8</v>
      </c>
      <c r="AP1098">
        <v>82.006833903</v>
      </c>
      <c r="AQ1098">
        <v>93.10775898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2">
      <c r="A1099" s="85">
        <v>40330</v>
      </c>
      <c r="B1099">
        <v>93.227718417000006</v>
      </c>
      <c r="C1099">
        <v>97.391884009999998</v>
      </c>
      <c r="D1099">
        <v>112.744288467</v>
      </c>
      <c r="E1099">
        <v>90.928304471000004</v>
      </c>
      <c r="F1099"/>
      <c r="G1099"/>
      <c r="H1099">
        <v>90.803421983000007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96.591950671000006</v>
      </c>
      <c r="N1099">
        <v>106.319088599</v>
      </c>
      <c r="O1099">
        <v>74.206183848999999</v>
      </c>
      <c r="P1099"/>
      <c r="Q1099">
        <v>114.509542462</v>
      </c>
      <c r="R1099">
        <v>99.23</v>
      </c>
      <c r="S1099">
        <v>94.651156016000002</v>
      </c>
      <c r="T1099">
        <v>96.674920409999999</v>
      </c>
      <c r="U1099"/>
      <c r="V1099">
        <v>116.174144677</v>
      </c>
      <c r="W1099">
        <v>83.406950578999997</v>
      </c>
      <c r="X1099">
        <v>85.473830863000003</v>
      </c>
      <c r="Y1099"/>
      <c r="Z1099">
        <v>64.116606200000007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93.378083783999998</v>
      </c>
      <c r="AM1099">
        <v>85.5</v>
      </c>
      <c r="AN1099">
        <v>104.052776894</v>
      </c>
      <c r="AO1099">
        <v>82.8</v>
      </c>
      <c r="AP1099">
        <v>81.506792232999999</v>
      </c>
      <c r="AQ1099">
        <v>93.007750646000005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2">
      <c r="A1100" s="85">
        <v>40360</v>
      </c>
      <c r="B1100">
        <v>92.216372358000001</v>
      </c>
      <c r="C1100">
        <v>97.891842346000004</v>
      </c>
      <c r="D1100">
        <v>112.08367740200001</v>
      </c>
      <c r="E1100">
        <v>90.958267899999996</v>
      </c>
      <c r="F1100"/>
      <c r="G1100"/>
      <c r="H1100">
        <v>91.493858070000002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96.191984000999994</v>
      </c>
      <c r="N1100">
        <v>105.121087601</v>
      </c>
      <c r="O1100">
        <v>77.806483873999994</v>
      </c>
      <c r="P1100"/>
      <c r="Q1100">
        <v>103.80865072100001</v>
      </c>
      <c r="R1100">
        <v>99.95</v>
      </c>
      <c r="S1100">
        <v>94.877881377999998</v>
      </c>
      <c r="T1100">
        <v>95.613724797000003</v>
      </c>
      <c r="U1100"/>
      <c r="V1100">
        <v>109.281611587</v>
      </c>
      <c r="W1100">
        <v>83.006917243000004</v>
      </c>
      <c r="X1100">
        <v>88.688855501999996</v>
      </c>
      <c r="Y1100"/>
      <c r="Z1100">
        <v>63.423112918000001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93.428862713000001</v>
      </c>
      <c r="AM1100">
        <v>84.8</v>
      </c>
      <c r="AN1100">
        <v>102.730099016</v>
      </c>
      <c r="AO1100">
        <v>83</v>
      </c>
      <c r="AP1100">
        <v>82.806900575</v>
      </c>
      <c r="AQ1100">
        <v>92.007667306000002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2">
      <c r="A1101" s="85">
        <v>40391</v>
      </c>
      <c r="B1101">
        <v>93.595480613000007</v>
      </c>
      <c r="C1101">
        <v>95.992000666999999</v>
      </c>
      <c r="D1101">
        <v>111.75337186900001</v>
      </c>
      <c r="E1101">
        <v>90.982345655000003</v>
      </c>
      <c r="F1101"/>
      <c r="G1101"/>
      <c r="H1101">
        <v>93.043940245000002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96.991917340000001</v>
      </c>
      <c r="N1101">
        <v>104.22008685</v>
      </c>
      <c r="O1101">
        <v>77.106425535</v>
      </c>
      <c r="P1101"/>
      <c r="Q1101">
        <v>107.30894241199999</v>
      </c>
      <c r="R1101">
        <v>98.8</v>
      </c>
      <c r="S1101">
        <v>95.529024199000006</v>
      </c>
      <c r="T1101">
        <v>96.038203042000006</v>
      </c>
      <c r="U1101"/>
      <c r="V1101">
        <v>116.973278948</v>
      </c>
      <c r="W1101">
        <v>85.107092257999994</v>
      </c>
      <c r="X1101">
        <v>88.033060387999996</v>
      </c>
      <c r="Y1101"/>
      <c r="Z1101">
        <v>58.883884160000001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93.924010013</v>
      </c>
      <c r="AM1101">
        <v>83.9</v>
      </c>
      <c r="AN1101">
        <v>103.21631736400001</v>
      </c>
      <c r="AO1101">
        <v>83.3</v>
      </c>
      <c r="AP1101">
        <v>83.106925576999998</v>
      </c>
      <c r="AQ1101">
        <v>95.107925660000006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2">
      <c r="A1102" s="85">
        <v>40422</v>
      </c>
      <c r="B1102">
        <v>93.779361717</v>
      </c>
      <c r="C1102">
        <v>97.691859011999995</v>
      </c>
      <c r="D1102">
        <v>111.973575557</v>
      </c>
      <c r="E1102">
        <v>90.546538287999994</v>
      </c>
      <c r="F1102"/>
      <c r="G1102"/>
      <c r="H1102">
        <v>90.226399764999996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97.191900674999999</v>
      </c>
      <c r="N1102">
        <v>104.85808738199999</v>
      </c>
      <c r="O1102">
        <v>79.906658887999995</v>
      </c>
      <c r="P1102"/>
      <c r="Q1102">
        <v>108.309025752</v>
      </c>
      <c r="R1102">
        <v>100.1</v>
      </c>
      <c r="S1102">
        <v>95.791188065</v>
      </c>
      <c r="T1102">
        <v>95.825963919000003</v>
      </c>
      <c r="U1102"/>
      <c r="V1102">
        <v>108.182801965</v>
      </c>
      <c r="W1102">
        <v>84.107008917000002</v>
      </c>
      <c r="X1102">
        <v>88.798967043999994</v>
      </c>
      <c r="Y1102"/>
      <c r="Z1102">
        <v>64.494875262999997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94.206975958000001</v>
      </c>
      <c r="AM1102">
        <v>85.3</v>
      </c>
      <c r="AN1102">
        <v>103.43012408200001</v>
      </c>
      <c r="AO1102">
        <v>84</v>
      </c>
      <c r="AP1102">
        <v>83.106925576999998</v>
      </c>
      <c r="AQ1102">
        <v>94.207850653999998</v>
      </c>
      <c r="AR1102">
        <v>104.19131738999999</v>
      </c>
      <c r="AS1102">
        <v>71.594033831000004</v>
      </c>
      <c r="AT1102">
        <v>92.085287511999994</v>
      </c>
      <c r="AU1102"/>
    </row>
    <row r="1103" spans="1:47" x14ac:dyDescent="0.2">
      <c r="A1103" s="85">
        <v>40452</v>
      </c>
      <c r="B1103">
        <v>94.239064475000006</v>
      </c>
      <c r="C1103">
        <v>100.39163403000001</v>
      </c>
      <c r="D1103">
        <v>111.75337186900001</v>
      </c>
      <c r="E1103">
        <v>91.310070655000004</v>
      </c>
      <c r="F1103">
        <v>94.1</v>
      </c>
      <c r="G1103"/>
      <c r="H1103">
        <v>90.170719950999995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97.991834014000005</v>
      </c>
      <c r="N1103">
        <v>105.498087915</v>
      </c>
      <c r="O1103">
        <v>83.806983915000004</v>
      </c>
      <c r="P1103"/>
      <c r="Q1103">
        <v>108.90907575599999</v>
      </c>
      <c r="R1103">
        <v>99.91</v>
      </c>
      <c r="S1103">
        <v>95.607213708000003</v>
      </c>
      <c r="T1103">
        <v>96.887159533000002</v>
      </c>
      <c r="U1103"/>
      <c r="V1103">
        <v>115.574793973</v>
      </c>
      <c r="W1103">
        <v>85.007083924</v>
      </c>
      <c r="X1103">
        <v>91.138984463</v>
      </c>
      <c r="Y1103"/>
      <c r="Z1103">
        <v>59.766511973999997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94.274628833999998</v>
      </c>
      <c r="AM1103">
        <v>85.5</v>
      </c>
      <c r="AN1103">
        <v>101.91117514</v>
      </c>
      <c r="AO1103">
        <v>85.7</v>
      </c>
      <c r="AP1103">
        <v>84.107008917000002</v>
      </c>
      <c r="AQ1103">
        <v>94.407867322000001</v>
      </c>
      <c r="AR1103">
        <v>104.091325723</v>
      </c>
      <c r="AS1103">
        <v>72.293975501999995</v>
      </c>
      <c r="AT1103">
        <v>91.834416611999998</v>
      </c>
      <c r="AU1103"/>
    </row>
    <row r="1104" spans="1:47" x14ac:dyDescent="0.2">
      <c r="A1104" s="85">
        <v>40483</v>
      </c>
      <c r="B1104">
        <v>94.331005016999995</v>
      </c>
      <c r="C1104">
        <v>101.49154237099999</v>
      </c>
      <c r="D1104">
        <v>112.413982934</v>
      </c>
      <c r="E1104">
        <v>91.338161369000005</v>
      </c>
      <c r="F1104">
        <v>94</v>
      </c>
      <c r="G1104"/>
      <c r="H1104">
        <v>91.095297402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98.891759019999995</v>
      </c>
      <c r="N1104">
        <v>108.02309001899999</v>
      </c>
      <c r="O1104">
        <v>84.107008917000002</v>
      </c>
      <c r="P1104"/>
      <c r="Q1104">
        <v>109.00908409</v>
      </c>
      <c r="R1104">
        <v>101.22</v>
      </c>
      <c r="S1104">
        <v>95.829808361999994</v>
      </c>
      <c r="T1104">
        <v>94.764768305999993</v>
      </c>
      <c r="U1104"/>
      <c r="V1104">
        <v>114.07641721500001</v>
      </c>
      <c r="W1104">
        <v>87.007250604000006</v>
      </c>
      <c r="X1104">
        <v>89.536689365000001</v>
      </c>
      <c r="Y1104"/>
      <c r="Z1104">
        <v>65.755772140000005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94.717886565000001</v>
      </c>
      <c r="AM1104">
        <v>85.4</v>
      </c>
      <c r="AN1104">
        <v>104.191965134</v>
      </c>
      <c r="AO1104">
        <v>86.1</v>
      </c>
      <c r="AP1104">
        <v>85.107092257999994</v>
      </c>
      <c r="AQ1104">
        <v>95.207933994000001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2">
      <c r="A1105" s="85">
        <v>40513</v>
      </c>
      <c r="B1105">
        <v>93.963242820000005</v>
      </c>
      <c r="C1105">
        <v>98.791767352999997</v>
      </c>
      <c r="D1105">
        <v>112.964492155</v>
      </c>
      <c r="E1105">
        <v>93.066409124000003</v>
      </c>
      <c r="F1105">
        <v>95</v>
      </c>
      <c r="G1105"/>
      <c r="H1105">
        <v>91.320978014000005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99.591700692000003</v>
      </c>
      <c r="N1105">
        <v>105.36608780500001</v>
      </c>
      <c r="O1105">
        <v>84.807067255999996</v>
      </c>
      <c r="P1105"/>
      <c r="Q1105">
        <v>110.109175765</v>
      </c>
      <c r="R1105">
        <v>102.51</v>
      </c>
      <c r="S1105">
        <v>96.642129186999995</v>
      </c>
      <c r="T1105">
        <v>93.172974885000002</v>
      </c>
      <c r="U1105"/>
      <c r="V1105">
        <v>114.176308999</v>
      </c>
      <c r="W1105">
        <v>81.306775564999995</v>
      </c>
      <c r="X1105">
        <v>91.170192049999997</v>
      </c>
      <c r="Y1105"/>
      <c r="Z1105">
        <v>65.188368546000007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95.250133740999999</v>
      </c>
      <c r="AM1105">
        <v>83.4</v>
      </c>
      <c r="AN1105">
        <v>106.402722711</v>
      </c>
      <c r="AO1105">
        <v>86.1</v>
      </c>
      <c r="AP1105">
        <v>83.606967247</v>
      </c>
      <c r="AQ1105">
        <v>97.308109009000006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2">
      <c r="A1106" s="85">
        <v>40544</v>
      </c>
      <c r="B1106">
        <v>95.434291627999997</v>
      </c>
      <c r="C1106">
        <v>100.7916007</v>
      </c>
      <c r="D1106">
        <v>113.404899532</v>
      </c>
      <c r="E1106">
        <v>92.851582042000004</v>
      </c>
      <c r="F1106">
        <v>96.2</v>
      </c>
      <c r="G1106"/>
      <c r="H1106">
        <v>94.418264508999997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99.091742354999994</v>
      </c>
      <c r="N1106">
        <v>105.853088211</v>
      </c>
      <c r="O1106">
        <v>88.907408950999994</v>
      </c>
      <c r="P1106"/>
      <c r="Q1106">
        <v>111.709309109</v>
      </c>
      <c r="R1106">
        <v>103.75</v>
      </c>
      <c r="S1106">
        <v>96.551586366999999</v>
      </c>
      <c r="T1106">
        <v>93.066855324000002</v>
      </c>
      <c r="U1106"/>
      <c r="V1106">
        <v>111.579122617</v>
      </c>
      <c r="W1106">
        <v>87.607300608000003</v>
      </c>
      <c r="X1106">
        <v>92.239473805000003</v>
      </c>
      <c r="Y1106"/>
      <c r="Z1106">
        <v>62.603529948000002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105.608800733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95.630808325000004</v>
      </c>
      <c r="AM1106">
        <v>85.9</v>
      </c>
      <c r="AN1106">
        <v>102.885008625</v>
      </c>
      <c r="AO1106">
        <v>87.3</v>
      </c>
      <c r="AP1106">
        <v>87.807317276000006</v>
      </c>
      <c r="AQ1106">
        <v>94.107842320000003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2">
      <c r="A1107" s="85">
        <v>40575</v>
      </c>
      <c r="B1107">
        <v>95.802053834000006</v>
      </c>
      <c r="C1107">
        <v>102.69144238</v>
      </c>
      <c r="D1107">
        <v>114.616019818</v>
      </c>
      <c r="E1107">
        <v>92.475701532000002</v>
      </c>
      <c r="F1107">
        <v>98.2</v>
      </c>
      <c r="G1107"/>
      <c r="H1107">
        <v>89.799014057999997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100.091659028</v>
      </c>
      <c r="N1107">
        <v>106.278088565</v>
      </c>
      <c r="O1107">
        <v>88.707392283000004</v>
      </c>
      <c r="P1107"/>
      <c r="Q1107">
        <v>109.20910075800001</v>
      </c>
      <c r="R1107">
        <v>104.1</v>
      </c>
      <c r="S1107">
        <v>96.682255482000002</v>
      </c>
      <c r="T1107">
        <v>91.581181463999997</v>
      </c>
      <c r="U1107"/>
      <c r="V1107">
        <v>110.979771914</v>
      </c>
      <c r="W1107">
        <v>88.807400616999999</v>
      </c>
      <c r="X1107">
        <v>92.426976202000006</v>
      </c>
      <c r="Y1107"/>
      <c r="Z1107">
        <v>63.044843855000003</v>
      </c>
      <c r="AA1107">
        <v>85.628957810000003</v>
      </c>
      <c r="AB1107">
        <v>91.053864168999993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95.593371775999998</v>
      </c>
      <c r="AM1107">
        <v>88.1</v>
      </c>
      <c r="AN1107">
        <v>104.18523429</v>
      </c>
      <c r="AO1107">
        <v>87</v>
      </c>
      <c r="AP1107">
        <v>87.107258938000001</v>
      </c>
      <c r="AQ1107">
        <v>93.307775648000003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2">
      <c r="A1108" s="85">
        <v>40603</v>
      </c>
      <c r="B1108">
        <v>96.261756582999993</v>
      </c>
      <c r="C1108">
        <v>105.391217399</v>
      </c>
      <c r="D1108">
        <v>115.166529039</v>
      </c>
      <c r="E1108">
        <v>93.528166960999997</v>
      </c>
      <c r="F1108">
        <v>94.5</v>
      </c>
      <c r="G1108"/>
      <c r="H1108">
        <v>92.847382686000003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100.191650696</v>
      </c>
      <c r="N1108">
        <v>105.416087847</v>
      </c>
      <c r="O1108">
        <v>90.407533960999999</v>
      </c>
      <c r="P1108"/>
      <c r="Q1108">
        <v>108.309025752</v>
      </c>
      <c r="R1108">
        <v>102.79</v>
      </c>
      <c r="S1108">
        <v>94.273737425999997</v>
      </c>
      <c r="T1108">
        <v>91.368942341999997</v>
      </c>
      <c r="U1108"/>
      <c r="V1108">
        <v>110.87988013</v>
      </c>
      <c r="W1108">
        <v>85.907158929999994</v>
      </c>
      <c r="X1108">
        <v>94.704831108999997</v>
      </c>
      <c r="Y1108"/>
      <c r="Z1108">
        <v>62.477440260000002</v>
      </c>
      <c r="AA1108">
        <v>84.783398340999995</v>
      </c>
      <c r="AB1108">
        <v>92.927400468000002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94.097270510000001</v>
      </c>
      <c r="AM1108">
        <v>87.2</v>
      </c>
      <c r="AN1108">
        <v>108.11544453800001</v>
      </c>
      <c r="AO1108">
        <v>86.7</v>
      </c>
      <c r="AP1108">
        <v>85.307108925999998</v>
      </c>
      <c r="AQ1108">
        <v>95.207933994000001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2">
      <c r="A1109" s="85">
        <v>40634</v>
      </c>
      <c r="B1109">
        <v>96.353697135000004</v>
      </c>
      <c r="C1109">
        <v>102.69144238</v>
      </c>
      <c r="D1109">
        <v>112.30388109</v>
      </c>
      <c r="E1109">
        <v>93.891473532000006</v>
      </c>
      <c r="F1109">
        <v>95.2</v>
      </c>
      <c r="G1109"/>
      <c r="H1109">
        <v>92.573032741000006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99.791684025999999</v>
      </c>
      <c r="N1109">
        <v>104.919087433</v>
      </c>
      <c r="O1109">
        <v>90.507542294999993</v>
      </c>
      <c r="P1109"/>
      <c r="Q1109">
        <v>109.309109092</v>
      </c>
      <c r="R1109">
        <v>101.05</v>
      </c>
      <c r="S1109">
        <v>94.457773054</v>
      </c>
      <c r="T1109">
        <v>90.519985851000001</v>
      </c>
      <c r="U1109"/>
      <c r="V1109">
        <v>107.38366769300001</v>
      </c>
      <c r="W1109">
        <v>86.307192266000001</v>
      </c>
      <c r="X1109">
        <v>92.845655074999996</v>
      </c>
      <c r="Y1109"/>
      <c r="Z1109">
        <v>63.423112918000001</v>
      </c>
      <c r="AA1109">
        <v>85.595485865000001</v>
      </c>
      <c r="AB1109">
        <v>93.114754098000006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94.051588202000005</v>
      </c>
      <c r="AM1109">
        <v>88.1</v>
      </c>
      <c r="AN1109">
        <v>105.191416905</v>
      </c>
      <c r="AO1109">
        <v>87.7</v>
      </c>
      <c r="AP1109">
        <v>86.707225601999994</v>
      </c>
      <c r="AQ1109">
        <v>94.007833985999994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2">
      <c r="A1110" s="85">
        <v>40664</v>
      </c>
      <c r="B1110">
        <v>96.997280997000004</v>
      </c>
      <c r="C1110">
        <v>102.29147571</v>
      </c>
      <c r="D1110">
        <v>115.606936416</v>
      </c>
      <c r="E1110">
        <v>92.247230388999995</v>
      </c>
      <c r="F1110">
        <v>98.1</v>
      </c>
      <c r="G1110"/>
      <c r="H1110">
        <v>92.325299004000001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100.39163403000001</v>
      </c>
      <c r="N1110">
        <v>104.05708671399999</v>
      </c>
      <c r="O1110">
        <v>90.507542294999993</v>
      </c>
      <c r="P1110"/>
      <c r="Q1110">
        <v>110.209184099</v>
      </c>
      <c r="R1110">
        <v>104.36</v>
      </c>
      <c r="S1110">
        <v>95.723519361000001</v>
      </c>
      <c r="T1110">
        <v>91.793420587</v>
      </c>
      <c r="U1110"/>
      <c r="V1110">
        <v>108.482477316</v>
      </c>
      <c r="W1110">
        <v>84.707058922000002</v>
      </c>
      <c r="X1110">
        <v>90.504117022000003</v>
      </c>
      <c r="Y1110"/>
      <c r="Z1110">
        <v>63.423112918000001</v>
      </c>
      <c r="AA1110">
        <v>89.990011457999998</v>
      </c>
      <c r="AB1110">
        <v>92.646370023000003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95.060747792000001</v>
      </c>
      <c r="AM1110">
        <v>88.2</v>
      </c>
      <c r="AN1110">
        <v>103.518261748</v>
      </c>
      <c r="AO1110">
        <v>87.7</v>
      </c>
      <c r="AP1110">
        <v>85.407117260000007</v>
      </c>
      <c r="AQ1110">
        <v>96.308025669000003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2">
      <c r="A1111" s="85">
        <v>40695</v>
      </c>
      <c r="B1111">
        <v>96.905340444999993</v>
      </c>
      <c r="C1111">
        <v>100.191650696</v>
      </c>
      <c r="D1111">
        <v>113.404899532</v>
      </c>
      <c r="E1111">
        <v>92.821083552000005</v>
      </c>
      <c r="F1111">
        <v>95.2</v>
      </c>
      <c r="G1111"/>
      <c r="H1111">
        <v>91.720340636000003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98.991750687000007</v>
      </c>
      <c r="N1111">
        <v>104.453087044</v>
      </c>
      <c r="O1111">
        <v>91.907658971999993</v>
      </c>
      <c r="P1111"/>
      <c r="Q1111">
        <v>107.208934078</v>
      </c>
      <c r="R1111">
        <v>101.53</v>
      </c>
      <c r="S1111">
        <v>96.184611043000004</v>
      </c>
      <c r="T1111">
        <v>92.217898833000007</v>
      </c>
      <c r="U1111"/>
      <c r="V1111">
        <v>103.98734704100001</v>
      </c>
      <c r="W1111">
        <v>85.007083924</v>
      </c>
      <c r="X1111">
        <v>93.747110230000004</v>
      </c>
      <c r="Y1111"/>
      <c r="Z1111">
        <v>62.162216041000001</v>
      </c>
      <c r="AA1111">
        <v>96.350996534000004</v>
      </c>
      <c r="AB1111">
        <v>91.428571429000002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95.326873090999996</v>
      </c>
      <c r="AM1111">
        <v>87.7</v>
      </c>
      <c r="AN1111">
        <v>100.82574248500001</v>
      </c>
      <c r="AO1111">
        <v>88.2</v>
      </c>
      <c r="AP1111">
        <v>88.407367281000006</v>
      </c>
      <c r="AQ1111">
        <v>92.607717309999998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2">
      <c r="A1112" s="85">
        <v>40725</v>
      </c>
      <c r="B1112">
        <v>96.077875489999997</v>
      </c>
      <c r="C1112">
        <v>101.091575702</v>
      </c>
      <c r="D1112">
        <v>113.404899532</v>
      </c>
      <c r="E1112">
        <v>94.466396817000003</v>
      </c>
      <c r="F1112">
        <v>97.2</v>
      </c>
      <c r="G1112"/>
      <c r="H1112">
        <v>87.054131730999998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99.991667360999998</v>
      </c>
      <c r="N1112">
        <v>104.674087228</v>
      </c>
      <c r="O1112">
        <v>94.407867322000001</v>
      </c>
      <c r="P1112"/>
      <c r="Q1112">
        <v>104.60871739300001</v>
      </c>
      <c r="R1112">
        <v>102.61</v>
      </c>
      <c r="S1112">
        <v>97.082921388000003</v>
      </c>
      <c r="T1112">
        <v>91.899540149000003</v>
      </c>
      <c r="U1112"/>
      <c r="V1112">
        <v>110.87988013</v>
      </c>
      <c r="W1112">
        <v>86.107175597999998</v>
      </c>
      <c r="X1112">
        <v>92.089444521000004</v>
      </c>
      <c r="Y1112"/>
      <c r="Z1112">
        <v>58.442570253</v>
      </c>
      <c r="AA1112">
        <v>94.363751539999996</v>
      </c>
      <c r="AB1112">
        <v>93.114754098000006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95.982436234000005</v>
      </c>
      <c r="AM1112">
        <v>88.2</v>
      </c>
      <c r="AN1112">
        <v>100.866739444</v>
      </c>
      <c r="AO1112">
        <v>88.5</v>
      </c>
      <c r="AP1112">
        <v>87.107258938000001</v>
      </c>
      <c r="AQ1112">
        <v>93.607800650000001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2">
      <c r="A1113" s="85">
        <v>40756</v>
      </c>
      <c r="B1113">
        <v>96.721459342000003</v>
      </c>
      <c r="C1113">
        <v>104.791267394</v>
      </c>
      <c r="D1113">
        <v>112.19377924600001</v>
      </c>
      <c r="E1113">
        <v>95.465356123000007</v>
      </c>
      <c r="F1113">
        <v>95.5</v>
      </c>
      <c r="G1113"/>
      <c r="H1113">
        <v>92.017537450000006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100.091659028</v>
      </c>
      <c r="N1113">
        <v>104.57808714799999</v>
      </c>
      <c r="O1113">
        <v>94.307858988000007</v>
      </c>
      <c r="P1113"/>
      <c r="Q1113">
        <v>107.108925744</v>
      </c>
      <c r="R1113">
        <v>101.78</v>
      </c>
      <c r="S1113">
        <v>97.467255025</v>
      </c>
      <c r="T1113">
        <v>91.368942341999997</v>
      </c>
      <c r="U1113"/>
      <c r="V1113">
        <v>105.78539915099999</v>
      </c>
      <c r="W1113">
        <v>85.607133927999996</v>
      </c>
      <c r="X1113">
        <v>90.649553036</v>
      </c>
      <c r="Y1113"/>
      <c r="Z1113">
        <v>63.990516511999999</v>
      </c>
      <c r="AA1113">
        <v>93.485661348999997</v>
      </c>
      <c r="AB1113">
        <v>88.618266978999998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96.509211789999995</v>
      </c>
      <c r="AM1113">
        <v>90.4</v>
      </c>
      <c r="AN1113">
        <v>103.55996810000001</v>
      </c>
      <c r="AO1113">
        <v>88</v>
      </c>
      <c r="AP1113">
        <v>85.907158929999994</v>
      </c>
      <c r="AQ1113">
        <v>92.707725644000007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2">
      <c r="A1114" s="85">
        <v>40787</v>
      </c>
      <c r="B1114">
        <v>96.721459342000003</v>
      </c>
      <c r="C1114">
        <v>102.09149237600001</v>
      </c>
      <c r="D1114">
        <v>110.542251583</v>
      </c>
      <c r="E1114">
        <v>96.107697122999994</v>
      </c>
      <c r="F1114">
        <v>97.8</v>
      </c>
      <c r="G1114"/>
      <c r="H1114">
        <v>93.915522471000003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99.091742354999994</v>
      </c>
      <c r="N1114">
        <v>103.156085963</v>
      </c>
      <c r="O1114">
        <v>89.807483957000002</v>
      </c>
      <c r="P1114"/>
      <c r="Q1114">
        <v>107.208934078</v>
      </c>
      <c r="R1114">
        <v>101.06</v>
      </c>
      <c r="S1114">
        <v>97.098758438000004</v>
      </c>
      <c r="T1114">
        <v>91.262822779999993</v>
      </c>
      <c r="U1114"/>
      <c r="V1114">
        <v>111.579122617</v>
      </c>
      <c r="W1114">
        <v>86.807233936000003</v>
      </c>
      <c r="X1114">
        <v>91.040168980000004</v>
      </c>
      <c r="Y1114"/>
      <c r="Z1114">
        <v>65.692727297000005</v>
      </c>
      <c r="AA1114">
        <v>91.755065830999996</v>
      </c>
      <c r="AB1114">
        <v>91.241217798999998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95.2</v>
      </c>
      <c r="AH1114">
        <v>104.158153016</v>
      </c>
      <c r="AI1114">
        <v>104.19131738999999</v>
      </c>
      <c r="AJ1114">
        <v>101.93948797500001</v>
      </c>
      <c r="AK1114"/>
      <c r="AL1114">
        <v>96.232082125999995</v>
      </c>
      <c r="AM1114">
        <v>91.2</v>
      </c>
      <c r="AN1114">
        <v>101.277027725</v>
      </c>
      <c r="AO1114">
        <v>88.1</v>
      </c>
      <c r="AP1114">
        <v>85.507125594000001</v>
      </c>
      <c r="AQ1114">
        <v>95.507958997000003</v>
      </c>
      <c r="AR1114">
        <v>105.391217399</v>
      </c>
      <c r="AS1114">
        <v>79.193400550000007</v>
      </c>
      <c r="AT1114">
        <v>94.273119745000002</v>
      </c>
      <c r="AU1114"/>
    </row>
    <row r="1115" spans="1:47" x14ac:dyDescent="0.2">
      <c r="A1115" s="85">
        <v>40817</v>
      </c>
      <c r="B1115">
        <v>96.721459342000003</v>
      </c>
      <c r="C1115">
        <v>99.791684025999999</v>
      </c>
      <c r="D1115">
        <v>109.441233141</v>
      </c>
      <c r="E1115">
        <v>95.470974265999999</v>
      </c>
      <c r="F1115">
        <v>96.8</v>
      </c>
      <c r="G1115"/>
      <c r="H1115">
        <v>93.708965395000007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98.791767352999997</v>
      </c>
      <c r="N1115">
        <v>101.656084713</v>
      </c>
      <c r="O1115">
        <v>90.007500625000006</v>
      </c>
      <c r="P1115"/>
      <c r="Q1115">
        <v>106.908909076</v>
      </c>
      <c r="R1115">
        <v>101.26</v>
      </c>
      <c r="S1115">
        <v>97.700836078999998</v>
      </c>
      <c r="T1115">
        <v>90.944464096000004</v>
      </c>
      <c r="U1115"/>
      <c r="V1115">
        <v>101.98951136300001</v>
      </c>
      <c r="W1115">
        <v>87.407283939999999</v>
      </c>
      <c r="X1115">
        <v>86.542741558000003</v>
      </c>
      <c r="Y1115"/>
      <c r="Z1115">
        <v>64.620964951000005</v>
      </c>
      <c r="AA1115">
        <v>91.468855222000002</v>
      </c>
      <c r="AB1115">
        <v>90.960187353999999</v>
      </c>
      <c r="AC1115">
        <v>105.99116740300001</v>
      </c>
      <c r="AD1115">
        <v>103.56398748700001</v>
      </c>
      <c r="AE1115">
        <v>99.558999999999997</v>
      </c>
      <c r="AF1115">
        <v>97.608134011000004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96.672794233000005</v>
      </c>
      <c r="AM1115">
        <v>90.7</v>
      </c>
      <c r="AN1115">
        <v>99.065296025999999</v>
      </c>
      <c r="AO1115">
        <v>88.8</v>
      </c>
      <c r="AP1115">
        <v>88.307358946999997</v>
      </c>
      <c r="AQ1115">
        <v>95.007917325999998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2">
      <c r="A1116" s="85">
        <v>40848</v>
      </c>
      <c r="B1116">
        <v>97.824745952000001</v>
      </c>
      <c r="C1116">
        <v>99.891675694</v>
      </c>
      <c r="D1116">
        <v>109.991742362</v>
      </c>
      <c r="E1116">
        <v>95.225648695000004</v>
      </c>
      <c r="F1116">
        <v>97.3</v>
      </c>
      <c r="G1116"/>
      <c r="H1116">
        <v>93.675224271000005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99.091742354999994</v>
      </c>
      <c r="N1116">
        <v>101.11208426</v>
      </c>
      <c r="O1116">
        <v>91.407617301000002</v>
      </c>
      <c r="P1116"/>
      <c r="Q1116">
        <v>109.609134095</v>
      </c>
      <c r="R1116">
        <v>103.29</v>
      </c>
      <c r="S1116">
        <v>97.353327128000004</v>
      </c>
      <c r="T1116">
        <v>90.519985851000001</v>
      </c>
      <c r="U1116"/>
      <c r="V1116">
        <v>105.285940231</v>
      </c>
      <c r="W1116">
        <v>90.107508959</v>
      </c>
      <c r="X1116">
        <v>95.132749180000005</v>
      </c>
      <c r="Y1116"/>
      <c r="Z1116">
        <v>62.036126353</v>
      </c>
      <c r="AA1116">
        <v>91.328986379</v>
      </c>
      <c r="AB1116">
        <v>89.180327868999996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96.412025514000007</v>
      </c>
      <c r="AM1116">
        <v>92.1</v>
      </c>
      <c r="AN1116">
        <v>99.159020984999998</v>
      </c>
      <c r="AO1116">
        <v>89.1</v>
      </c>
      <c r="AP1116">
        <v>87.407283939999999</v>
      </c>
      <c r="AQ1116">
        <v>95.907992332999996</v>
      </c>
      <c r="AR1116">
        <v>101.79151737399999</v>
      </c>
      <c r="AS1116">
        <v>82.893092241999994</v>
      </c>
      <c r="AT1116">
        <v>94.939762063000003</v>
      </c>
      <c r="AU1116"/>
    </row>
    <row r="1117" spans="1:47" x14ac:dyDescent="0.2">
      <c r="A1117" s="85">
        <v>40878</v>
      </c>
      <c r="B1117">
        <v>98.100567596999994</v>
      </c>
      <c r="C1117">
        <v>99.591700692000003</v>
      </c>
      <c r="D1117">
        <v>112.744288467</v>
      </c>
      <c r="E1117">
        <v>96.138730674000001</v>
      </c>
      <c r="F1117">
        <v>97.6</v>
      </c>
      <c r="G1117"/>
      <c r="H1117">
        <v>96.646845404999993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98.491792351000001</v>
      </c>
      <c r="N1117">
        <v>102.30708525599999</v>
      </c>
      <c r="O1117">
        <v>89.807483957000002</v>
      </c>
      <c r="P1117"/>
      <c r="Q1117">
        <v>111.309275773</v>
      </c>
      <c r="R1117">
        <v>101.25</v>
      </c>
      <c r="S1117">
        <v>97.785270150000002</v>
      </c>
      <c r="T1117">
        <v>91.050583657999994</v>
      </c>
      <c r="U1117"/>
      <c r="V1117">
        <v>99.692000332999996</v>
      </c>
      <c r="W1117">
        <v>86.907242269999998</v>
      </c>
      <c r="X1117">
        <v>93.924166768999996</v>
      </c>
      <c r="Y1117"/>
      <c r="Z1117">
        <v>62.099171196999997</v>
      </c>
      <c r="AA1117">
        <v>90.473201431999996</v>
      </c>
      <c r="AB1117">
        <v>90.304449649000006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96.656344020999995</v>
      </c>
      <c r="AM1117">
        <v>94.1</v>
      </c>
      <c r="AN1117">
        <v>97.621269749000007</v>
      </c>
      <c r="AO1117">
        <v>89.7</v>
      </c>
      <c r="AP1117">
        <v>89.907492290999997</v>
      </c>
      <c r="AQ1117">
        <v>93.807817318000005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2">
      <c r="A1118" s="85">
        <v>40909</v>
      </c>
      <c r="B1118">
        <v>96.905340444999993</v>
      </c>
      <c r="C1118">
        <v>100.591617365</v>
      </c>
      <c r="D1118">
        <v>108.009909166</v>
      </c>
      <c r="E1118">
        <v>96.149699428999995</v>
      </c>
      <c r="F1118">
        <v>98.1</v>
      </c>
      <c r="G1118"/>
      <c r="H1118">
        <v>94.701295775999995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97.691859011999995</v>
      </c>
      <c r="N1118">
        <v>100.69008390800001</v>
      </c>
      <c r="O1118">
        <v>91.207600632999998</v>
      </c>
      <c r="P1118"/>
      <c r="Q1118">
        <v>106.50887573999999</v>
      </c>
      <c r="R1118">
        <v>100.89</v>
      </c>
      <c r="S1118">
        <v>97.861303767999999</v>
      </c>
      <c r="T1118">
        <v>90.413866288999998</v>
      </c>
      <c r="U1118"/>
      <c r="V1118">
        <v>103.78756347300001</v>
      </c>
      <c r="W1118">
        <v>86.007167264000003</v>
      </c>
      <c r="X1118">
        <v>92.952301014</v>
      </c>
      <c r="Y1118"/>
      <c r="Z1118">
        <v>62.414395415999998</v>
      </c>
      <c r="AA1118">
        <v>94.242140144999993</v>
      </c>
      <c r="AB1118">
        <v>92.552693207999994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96.758942950000005</v>
      </c>
      <c r="AM1118">
        <v>91</v>
      </c>
      <c r="AN1118">
        <v>97.042640961000004</v>
      </c>
      <c r="AO1118">
        <v>90.1</v>
      </c>
      <c r="AP1118">
        <v>89.807483957000002</v>
      </c>
      <c r="AQ1118">
        <v>94.407867322000001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2">
      <c r="A1119" s="85">
        <v>40940</v>
      </c>
      <c r="B1119">
        <v>95.802053834000006</v>
      </c>
      <c r="C1119">
        <v>102.391467378</v>
      </c>
      <c r="D1119">
        <v>108.89072392</v>
      </c>
      <c r="E1119">
        <v>94.061087939999993</v>
      </c>
      <c r="F1119">
        <v>97.6</v>
      </c>
      <c r="G1119"/>
      <c r="H1119">
        <v>93.598418124999995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98.391800683</v>
      </c>
      <c r="N1119">
        <v>99.467082888999997</v>
      </c>
      <c r="O1119">
        <v>90.407533960999999</v>
      </c>
      <c r="P1119"/>
      <c r="Q1119">
        <v>106.408867406</v>
      </c>
      <c r="R1119">
        <v>101.81</v>
      </c>
      <c r="S1119">
        <v>97.892807868999995</v>
      </c>
      <c r="T1119">
        <v>90.519985851000001</v>
      </c>
      <c r="U1119"/>
      <c r="V1119">
        <v>102.18929493</v>
      </c>
      <c r="W1119">
        <v>86.507208934000005</v>
      </c>
      <c r="X1119">
        <v>93.062039811000005</v>
      </c>
      <c r="Y1119"/>
      <c r="Z1119">
        <v>62.351350572000001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96.829693433000003</v>
      </c>
      <c r="AM1119">
        <v>88.7</v>
      </c>
      <c r="AN1119">
        <v>97.237890653999997</v>
      </c>
      <c r="AO1119">
        <v>90.8</v>
      </c>
      <c r="AP1119">
        <v>89.907492290999997</v>
      </c>
      <c r="AQ1119">
        <v>95.207933994000001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2">
      <c r="A1120" s="85">
        <v>40969</v>
      </c>
      <c r="B1120">
        <v>97.640864848999996</v>
      </c>
      <c r="C1120">
        <v>103.09140904900001</v>
      </c>
      <c r="D1120">
        <v>108.230112854</v>
      </c>
      <c r="E1120">
        <v>94.225886797000001</v>
      </c>
      <c r="F1120">
        <v>96.8</v>
      </c>
      <c r="G1120"/>
      <c r="H1120">
        <v>95.429227987000004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98.191817349000004</v>
      </c>
      <c r="N1120">
        <v>97.917081597999996</v>
      </c>
      <c r="O1120">
        <v>89.507458955000004</v>
      </c>
      <c r="P1120"/>
      <c r="Q1120">
        <v>107.00891741</v>
      </c>
      <c r="R1120">
        <v>100.64</v>
      </c>
      <c r="S1120">
        <v>97.798554498000001</v>
      </c>
      <c r="T1120">
        <v>91.050583657999994</v>
      </c>
      <c r="U1120"/>
      <c r="V1120">
        <v>101.789727795</v>
      </c>
      <c r="W1120">
        <v>86.207183932000007</v>
      </c>
      <c r="X1120">
        <v>92.267273213999999</v>
      </c>
      <c r="Y1120"/>
      <c r="Z1120">
        <v>63.107888699</v>
      </c>
      <c r="AA1120">
        <v>99.938465335999993</v>
      </c>
      <c r="AB1120">
        <v>94.051522247999998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96.710926998999994</v>
      </c>
      <c r="AM1120">
        <v>90.2</v>
      </c>
      <c r="AN1120">
        <v>97.510168254999996</v>
      </c>
      <c r="AO1120">
        <v>90.1</v>
      </c>
      <c r="AP1120">
        <v>90.607550629000002</v>
      </c>
      <c r="AQ1120">
        <v>94.507875655999996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2">
      <c r="A1121" s="85">
        <v>41000</v>
      </c>
      <c r="B1121">
        <v>97.916686503999998</v>
      </c>
      <c r="C1121">
        <v>99.091742354999994</v>
      </c>
      <c r="D1121">
        <v>108.340214699</v>
      </c>
      <c r="E1121">
        <v>95.072086123000005</v>
      </c>
      <c r="F1121">
        <v>99.5</v>
      </c>
      <c r="G1121"/>
      <c r="H1121">
        <v>96.703406373999997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97.391884009999998</v>
      </c>
      <c r="N1121">
        <v>97.135080946000002</v>
      </c>
      <c r="O1121">
        <v>90.707558962999997</v>
      </c>
      <c r="P1121"/>
      <c r="Q1121">
        <v>107.80898408199999</v>
      </c>
      <c r="R1121">
        <v>100.96</v>
      </c>
      <c r="S1121">
        <v>97.793013521999995</v>
      </c>
      <c r="T1121">
        <v>91.475061902999997</v>
      </c>
      <c r="U1121"/>
      <c r="V1121">
        <v>102.78864563400001</v>
      </c>
      <c r="W1121">
        <v>84.107008917000002</v>
      </c>
      <c r="X1121">
        <v>90.605337192999997</v>
      </c>
      <c r="Y1121"/>
      <c r="Z1121">
        <v>61.090453695000001</v>
      </c>
      <c r="AA1121">
        <v>104.27169029</v>
      </c>
      <c r="AB1121">
        <v>97.236533957999995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96.883450604000004</v>
      </c>
      <c r="AM1121">
        <v>90.4</v>
      </c>
      <c r="AN1121">
        <v>92.759628122999999</v>
      </c>
      <c r="AO1121">
        <v>90.2</v>
      </c>
      <c r="AP1121">
        <v>91.407617301000002</v>
      </c>
      <c r="AQ1121">
        <v>96.208017334999994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2">
      <c r="A1122" s="85">
        <v>41030</v>
      </c>
      <c r="B1122">
        <v>99.387735311</v>
      </c>
      <c r="C1122">
        <v>100.49162569800001</v>
      </c>
      <c r="D1122">
        <v>108.89072392</v>
      </c>
      <c r="E1122">
        <v>95.018044939999996</v>
      </c>
      <c r="F1122">
        <v>97.5</v>
      </c>
      <c r="G1122"/>
      <c r="H1122">
        <v>96.148193649999996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98.291809016000002</v>
      </c>
      <c r="N1122">
        <v>97.624081352999994</v>
      </c>
      <c r="O1122">
        <v>91.307608966999993</v>
      </c>
      <c r="P1122"/>
      <c r="Q1122">
        <v>107.00891741</v>
      </c>
      <c r="R1122">
        <v>99.64</v>
      </c>
      <c r="S1122">
        <v>97.897013827999999</v>
      </c>
      <c r="T1122">
        <v>92.005659710000003</v>
      </c>
      <c r="U1122"/>
      <c r="V1122">
        <v>105.38583201500001</v>
      </c>
      <c r="W1122">
        <v>87.107258938000001</v>
      </c>
      <c r="X1122">
        <v>92.749284513000006</v>
      </c>
      <c r="Y1122"/>
      <c r="Z1122">
        <v>63.738337137000002</v>
      </c>
      <c r="AA1122">
        <v>97.548970324999999</v>
      </c>
      <c r="AB1122">
        <v>96.487119437999993</v>
      </c>
      <c r="AC1122">
        <v>104.291309058</v>
      </c>
      <c r="AD1122">
        <v>101.10062207599999</v>
      </c>
      <c r="AE1122">
        <v>101.181</v>
      </c>
      <c r="AF1122">
        <v>96.808067339000004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97.150898339999998</v>
      </c>
      <c r="AM1122">
        <v>91.9</v>
      </c>
      <c r="AN1122">
        <v>96.506164511999998</v>
      </c>
      <c r="AO1122">
        <v>90.8</v>
      </c>
      <c r="AP1122">
        <v>90.907575631</v>
      </c>
      <c r="AQ1122">
        <v>93.307775648000003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2">
      <c r="A1123" s="85">
        <v>41061</v>
      </c>
      <c r="B1123">
        <v>98.744151458999994</v>
      </c>
      <c r="C1123">
        <v>99.791684025999999</v>
      </c>
      <c r="D1123">
        <v>109.110927608</v>
      </c>
      <c r="E1123">
        <v>94.471747429999994</v>
      </c>
      <c r="F1123">
        <v>99.1</v>
      </c>
      <c r="G1123"/>
      <c r="H1123">
        <v>95.246655454000006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97.391884009999998</v>
      </c>
      <c r="N1123">
        <v>97.689081408000007</v>
      </c>
      <c r="O1123">
        <v>92.007667306000002</v>
      </c>
      <c r="P1123"/>
      <c r="Q1123">
        <v>108.309025752</v>
      </c>
      <c r="R1123">
        <v>98.82</v>
      </c>
      <c r="S1123">
        <v>97.321176883999996</v>
      </c>
      <c r="T1123">
        <v>90.732224973000001</v>
      </c>
      <c r="U1123"/>
      <c r="V1123">
        <v>103.78756347300001</v>
      </c>
      <c r="W1123">
        <v>84.607050588000007</v>
      </c>
      <c r="X1123">
        <v>91.551379048000001</v>
      </c>
      <c r="Y1123"/>
      <c r="Z1123">
        <v>62.666574791999999</v>
      </c>
      <c r="AA1123">
        <v>93.304944203000005</v>
      </c>
      <c r="AB1123">
        <v>94.332552692999997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98.1</v>
      </c>
      <c r="AH1123">
        <v>107.19918536</v>
      </c>
      <c r="AI1123">
        <v>105.391217399</v>
      </c>
      <c r="AJ1123">
        <v>103.452288596</v>
      </c>
      <c r="AK1123"/>
      <c r="AL1123">
        <v>96.606610774999993</v>
      </c>
      <c r="AM1123">
        <v>90.7</v>
      </c>
      <c r="AN1123">
        <v>96.437127957000001</v>
      </c>
      <c r="AO1123">
        <v>90.9</v>
      </c>
      <c r="AP1123">
        <v>88.607383948999995</v>
      </c>
      <c r="AQ1123">
        <v>95.207933994000001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2">
      <c r="A1124" s="85">
        <v>41091</v>
      </c>
      <c r="B1124">
        <v>99.387735311</v>
      </c>
      <c r="C1124">
        <v>99.791684025999999</v>
      </c>
      <c r="D1124">
        <v>110.542251583</v>
      </c>
      <c r="E1124">
        <v>94.114861593000001</v>
      </c>
      <c r="F1124">
        <v>97.6</v>
      </c>
      <c r="G1124"/>
      <c r="H1124">
        <v>92.776509876000006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97.691859011999995</v>
      </c>
      <c r="N1124">
        <v>96.953080794000002</v>
      </c>
      <c r="O1124">
        <v>90.207517292999995</v>
      </c>
      <c r="P1124"/>
      <c r="Q1124">
        <v>107.408950746</v>
      </c>
      <c r="R1124">
        <v>99.52</v>
      </c>
      <c r="S1124">
        <v>97.765873424000006</v>
      </c>
      <c r="T1124">
        <v>93.809692252999994</v>
      </c>
      <c r="U1124"/>
      <c r="V1124">
        <v>106.38474985400001</v>
      </c>
      <c r="W1124">
        <v>84.807067255999996</v>
      </c>
      <c r="X1124">
        <v>90.965094444000002</v>
      </c>
      <c r="Y1124"/>
      <c r="Z1124">
        <v>61.783946978000003</v>
      </c>
      <c r="AA1124">
        <v>91.755290263000006</v>
      </c>
      <c r="AB1124">
        <v>97.423887587999999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97.2</v>
      </c>
      <c r="AH1124">
        <v>106.823937301</v>
      </c>
      <c r="AI1124">
        <v>101.69152570599999</v>
      </c>
      <c r="AJ1124">
        <v>99.96121024</v>
      </c>
      <c r="AK1124"/>
      <c r="AL1124">
        <v>96.765336035000004</v>
      </c>
      <c r="AM1124">
        <v>90.7</v>
      </c>
      <c r="AN1124">
        <v>97.800604175000004</v>
      </c>
      <c r="AO1124">
        <v>91.3</v>
      </c>
      <c r="AP1124">
        <v>92.207683974000005</v>
      </c>
      <c r="AQ1124">
        <v>93.807817318000005</v>
      </c>
      <c r="AR1124">
        <v>103.891342388</v>
      </c>
      <c r="AS1124">
        <v>84.192983917999996</v>
      </c>
      <c r="AT1124">
        <v>96.901017217000003</v>
      </c>
      <c r="AU1124"/>
    </row>
    <row r="1125" spans="1:47" x14ac:dyDescent="0.2">
      <c r="A1125" s="85">
        <v>41122</v>
      </c>
      <c r="B1125">
        <v>100.67490297499999</v>
      </c>
      <c r="C1125">
        <v>100.991584035</v>
      </c>
      <c r="D1125">
        <v>112.63418662300001</v>
      </c>
      <c r="E1125">
        <v>93.168338286999997</v>
      </c>
      <c r="F1125">
        <v>99.3</v>
      </c>
      <c r="G1125"/>
      <c r="H1125">
        <v>97.177368365999996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98.391800683</v>
      </c>
      <c r="N1125">
        <v>98.870082392</v>
      </c>
      <c r="O1125">
        <v>94.007833985999994</v>
      </c>
      <c r="P1125"/>
      <c r="Q1125">
        <v>105.308775731</v>
      </c>
      <c r="R1125">
        <v>101.75</v>
      </c>
      <c r="S1125">
        <v>97.321234567000005</v>
      </c>
      <c r="T1125">
        <v>92.960735761999999</v>
      </c>
      <c r="U1125"/>
      <c r="V1125">
        <v>106.38474985400001</v>
      </c>
      <c r="W1125">
        <v>87.807317276000006</v>
      </c>
      <c r="X1125">
        <v>91.213310840999995</v>
      </c>
      <c r="Y1125"/>
      <c r="Z1125">
        <v>64.999234013999995</v>
      </c>
      <c r="AA1125">
        <v>91.204108103999999</v>
      </c>
      <c r="AB1125">
        <v>98.829039812999994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100.3</v>
      </c>
      <c r="AH1125">
        <v>105.992023832</v>
      </c>
      <c r="AI1125">
        <v>103.29139238400001</v>
      </c>
      <c r="AJ1125">
        <v>101.24127230400001</v>
      </c>
      <c r="AK1125"/>
      <c r="AL1125">
        <v>96.513707010000005</v>
      </c>
      <c r="AM1125">
        <v>90.6</v>
      </c>
      <c r="AN1125">
        <v>99.973732216000002</v>
      </c>
      <c r="AO1125">
        <v>92.1</v>
      </c>
      <c r="AP1125">
        <v>88.407367281000006</v>
      </c>
      <c r="AQ1125">
        <v>96.108009000999999</v>
      </c>
      <c r="AR1125">
        <v>107.891009083</v>
      </c>
      <c r="AS1125">
        <v>82.993083909999996</v>
      </c>
      <c r="AT1125">
        <v>96.494070902999994</v>
      </c>
      <c r="AU1125"/>
    </row>
    <row r="1126" spans="1:47" x14ac:dyDescent="0.2">
      <c r="A1126" s="85">
        <v>41153</v>
      </c>
      <c r="B1126">
        <v>99.019973104000002</v>
      </c>
      <c r="C1126">
        <v>101.191567369</v>
      </c>
      <c r="D1126">
        <v>110.87255711500001</v>
      </c>
      <c r="E1126">
        <v>92.855059940000004</v>
      </c>
      <c r="F1126">
        <v>98.4</v>
      </c>
      <c r="G1126"/>
      <c r="H1126">
        <v>96.590685227999998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96.591950671000006</v>
      </c>
      <c r="N1126">
        <v>95.759079799000006</v>
      </c>
      <c r="O1126">
        <v>94.807900657999994</v>
      </c>
      <c r="P1126"/>
      <c r="Q1126">
        <v>105.508792399</v>
      </c>
      <c r="R1126">
        <v>99.42</v>
      </c>
      <c r="S1126">
        <v>96.470693702999995</v>
      </c>
      <c r="T1126">
        <v>90.732224973000001</v>
      </c>
      <c r="U1126"/>
      <c r="V1126">
        <v>103.887455257</v>
      </c>
      <c r="W1126">
        <v>87.007250604000006</v>
      </c>
      <c r="X1126">
        <v>89.841032970000001</v>
      </c>
      <c r="Y1126"/>
      <c r="Z1126">
        <v>56.551224937999997</v>
      </c>
      <c r="AA1126">
        <v>93.771965277999996</v>
      </c>
      <c r="AB1126">
        <v>97.985948477999997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95.847357627999997</v>
      </c>
      <c r="AM1126">
        <v>90.9</v>
      </c>
      <c r="AN1126">
        <v>96.130299374000003</v>
      </c>
      <c r="AO1126">
        <v>91.5</v>
      </c>
      <c r="AP1126">
        <v>89.507458955000004</v>
      </c>
      <c r="AQ1126">
        <v>94.607883990000005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2">
      <c r="A1127" s="85">
        <v>41183</v>
      </c>
      <c r="B1127">
        <v>100.39908139000001</v>
      </c>
      <c r="C1127">
        <v>96.891925673000003</v>
      </c>
      <c r="D1127">
        <v>112.30388109</v>
      </c>
      <c r="E1127">
        <v>92.831784776999996</v>
      </c>
      <c r="F1127">
        <v>98.7</v>
      </c>
      <c r="G1127"/>
      <c r="H1127">
        <v>96.854332927000002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95.792017332</v>
      </c>
      <c r="N1127">
        <v>96.244080202999996</v>
      </c>
      <c r="O1127">
        <v>90.007500625000006</v>
      </c>
      <c r="P1127"/>
      <c r="Q1127">
        <v>104.60871739300001</v>
      </c>
      <c r="R1127">
        <v>97.99</v>
      </c>
      <c r="S1127">
        <v>96.311902654999997</v>
      </c>
      <c r="T1127">
        <v>90.838344535000004</v>
      </c>
      <c r="U1127"/>
      <c r="V1127">
        <v>105.285940231</v>
      </c>
      <c r="W1127">
        <v>84.607050588000007</v>
      </c>
      <c r="X1127">
        <v>92.141838773000003</v>
      </c>
      <c r="Y1127"/>
      <c r="Z1127">
        <v>61.531767602000002</v>
      </c>
      <c r="AA1127">
        <v>97.524851040000001</v>
      </c>
      <c r="AB1127">
        <v>97.236533957999995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95.792698747000003</v>
      </c>
      <c r="AM1127">
        <v>90.7</v>
      </c>
      <c r="AN1127">
        <v>94.773439131000003</v>
      </c>
      <c r="AO1127">
        <v>90.7</v>
      </c>
      <c r="AP1127">
        <v>88.907408950999994</v>
      </c>
      <c r="AQ1127">
        <v>93.707808983999996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2">
      <c r="A1128" s="85">
        <v>41214</v>
      </c>
      <c r="B1128">
        <v>98.652210908000001</v>
      </c>
      <c r="C1128">
        <v>96.391967335999993</v>
      </c>
      <c r="D1128">
        <v>110.76245527099999</v>
      </c>
      <c r="E1128">
        <v>93.780180797</v>
      </c>
      <c r="F1128">
        <v>99.7</v>
      </c>
      <c r="G1128"/>
      <c r="H1128">
        <v>97.279711825999996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95.092075660000006</v>
      </c>
      <c r="N1128">
        <v>93.969078307999993</v>
      </c>
      <c r="O1128">
        <v>93.207767313999994</v>
      </c>
      <c r="P1128"/>
      <c r="Q1128">
        <v>103.708642387</v>
      </c>
      <c r="R1128">
        <v>97.98</v>
      </c>
      <c r="S1128">
        <v>96.267684072999998</v>
      </c>
      <c r="T1128">
        <v>91.156703218999994</v>
      </c>
      <c r="U1128"/>
      <c r="V1128">
        <v>101.98951136300001</v>
      </c>
      <c r="W1128">
        <v>84.007000583000007</v>
      </c>
      <c r="X1128">
        <v>91.129276422000004</v>
      </c>
      <c r="Y1128"/>
      <c r="Z1128">
        <v>60.144781037000001</v>
      </c>
      <c r="AA1128">
        <v>89.149416122999995</v>
      </c>
      <c r="AB1128">
        <v>95.831381733000001</v>
      </c>
      <c r="AC1128">
        <v>99.091742354999994</v>
      </c>
      <c r="AD1128">
        <v>96.071251028000006</v>
      </c>
      <c r="AE1128">
        <v>100.634</v>
      </c>
      <c r="AF1128">
        <v>90.607550629000002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95.6867302</v>
      </c>
      <c r="AM1128">
        <v>89.3</v>
      </c>
      <c r="AN1128">
        <v>94.796097732999996</v>
      </c>
      <c r="AO1128">
        <v>91.2</v>
      </c>
      <c r="AP1128">
        <v>86.307192266000001</v>
      </c>
      <c r="AQ1128">
        <v>91.507625634999997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2">
      <c r="A1129" s="85">
        <v>41244</v>
      </c>
      <c r="B1129">
        <v>98.468329804000007</v>
      </c>
      <c r="C1129">
        <v>97.991834014000005</v>
      </c>
      <c r="D1129">
        <v>111.53316818099999</v>
      </c>
      <c r="E1129">
        <v>93.372731674999997</v>
      </c>
      <c r="F1129">
        <v>98.5</v>
      </c>
      <c r="G1129"/>
      <c r="H1129">
        <v>96.466621352999994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95.592033997000001</v>
      </c>
      <c r="N1129">
        <v>94.364078637000006</v>
      </c>
      <c r="O1129">
        <v>96.608050671000001</v>
      </c>
      <c r="P1129"/>
      <c r="Q1129">
        <v>104.408700725</v>
      </c>
      <c r="R1129">
        <v>98.81</v>
      </c>
      <c r="S1129">
        <v>96.843190586999995</v>
      </c>
      <c r="T1129">
        <v>92.217898833000007</v>
      </c>
      <c r="U1129"/>
      <c r="V1129">
        <v>100.491134604</v>
      </c>
      <c r="W1129">
        <v>85.707142262000005</v>
      </c>
      <c r="X1129">
        <v>91.372575562999998</v>
      </c>
      <c r="Y1129"/>
      <c r="Z1129">
        <v>61.468722757999998</v>
      </c>
      <c r="AA1129">
        <v>80.456293372000005</v>
      </c>
      <c r="AB1129">
        <v>91.334894614000007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96.040464342999996</v>
      </c>
      <c r="AM1129">
        <v>89.1</v>
      </c>
      <c r="AN1129">
        <v>93.975541010000001</v>
      </c>
      <c r="AO1129">
        <v>91.6</v>
      </c>
      <c r="AP1129">
        <v>88.307358946999997</v>
      </c>
      <c r="AQ1129">
        <v>92.207683974000005</v>
      </c>
      <c r="AR1129">
        <v>102.391467378</v>
      </c>
      <c r="AS1129">
        <v>84.992917257000002</v>
      </c>
      <c r="AT1129">
        <v>97.379655096999997</v>
      </c>
      <c r="AU1129"/>
    </row>
    <row r="1130" spans="1:47" x14ac:dyDescent="0.2">
      <c r="A1130" s="85">
        <v>41275</v>
      </c>
      <c r="B1130">
        <v>97.640864848999996</v>
      </c>
      <c r="C1130">
        <v>96.291975668999996</v>
      </c>
      <c r="D1130">
        <v>112.63418662300001</v>
      </c>
      <c r="E1130">
        <v>94.095599389</v>
      </c>
      <c r="F1130">
        <v>97.8</v>
      </c>
      <c r="G1130"/>
      <c r="H1130">
        <v>100.554409968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95.192067327999993</v>
      </c>
      <c r="N1130">
        <v>95.141079284</v>
      </c>
      <c r="O1130">
        <v>96.908075672999999</v>
      </c>
      <c r="P1130"/>
      <c r="Q1130">
        <v>104.408700725</v>
      </c>
      <c r="R1130">
        <v>98.71</v>
      </c>
      <c r="S1130">
        <v>96.298005285000002</v>
      </c>
      <c r="T1130">
        <v>90.838344535000004</v>
      </c>
      <c r="U1130"/>
      <c r="V1130">
        <v>100.591026388</v>
      </c>
      <c r="W1130">
        <v>84.907075590000005</v>
      </c>
      <c r="X1130">
        <v>91.366183814999999</v>
      </c>
      <c r="Y1130"/>
      <c r="Z1130">
        <v>59.640422287</v>
      </c>
      <c r="AA1130">
        <v>90.147097467999998</v>
      </c>
      <c r="AB1130">
        <v>93.395784543000005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95.671774600000006</v>
      </c>
      <c r="AM1130">
        <v>89.2</v>
      </c>
      <c r="AN1130">
        <v>96.073619426999997</v>
      </c>
      <c r="AO1130">
        <v>89.6</v>
      </c>
      <c r="AP1130">
        <v>88.207350613000003</v>
      </c>
      <c r="AQ1130">
        <v>93.507792316000007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2">
      <c r="A1131" s="85">
        <v>41306</v>
      </c>
      <c r="B1131">
        <v>97.365043193999995</v>
      </c>
      <c r="C1131">
        <v>96.291975668999996</v>
      </c>
      <c r="D1131">
        <v>109.551334985</v>
      </c>
      <c r="E1131">
        <v>95.097501531999995</v>
      </c>
      <c r="F1131">
        <v>100.6</v>
      </c>
      <c r="G1131"/>
      <c r="H1131">
        <v>99.191058851999998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95.292058995000005</v>
      </c>
      <c r="N1131">
        <v>94.610078841999993</v>
      </c>
      <c r="O1131">
        <v>94.707892323999999</v>
      </c>
      <c r="P1131"/>
      <c r="Q1131">
        <v>103.80865072100001</v>
      </c>
      <c r="R1131">
        <v>99.64</v>
      </c>
      <c r="S1131">
        <v>97.020276662000001</v>
      </c>
      <c r="T1131">
        <v>91.581181463999997</v>
      </c>
      <c r="U1131"/>
      <c r="V1131">
        <v>99.092649629999997</v>
      </c>
      <c r="W1131">
        <v>84.507042253999998</v>
      </c>
      <c r="X1131">
        <v>91.151141314</v>
      </c>
      <c r="Y1131"/>
      <c r="Z1131">
        <v>59.325198067000002</v>
      </c>
      <c r="AA1131">
        <v>101.726184807</v>
      </c>
      <c r="AB1131">
        <v>95.456674473000007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96.186233826999995</v>
      </c>
      <c r="AM1131">
        <v>90.2</v>
      </c>
      <c r="AN1131">
        <v>95.309575084000002</v>
      </c>
      <c r="AO1131">
        <v>90.2</v>
      </c>
      <c r="AP1131">
        <v>88.207350613000003</v>
      </c>
      <c r="AQ1131">
        <v>95.107925660000006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2">
      <c r="A1132" s="85">
        <v>41334</v>
      </c>
      <c r="B1132">
        <v>96.905340444999993</v>
      </c>
      <c r="C1132">
        <v>98.991750687000007</v>
      </c>
      <c r="D1132">
        <v>111.64327002500001</v>
      </c>
      <c r="E1132">
        <v>95.688209122999993</v>
      </c>
      <c r="F1132">
        <v>100.3</v>
      </c>
      <c r="G1132"/>
      <c r="H1132">
        <v>99.986464822000002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96.391967335999993</v>
      </c>
      <c r="N1132">
        <v>95.407079506000002</v>
      </c>
      <c r="O1132">
        <v>97.808150678999993</v>
      </c>
      <c r="P1132"/>
      <c r="Q1132">
        <v>105.40878406500001</v>
      </c>
      <c r="R1132">
        <v>99.89</v>
      </c>
      <c r="S1132">
        <v>97.641994031999999</v>
      </c>
      <c r="T1132">
        <v>92.960735761999999</v>
      </c>
      <c r="U1132"/>
      <c r="V1132">
        <v>101.390160659</v>
      </c>
      <c r="W1132">
        <v>84.907075590000005</v>
      </c>
      <c r="X1132">
        <v>92.902530175999999</v>
      </c>
      <c r="Y1132"/>
      <c r="Z1132">
        <v>60.460005256999999</v>
      </c>
      <c r="AA1132">
        <v>93.602910703999996</v>
      </c>
      <c r="AB1132">
        <v>93.676814988000004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</v>
      </c>
      <c r="AH1132">
        <v>106.310317502</v>
      </c>
      <c r="AI1132">
        <v>107.19106741100001</v>
      </c>
      <c r="AJ1132">
        <v>93.211792087000006</v>
      </c>
      <c r="AK1132"/>
      <c r="AL1132">
        <v>96.649903300000005</v>
      </c>
      <c r="AM1132">
        <v>89.6</v>
      </c>
      <c r="AN1132">
        <v>98.242872739000006</v>
      </c>
      <c r="AO1132">
        <v>93.4</v>
      </c>
      <c r="AP1132">
        <v>90.307525627000004</v>
      </c>
      <c r="AQ1132">
        <v>91.207600632999998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2">
      <c r="A1133" s="85">
        <v>41365</v>
      </c>
      <c r="B1133">
        <v>99.387735311</v>
      </c>
      <c r="C1133">
        <v>99.391717357000005</v>
      </c>
      <c r="D1133">
        <v>113.404899532</v>
      </c>
      <c r="E1133">
        <v>95.024465673999998</v>
      </c>
      <c r="F1133">
        <v>98.9</v>
      </c>
      <c r="G1133"/>
      <c r="H1133">
        <v>96.445217606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96.591950671000006</v>
      </c>
      <c r="N1133">
        <v>94.381078650999996</v>
      </c>
      <c r="O1133">
        <v>92.807733978000002</v>
      </c>
      <c r="P1133"/>
      <c r="Q1133">
        <v>101.30844236999999</v>
      </c>
      <c r="R1133">
        <v>101.4</v>
      </c>
      <c r="S1133">
        <v>97.616040964999996</v>
      </c>
      <c r="T1133">
        <v>92.430137955000006</v>
      </c>
      <c r="U1133"/>
      <c r="V1133">
        <v>103.088320986</v>
      </c>
      <c r="W1133">
        <v>85.307108925999998</v>
      </c>
      <c r="X1133">
        <v>93.641285697000001</v>
      </c>
      <c r="Y1133"/>
      <c r="Z1133">
        <v>61.153498538999997</v>
      </c>
      <c r="AA1133">
        <v>89.327424149999999</v>
      </c>
      <c r="AB1133">
        <v>94.519906323000001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96.633312892000006</v>
      </c>
      <c r="AM1133">
        <v>90.8</v>
      </c>
      <c r="AN1133">
        <v>96.879186212999997</v>
      </c>
      <c r="AO1133">
        <v>92.4</v>
      </c>
      <c r="AP1133">
        <v>89.707475622999993</v>
      </c>
      <c r="AQ1133">
        <v>92.907742311999996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2">
      <c r="A1134" s="85">
        <v>41395</v>
      </c>
      <c r="B1134">
        <v>99.019973104000002</v>
      </c>
      <c r="C1134">
        <v>100.49162569800001</v>
      </c>
      <c r="D1134">
        <v>113.074593999</v>
      </c>
      <c r="E1134">
        <v>94.824620307000004</v>
      </c>
      <c r="F1134">
        <v>100</v>
      </c>
      <c r="G1134"/>
      <c r="H1134">
        <v>96.585751552000005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96.791934005000002</v>
      </c>
      <c r="N1134">
        <v>94.942079117999995</v>
      </c>
      <c r="O1134">
        <v>97.208100674999997</v>
      </c>
      <c r="P1134"/>
      <c r="Q1134">
        <v>102.508542379</v>
      </c>
      <c r="R1134">
        <v>101.11</v>
      </c>
      <c r="S1134">
        <v>97.967730394</v>
      </c>
      <c r="T1134">
        <v>92.854616200999999</v>
      </c>
      <c r="U1134"/>
      <c r="V1134">
        <v>101.190377091</v>
      </c>
      <c r="W1134">
        <v>84.907075590000005</v>
      </c>
      <c r="X1134">
        <v>93.184517264999997</v>
      </c>
      <c r="Y1134"/>
      <c r="Z1134">
        <v>63.486157761999998</v>
      </c>
      <c r="AA1134">
        <v>87.603629338999994</v>
      </c>
      <c r="AB1134">
        <v>92.740046837999998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96.972011632000005</v>
      </c>
      <c r="AM1134">
        <v>92.3</v>
      </c>
      <c r="AN1134">
        <v>96.656293641000005</v>
      </c>
      <c r="AO1134">
        <v>94.2</v>
      </c>
      <c r="AP1134">
        <v>90.707558962999997</v>
      </c>
      <c r="AQ1134">
        <v>90.907575631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2">
      <c r="A1135" s="85">
        <v>41426</v>
      </c>
      <c r="B1135">
        <v>98.560270356000004</v>
      </c>
      <c r="C1135">
        <v>100.39163403000001</v>
      </c>
      <c r="D1135">
        <v>113.735205065</v>
      </c>
      <c r="E1135">
        <v>94.534082061999996</v>
      </c>
      <c r="F1135">
        <v>100.9</v>
      </c>
      <c r="G1135"/>
      <c r="H1135">
        <v>98.369354960999999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96.791934005000002</v>
      </c>
      <c r="N1135">
        <v>95.825079853999995</v>
      </c>
      <c r="O1135">
        <v>96.808067339000004</v>
      </c>
      <c r="P1135"/>
      <c r="Q1135">
        <v>103.50862571899999</v>
      </c>
      <c r="R1135">
        <v>99.85</v>
      </c>
      <c r="S1135">
        <v>98.051797781000005</v>
      </c>
      <c r="T1135">
        <v>93.915811814999998</v>
      </c>
      <c r="U1135"/>
      <c r="V1135">
        <v>106.18496628699999</v>
      </c>
      <c r="W1135">
        <v>85.407117260000007</v>
      </c>
      <c r="X1135">
        <v>90.843380788000005</v>
      </c>
      <c r="Y1135"/>
      <c r="Z1135">
        <v>61.153498538999997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97.182081901999993</v>
      </c>
      <c r="AM1135">
        <v>93.1</v>
      </c>
      <c r="AN1135">
        <v>95.185316989</v>
      </c>
      <c r="AO1135">
        <v>92.7</v>
      </c>
      <c r="AP1135">
        <v>89.707475622999993</v>
      </c>
      <c r="AQ1135">
        <v>93.307775648000003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2">
      <c r="A1136" s="85">
        <v>41456</v>
      </c>
      <c r="B1136">
        <v>99.755497517999999</v>
      </c>
      <c r="C1136">
        <v>101.89150904100001</v>
      </c>
      <c r="D1136">
        <v>112.964492155</v>
      </c>
      <c r="E1136">
        <v>94.917720959999997</v>
      </c>
      <c r="F1136">
        <v>102.5</v>
      </c>
      <c r="G1136"/>
      <c r="H1136">
        <v>100.796178353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95.992000666999999</v>
      </c>
      <c r="N1136">
        <v>95.836079862999995</v>
      </c>
      <c r="O1136">
        <v>98.608217350999993</v>
      </c>
      <c r="P1136"/>
      <c r="Q1136">
        <v>102.808567381</v>
      </c>
      <c r="R1136">
        <v>99.14</v>
      </c>
      <c r="S1136">
        <v>97.947070999000005</v>
      </c>
      <c r="T1136">
        <v>94.128050936999998</v>
      </c>
      <c r="U1136"/>
      <c r="V1136">
        <v>98.593190710000002</v>
      </c>
      <c r="W1136">
        <v>86.607217267999999</v>
      </c>
      <c r="X1136">
        <v>93.663825071000005</v>
      </c>
      <c r="Y1136"/>
      <c r="Z1136">
        <v>60.081736192999998</v>
      </c>
      <c r="AA1136">
        <v>87.912010843999994</v>
      </c>
      <c r="AB1136">
        <v>94.613583137999996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97.170125462000001</v>
      </c>
      <c r="AM1136">
        <v>94.3</v>
      </c>
      <c r="AN1136">
        <v>93.561470321000002</v>
      </c>
      <c r="AO1136">
        <v>91.8</v>
      </c>
      <c r="AP1136">
        <v>91.007583964999995</v>
      </c>
      <c r="AQ1136">
        <v>91.507625634999997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2">
      <c r="A1137" s="85">
        <v>41487</v>
      </c>
      <c r="B1137">
        <v>99.755497517999999</v>
      </c>
      <c r="C1137">
        <v>99.691692359000001</v>
      </c>
      <c r="D1137">
        <v>113.074593999</v>
      </c>
      <c r="E1137">
        <v>95.744658083000004</v>
      </c>
      <c r="F1137">
        <v>101.2</v>
      </c>
      <c r="G1137"/>
      <c r="H1137">
        <v>100.326620514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96.391967335999993</v>
      </c>
      <c r="N1137">
        <v>96.646080538000007</v>
      </c>
      <c r="O1137">
        <v>96.408034002999997</v>
      </c>
      <c r="P1137"/>
      <c r="Q1137">
        <v>104.408700725</v>
      </c>
      <c r="R1137">
        <v>98.39</v>
      </c>
      <c r="S1137">
        <v>98.410242667000006</v>
      </c>
      <c r="T1137">
        <v>93.279094446000002</v>
      </c>
      <c r="U1137"/>
      <c r="V1137">
        <v>100.091567469</v>
      </c>
      <c r="W1137">
        <v>88.707392283000004</v>
      </c>
      <c r="X1137">
        <v>95.038076079000007</v>
      </c>
      <c r="Y1137"/>
      <c r="Z1137">
        <v>59.892601661999997</v>
      </c>
      <c r="AA1137">
        <v>89.148472483000006</v>
      </c>
      <c r="AB1137">
        <v>90.679156909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97.469273999999999</v>
      </c>
      <c r="AM1137">
        <v>95</v>
      </c>
      <c r="AN1137">
        <v>96.012053069999993</v>
      </c>
      <c r="AO1137">
        <v>91.3</v>
      </c>
      <c r="AP1137">
        <v>91.507625634999997</v>
      </c>
      <c r="AQ1137">
        <v>93.007750646000005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2">
      <c r="A1138" s="85">
        <v>41518</v>
      </c>
      <c r="B1138">
        <v>100.95072466000001</v>
      </c>
      <c r="C1138">
        <v>98.591784017999998</v>
      </c>
      <c r="D1138">
        <v>113.735205065</v>
      </c>
      <c r="E1138">
        <v>96.533338326999996</v>
      </c>
      <c r="F1138">
        <v>101.4</v>
      </c>
      <c r="G1138"/>
      <c r="H1138">
        <v>99.192707166000005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96.591950671000006</v>
      </c>
      <c r="N1138">
        <v>96.331080275999994</v>
      </c>
      <c r="O1138">
        <v>96.508042337000006</v>
      </c>
      <c r="P1138"/>
      <c r="Q1138">
        <v>101.60846737200001</v>
      </c>
      <c r="R1138">
        <v>99.04</v>
      </c>
      <c r="S1138">
        <v>99.018001517000002</v>
      </c>
      <c r="T1138">
        <v>94.870887866999993</v>
      </c>
      <c r="U1138"/>
      <c r="V1138">
        <v>101.090485308</v>
      </c>
      <c r="W1138">
        <v>89.507458955000004</v>
      </c>
      <c r="X1138">
        <v>95.510485734</v>
      </c>
      <c r="Y1138"/>
      <c r="Z1138">
        <v>60.964364007</v>
      </c>
      <c r="AA1138">
        <v>89.223522903000003</v>
      </c>
      <c r="AB1138">
        <v>92.459016392999999</v>
      </c>
      <c r="AC1138">
        <v>99.691692359000001</v>
      </c>
      <c r="AD1138">
        <v>101.191567369</v>
      </c>
      <c r="AE1138">
        <v>98.938000000000002</v>
      </c>
      <c r="AF1138">
        <v>96.308025669000003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97.968564203</v>
      </c>
      <c r="AM1138">
        <v>94.5</v>
      </c>
      <c r="AN1138">
        <v>97.385516444000004</v>
      </c>
      <c r="AO1138">
        <v>92.7</v>
      </c>
      <c r="AP1138">
        <v>92.207683974000005</v>
      </c>
      <c r="AQ1138">
        <v>92.707725644000007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2">
      <c r="A1139" s="85">
        <v>41548</v>
      </c>
      <c r="B1139">
        <v>100.215200267</v>
      </c>
      <c r="C1139">
        <v>100.891592367</v>
      </c>
      <c r="D1139">
        <v>112.524084778</v>
      </c>
      <c r="E1139">
        <v>97.877144591999993</v>
      </c>
      <c r="F1139">
        <v>98.6</v>
      </c>
      <c r="G1139"/>
      <c r="H1139">
        <v>99.928607378999999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96.091992333999997</v>
      </c>
      <c r="N1139">
        <v>95.599079665999994</v>
      </c>
      <c r="O1139">
        <v>97.608134011000004</v>
      </c>
      <c r="P1139"/>
      <c r="Q1139">
        <v>102.408534045</v>
      </c>
      <c r="R1139">
        <v>98.95</v>
      </c>
      <c r="S1139">
        <v>99.020204938000006</v>
      </c>
      <c r="T1139">
        <v>94.658648744000004</v>
      </c>
      <c r="U1139"/>
      <c r="V1139">
        <v>99.592108549000002</v>
      </c>
      <c r="W1139">
        <v>89.307442287000001</v>
      </c>
      <c r="X1139">
        <v>93.931292546999998</v>
      </c>
      <c r="Y1139"/>
      <c r="Z1139">
        <v>56.866449156999998</v>
      </c>
      <c r="AA1139">
        <v>90.760496384000007</v>
      </c>
      <c r="AB1139">
        <v>94.051522247999998</v>
      </c>
      <c r="AC1139">
        <v>100.091659028</v>
      </c>
      <c r="AD1139">
        <v>101.49154237099999</v>
      </c>
      <c r="AE1139">
        <v>100.843</v>
      </c>
      <c r="AF1139">
        <v>98.508209016999999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97.948177037999997</v>
      </c>
      <c r="AM1139">
        <v>94.8</v>
      </c>
      <c r="AN1139">
        <v>97.920616534999994</v>
      </c>
      <c r="AO1139">
        <v>92.3</v>
      </c>
      <c r="AP1139">
        <v>92.507708976000004</v>
      </c>
      <c r="AQ1139">
        <v>92.607717309999998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2">
      <c r="A1140" s="85">
        <v>41579</v>
      </c>
      <c r="B1140">
        <v>99.571616414999994</v>
      </c>
      <c r="C1140">
        <v>103.691359053</v>
      </c>
      <c r="D1140">
        <v>113.184695844</v>
      </c>
      <c r="E1140">
        <v>97.541126143</v>
      </c>
      <c r="F1140">
        <v>100.9</v>
      </c>
      <c r="G1140"/>
      <c r="H1140">
        <v>100.890183557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97.391884009999998</v>
      </c>
      <c r="N1140">
        <v>96.431080359000006</v>
      </c>
      <c r="O1140">
        <v>96.708059004999996</v>
      </c>
      <c r="P1140"/>
      <c r="Q1140">
        <v>103.608634053</v>
      </c>
      <c r="R1140">
        <v>100.69</v>
      </c>
      <c r="S1140">
        <v>99.571786545999998</v>
      </c>
      <c r="T1140">
        <v>95.295366111999996</v>
      </c>
      <c r="U1140"/>
      <c r="V1140">
        <v>96.295679680000006</v>
      </c>
      <c r="W1140">
        <v>89.107425618999997</v>
      </c>
      <c r="X1140">
        <v>94.502706157999995</v>
      </c>
      <c r="Y1140"/>
      <c r="Z1140">
        <v>60.270870725000002</v>
      </c>
      <c r="AA1140">
        <v>89.845078056999995</v>
      </c>
      <c r="AB1140">
        <v>95.081967212999999</v>
      </c>
      <c r="AC1140">
        <v>99.691692359000001</v>
      </c>
      <c r="AD1140">
        <v>101.89150904100001</v>
      </c>
      <c r="AE1140">
        <v>100.125</v>
      </c>
      <c r="AF1140">
        <v>95.307942328999999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98.561077885000003</v>
      </c>
      <c r="AM1140">
        <v>96.1</v>
      </c>
      <c r="AN1140">
        <v>98.162787976999994</v>
      </c>
      <c r="AO1140">
        <v>95.4</v>
      </c>
      <c r="AP1140">
        <v>93.907825652</v>
      </c>
      <c r="AQ1140">
        <v>93.707808983999996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2">
      <c r="A1141" s="85">
        <v>41609</v>
      </c>
      <c r="B1141">
        <v>99.479675862999997</v>
      </c>
      <c r="C1141">
        <v>102.29147571</v>
      </c>
      <c r="D1141">
        <v>109.110927608</v>
      </c>
      <c r="E1141">
        <v>96.697869654000002</v>
      </c>
      <c r="F1141">
        <v>102</v>
      </c>
      <c r="G1141"/>
      <c r="H1141">
        <v>98.722491688999995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97.191900674999999</v>
      </c>
      <c r="N1141">
        <v>96.677080563999994</v>
      </c>
      <c r="O1141">
        <v>90.607550629000002</v>
      </c>
      <c r="P1141"/>
      <c r="Q1141">
        <v>98.708225685000002</v>
      </c>
      <c r="R1141">
        <v>99.46</v>
      </c>
      <c r="S1141">
        <v>99.495015739999999</v>
      </c>
      <c r="T1141">
        <v>95.189246550999997</v>
      </c>
      <c r="U1141"/>
      <c r="V1141">
        <v>99.392324981000002</v>
      </c>
      <c r="W1141">
        <v>89.407450620999995</v>
      </c>
      <c r="X1141">
        <v>94.741447210999993</v>
      </c>
      <c r="Y1141"/>
      <c r="Z1141">
        <v>62.225260884999997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100.208350696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98.502925347000001</v>
      </c>
      <c r="AM1141">
        <v>92.9</v>
      </c>
      <c r="AN1141">
        <v>98.703218082999996</v>
      </c>
      <c r="AO1141">
        <v>96</v>
      </c>
      <c r="AP1141">
        <v>92.807733978000002</v>
      </c>
      <c r="AQ1141">
        <v>96.308025669000003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2">
      <c r="A1142" s="85">
        <v>41640</v>
      </c>
      <c r="B1142">
        <v>100.858784099</v>
      </c>
      <c r="C1142">
        <v>100.091659028</v>
      </c>
      <c r="D1142">
        <v>110.98265895999999</v>
      </c>
      <c r="E1142">
        <v>97.052347714999996</v>
      </c>
      <c r="F1142">
        <v>100.2</v>
      </c>
      <c r="G1142"/>
      <c r="H1142">
        <v>99.223220487999995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96.891925673000003</v>
      </c>
      <c r="N1142">
        <v>96.551080459000005</v>
      </c>
      <c r="O1142">
        <v>97.708142344999999</v>
      </c>
      <c r="P1142"/>
      <c r="Q1142">
        <v>101.10842570200001</v>
      </c>
      <c r="R1142">
        <v>98.02</v>
      </c>
      <c r="S1142">
        <v>99.675089467000006</v>
      </c>
      <c r="T1142">
        <v>96.038203042000006</v>
      </c>
      <c r="U1142"/>
      <c r="V1142">
        <v>97.394489303</v>
      </c>
      <c r="W1142">
        <v>90.207517292999995</v>
      </c>
      <c r="X1142">
        <v>95.966277590999994</v>
      </c>
      <c r="Y1142"/>
      <c r="Z1142">
        <v>65.314458232999996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98.800836554</v>
      </c>
      <c r="AM1142">
        <v>94.9</v>
      </c>
      <c r="AN1142">
        <v>100.32884702600001</v>
      </c>
      <c r="AO1142">
        <v>90.3</v>
      </c>
      <c r="AP1142">
        <v>92.407700641999995</v>
      </c>
      <c r="AQ1142">
        <v>93.007750646000005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2">
      <c r="A1143" s="85">
        <v>41671</v>
      </c>
      <c r="B1143">
        <v>99.663556966000002</v>
      </c>
      <c r="C1143">
        <v>104.791267394</v>
      </c>
      <c r="D1143">
        <v>111.53316818099999</v>
      </c>
      <c r="E1143">
        <v>98.855771571999995</v>
      </c>
      <c r="F1143">
        <v>101.2</v>
      </c>
      <c r="G1143"/>
      <c r="H1143">
        <v>100.51855338199999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97.591867343999994</v>
      </c>
      <c r="N1143">
        <v>97.116080929999995</v>
      </c>
      <c r="O1143">
        <v>97.308109009000006</v>
      </c>
      <c r="P1143"/>
      <c r="Q1143">
        <v>101.80848404</v>
      </c>
      <c r="R1143">
        <v>99.36</v>
      </c>
      <c r="S1143">
        <v>100.034134608</v>
      </c>
      <c r="T1143">
        <v>95.932083481000006</v>
      </c>
      <c r="U1143"/>
      <c r="V1143">
        <v>99.692000332999996</v>
      </c>
      <c r="W1143">
        <v>91.207600632999998</v>
      </c>
      <c r="X1143">
        <v>96.028334336</v>
      </c>
      <c r="Y1143"/>
      <c r="Z1143">
        <v>68.844969488999993</v>
      </c>
      <c r="AA1143">
        <v>87.463172049999997</v>
      </c>
      <c r="AB1143">
        <v>99.110070257999993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97.7</v>
      </c>
      <c r="AH1143">
        <v>107.403113971</v>
      </c>
      <c r="AI1143">
        <v>100.091659028</v>
      </c>
      <c r="AJ1143">
        <v>98.797517455000005</v>
      </c>
      <c r="AK1143"/>
      <c r="AL1143">
        <v>99.111358862000003</v>
      </c>
      <c r="AM1143">
        <v>94.7</v>
      </c>
      <c r="AN1143">
        <v>99.946267504000005</v>
      </c>
      <c r="AO1143">
        <v>92.9</v>
      </c>
      <c r="AP1143">
        <v>93.007750646000005</v>
      </c>
      <c r="AQ1143">
        <v>91.107592299000004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2">
      <c r="A1144" s="85">
        <v>41699</v>
      </c>
      <c r="B1144">
        <v>98.376389251999996</v>
      </c>
      <c r="C1144">
        <v>100.991584035</v>
      </c>
      <c r="D1144">
        <v>111.20286264800001</v>
      </c>
      <c r="E1144">
        <v>99.169584979999996</v>
      </c>
      <c r="F1144">
        <v>101</v>
      </c>
      <c r="G1144"/>
      <c r="H1144">
        <v>98.667798571000006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97.091909008000002</v>
      </c>
      <c r="N1144">
        <v>96.481080401</v>
      </c>
      <c r="O1144">
        <v>96.808067339000004</v>
      </c>
      <c r="P1144"/>
      <c r="Q1144">
        <v>101.008417368</v>
      </c>
      <c r="R1144">
        <v>98.82</v>
      </c>
      <c r="S1144">
        <v>100.627773139</v>
      </c>
      <c r="T1144">
        <v>94.764768305999993</v>
      </c>
      <c r="U1144"/>
      <c r="V1144">
        <v>97.594272871000001</v>
      </c>
      <c r="W1144">
        <v>92.107675639999997</v>
      </c>
      <c r="X1144">
        <v>95.873853537000002</v>
      </c>
      <c r="Y1144"/>
      <c r="Z1144">
        <v>70.358045742000002</v>
      </c>
      <c r="AA1144">
        <v>84.499925743000006</v>
      </c>
      <c r="AB1144">
        <v>91.709601874000001</v>
      </c>
      <c r="AC1144">
        <v>98.491792351000001</v>
      </c>
      <c r="AD1144">
        <v>104.291309058</v>
      </c>
      <c r="AE1144">
        <v>101.428</v>
      </c>
      <c r="AF1144">
        <v>97.108092341000003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99.406825346999995</v>
      </c>
      <c r="AM1144">
        <v>94.4</v>
      </c>
      <c r="AN1144">
        <v>96.224031402999998</v>
      </c>
      <c r="AO1144">
        <v>92.2</v>
      </c>
      <c r="AP1144">
        <v>92.107675639999997</v>
      </c>
      <c r="AQ1144">
        <v>94.207850653999998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2">
      <c r="A1145" s="85">
        <v>41730</v>
      </c>
      <c r="B1145">
        <v>99.111913655999999</v>
      </c>
      <c r="C1145">
        <v>104.091325723</v>
      </c>
      <c r="D1145">
        <v>110.32204789399999</v>
      </c>
      <c r="E1145">
        <v>100.463898082</v>
      </c>
      <c r="F1145">
        <v>101.8</v>
      </c>
      <c r="G1145"/>
      <c r="H1145">
        <v>100.602246283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98.591784017999998</v>
      </c>
      <c r="N1145">
        <v>97.517081263999998</v>
      </c>
      <c r="O1145">
        <v>100.00833402799999</v>
      </c>
      <c r="P1145"/>
      <c r="Q1145">
        <v>102.608550713</v>
      </c>
      <c r="R1145">
        <v>99.1</v>
      </c>
      <c r="S1145">
        <v>100.013247338</v>
      </c>
      <c r="T1145">
        <v>94.977007427999993</v>
      </c>
      <c r="U1145"/>
      <c r="V1145">
        <v>100.091567469</v>
      </c>
      <c r="W1145">
        <v>92.807733978000002</v>
      </c>
      <c r="X1145">
        <v>97.412075522999999</v>
      </c>
      <c r="Y1145"/>
      <c r="Z1145">
        <v>81.895252166999995</v>
      </c>
      <c r="AA1145">
        <v>84.131868519999998</v>
      </c>
      <c r="AB1145">
        <v>90.210772833999997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99.401471588000007</v>
      </c>
      <c r="AM1145">
        <v>95.8</v>
      </c>
      <c r="AN1145">
        <v>98.737948794000005</v>
      </c>
      <c r="AO1145">
        <v>94.5</v>
      </c>
      <c r="AP1145">
        <v>94.007833985999994</v>
      </c>
      <c r="AQ1145">
        <v>93.407783981999998</v>
      </c>
      <c r="AR1145">
        <v>98.391800683</v>
      </c>
      <c r="AS1145">
        <v>93.592200649999995</v>
      </c>
      <c r="AT1145">
        <v>100.945591588</v>
      </c>
      <c r="AU1145"/>
    </row>
    <row r="1146" spans="1:47" x14ac:dyDescent="0.2">
      <c r="A1146" s="85">
        <v>41760</v>
      </c>
      <c r="B1146">
        <v>97.456983745000002</v>
      </c>
      <c r="C1146">
        <v>101.091575702</v>
      </c>
      <c r="D1146">
        <v>109.110927608</v>
      </c>
      <c r="E1146">
        <v>100.72928844899999</v>
      </c>
      <c r="F1146">
        <v>100.1</v>
      </c>
      <c r="G1146"/>
      <c r="H1146">
        <v>101.228093149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97.791850679000007</v>
      </c>
      <c r="N1146">
        <v>97.127080938999995</v>
      </c>
      <c r="O1146">
        <v>100.50837569799999</v>
      </c>
      <c r="P1146"/>
      <c r="Q1146">
        <v>101.90849237400001</v>
      </c>
      <c r="R1146">
        <v>97.2</v>
      </c>
      <c r="S1146">
        <v>100.248711263</v>
      </c>
      <c r="T1146">
        <v>94.446409622000004</v>
      </c>
      <c r="U1146"/>
      <c r="V1146">
        <v>105.58561558300001</v>
      </c>
      <c r="W1146">
        <v>92.407700641999995</v>
      </c>
      <c r="X1146">
        <v>97.283425825999998</v>
      </c>
      <c r="Y1146"/>
      <c r="Z1146">
        <v>84.227911390000003</v>
      </c>
      <c r="AA1146">
        <v>84.741170089999997</v>
      </c>
      <c r="AB1146">
        <v>93.114754098000006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99.272608070999993</v>
      </c>
      <c r="AM1146">
        <v>94.2</v>
      </c>
      <c r="AN1146">
        <v>97.369710646000001</v>
      </c>
      <c r="AO1146">
        <v>94</v>
      </c>
      <c r="AP1146">
        <v>93.507792316000007</v>
      </c>
      <c r="AQ1146">
        <v>93.407783981999998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2">
      <c r="A1147" s="85">
        <v>41791</v>
      </c>
      <c r="B1147">
        <v>101.042665222</v>
      </c>
      <c r="C1147">
        <v>102.591450712</v>
      </c>
      <c r="D1147">
        <v>105.917974126</v>
      </c>
      <c r="E1147">
        <v>101.577092959</v>
      </c>
      <c r="F1147">
        <v>105.7</v>
      </c>
      <c r="G1147"/>
      <c r="H1147">
        <v>100.870346402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97.291892341999997</v>
      </c>
      <c r="N1147">
        <v>96.643080535999999</v>
      </c>
      <c r="O1147">
        <v>100.00833402799999</v>
      </c>
      <c r="P1147"/>
      <c r="Q1147">
        <v>99.808317360000004</v>
      </c>
      <c r="R1147">
        <v>99.09</v>
      </c>
      <c r="S1147">
        <v>100.47013675399999</v>
      </c>
      <c r="T1147">
        <v>94.340290060000001</v>
      </c>
      <c r="U1147"/>
      <c r="V1147">
        <v>98.293515357999993</v>
      </c>
      <c r="W1147">
        <v>95.707975665000006</v>
      </c>
      <c r="X1147">
        <v>98.173922594000004</v>
      </c>
      <c r="Y1147"/>
      <c r="Z1147">
        <v>63.990516511999999</v>
      </c>
      <c r="AA1147">
        <v>86.402213575999994</v>
      </c>
      <c r="AB1147">
        <v>92.833723653000007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99.567436728999994</v>
      </c>
      <c r="AM1147">
        <v>94.9</v>
      </c>
      <c r="AN1147">
        <v>96.848495998999994</v>
      </c>
      <c r="AO1147">
        <v>95.1</v>
      </c>
      <c r="AP1147">
        <v>95.907992332999996</v>
      </c>
      <c r="AQ1147">
        <v>95.907992332999996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2">
      <c r="A1148" s="85">
        <v>41821</v>
      </c>
      <c r="B1148">
        <v>98.192508149000005</v>
      </c>
      <c r="C1148">
        <v>100.891592367</v>
      </c>
      <c r="D1148">
        <v>108.670520231</v>
      </c>
      <c r="E1148">
        <v>100.987187959</v>
      </c>
      <c r="F1148">
        <v>100.3</v>
      </c>
      <c r="G1148"/>
      <c r="H1148">
        <v>98.816597736999995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98.091825681000003</v>
      </c>
      <c r="N1148">
        <v>96.548080456999998</v>
      </c>
      <c r="O1148">
        <v>102.70855904699999</v>
      </c>
      <c r="P1148"/>
      <c r="Q1148">
        <v>101.408450704</v>
      </c>
      <c r="R1148">
        <v>100.16</v>
      </c>
      <c r="S1148">
        <v>100.828874238</v>
      </c>
      <c r="T1148">
        <v>95.401485674</v>
      </c>
      <c r="U1148"/>
      <c r="V1148">
        <v>97.594272871000001</v>
      </c>
      <c r="W1148">
        <v>97.408117343000001</v>
      </c>
      <c r="X1148">
        <v>98.973530198999995</v>
      </c>
      <c r="Y1148"/>
      <c r="Z1148">
        <v>71.240673556000004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99.921131922000001</v>
      </c>
      <c r="AM1148">
        <v>96.7</v>
      </c>
      <c r="AN1148">
        <v>98.437760424999993</v>
      </c>
      <c r="AO1148">
        <v>94.5</v>
      </c>
      <c r="AP1148">
        <v>92.807733978000002</v>
      </c>
      <c r="AQ1148">
        <v>96.608050671000001</v>
      </c>
      <c r="AR1148">
        <v>95.592033997000001</v>
      </c>
      <c r="AS1148">
        <v>96.491959003000005</v>
      </c>
      <c r="AT1148">
        <v>101.977037876</v>
      </c>
      <c r="AU1148"/>
    </row>
    <row r="1149" spans="1:47" x14ac:dyDescent="0.2">
      <c r="A1149" s="85">
        <v>41852</v>
      </c>
      <c r="B1149">
        <v>97.273102641999998</v>
      </c>
      <c r="C1149">
        <v>98.091825681000003</v>
      </c>
      <c r="D1149">
        <v>109.110927608</v>
      </c>
      <c r="E1149">
        <v>99.307898305999998</v>
      </c>
      <c r="F1149">
        <v>101.2</v>
      </c>
      <c r="G1149"/>
      <c r="H1149">
        <v>97.866478811999997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96.391967335999993</v>
      </c>
      <c r="N1149">
        <v>97.019080849000005</v>
      </c>
      <c r="O1149">
        <v>100.80840070000001</v>
      </c>
      <c r="P1149"/>
      <c r="Q1149">
        <v>102.008500708</v>
      </c>
      <c r="R1149">
        <v>98.31</v>
      </c>
      <c r="S1149">
        <v>99.679126120999996</v>
      </c>
      <c r="T1149">
        <v>94.340290060000001</v>
      </c>
      <c r="U1149"/>
      <c r="V1149">
        <v>96.095896112999995</v>
      </c>
      <c r="W1149">
        <v>91.807650637999998</v>
      </c>
      <c r="X1149">
        <v>98.135383782000005</v>
      </c>
      <c r="Y1149"/>
      <c r="Z1149">
        <v>74.960319342999995</v>
      </c>
      <c r="AA1149">
        <v>93.646691379000004</v>
      </c>
      <c r="AB1149">
        <v>95.737704918000006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98.798962173999996</v>
      </c>
      <c r="AM1149">
        <v>95.6</v>
      </c>
      <c r="AN1149">
        <v>96.917924111000005</v>
      </c>
      <c r="AO1149">
        <v>94.7</v>
      </c>
      <c r="AP1149">
        <v>94.507875655999996</v>
      </c>
      <c r="AQ1149">
        <v>95.207933994000001</v>
      </c>
      <c r="AR1149">
        <v>97.291892341999997</v>
      </c>
      <c r="AS1149">
        <v>91.792350636999998</v>
      </c>
      <c r="AT1149">
        <v>101.786058684</v>
      </c>
      <c r="AU1149"/>
    </row>
    <row r="1150" spans="1:47" x14ac:dyDescent="0.2">
      <c r="A1150" s="85">
        <v>41883</v>
      </c>
      <c r="B1150">
        <v>98.560270356000004</v>
      </c>
      <c r="C1150">
        <v>102.69144238</v>
      </c>
      <c r="D1150">
        <v>109.221029452</v>
      </c>
      <c r="E1150">
        <v>101.212983796</v>
      </c>
      <c r="F1150">
        <v>101.1</v>
      </c>
      <c r="G1150"/>
      <c r="H1150">
        <v>98.117085790000004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97.391884009999998</v>
      </c>
      <c r="N1150">
        <v>97.260081049999997</v>
      </c>
      <c r="O1150">
        <v>101.60846737200001</v>
      </c>
      <c r="P1150"/>
      <c r="Q1150">
        <v>100.00833402799999</v>
      </c>
      <c r="R1150">
        <v>99.16</v>
      </c>
      <c r="S1150">
        <v>100.57545715400001</v>
      </c>
      <c r="T1150">
        <v>94.977007427999993</v>
      </c>
      <c r="U1150"/>
      <c r="V1150">
        <v>97.194705734999999</v>
      </c>
      <c r="W1150">
        <v>94.007833985999994</v>
      </c>
      <c r="X1150">
        <v>98.955779285000006</v>
      </c>
      <c r="Y1150"/>
      <c r="Z1150">
        <v>73.447243091000004</v>
      </c>
      <c r="AA1150">
        <v>96.768320837999994</v>
      </c>
      <c r="AB1150">
        <v>98.922716628000003</v>
      </c>
      <c r="AC1150">
        <v>97.891842346000004</v>
      </c>
      <c r="AD1150">
        <v>100.591617365</v>
      </c>
      <c r="AE1150">
        <v>99.2</v>
      </c>
      <c r="AF1150">
        <v>99.708309025999995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99.658320423000006</v>
      </c>
      <c r="AM1150">
        <v>96.5</v>
      </c>
      <c r="AN1150">
        <v>96.959881210999995</v>
      </c>
      <c r="AO1150">
        <v>96</v>
      </c>
      <c r="AP1150">
        <v>93.807817318000005</v>
      </c>
      <c r="AQ1150">
        <v>93.907825652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2">
      <c r="A1151" s="85">
        <v>41913</v>
      </c>
      <c r="B1151">
        <v>98.100567596999994</v>
      </c>
      <c r="C1151">
        <v>99.791684025999999</v>
      </c>
      <c r="D1151">
        <v>109.331131296</v>
      </c>
      <c r="E1151">
        <v>102.027079449</v>
      </c>
      <c r="F1151">
        <v>103.6</v>
      </c>
      <c r="G1151"/>
      <c r="H1151">
        <v>99.018450146000006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97.091909008000002</v>
      </c>
      <c r="N1151">
        <v>96.817080680999993</v>
      </c>
      <c r="O1151">
        <v>100.80840070000001</v>
      </c>
      <c r="P1151"/>
      <c r="Q1151">
        <v>101.30844236999999</v>
      </c>
      <c r="R1151">
        <v>97.61</v>
      </c>
      <c r="S1151">
        <v>100.55736596600001</v>
      </c>
      <c r="T1151">
        <v>94.870887866999993</v>
      </c>
      <c r="U1151"/>
      <c r="V1151">
        <v>99.791892117000003</v>
      </c>
      <c r="W1151">
        <v>91.307608966999993</v>
      </c>
      <c r="X1151">
        <v>94.477847038999997</v>
      </c>
      <c r="Y1151"/>
      <c r="Z1151">
        <v>76.536440440000007</v>
      </c>
      <c r="AA1151">
        <v>101.172380906</v>
      </c>
      <c r="AB1151">
        <v>97.704918032999998</v>
      </c>
      <c r="AC1151">
        <v>97.691859011999995</v>
      </c>
      <c r="AD1151">
        <v>100.591617365</v>
      </c>
      <c r="AE1151">
        <v>97.98</v>
      </c>
      <c r="AF1151">
        <v>100.108342362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99.571950560000005</v>
      </c>
      <c r="AM1151">
        <v>96.6</v>
      </c>
      <c r="AN1151">
        <v>98.861917950999995</v>
      </c>
      <c r="AO1151">
        <v>97.1</v>
      </c>
      <c r="AP1151">
        <v>93.907825652</v>
      </c>
      <c r="AQ1151">
        <v>95.807983999000001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2">
      <c r="A1152" s="85">
        <v>41944</v>
      </c>
      <c r="B1152">
        <v>97.365043193999995</v>
      </c>
      <c r="C1152">
        <v>99.291725690000007</v>
      </c>
      <c r="D1152">
        <v>108.450316543</v>
      </c>
      <c r="E1152">
        <v>101.65815473399999</v>
      </c>
      <c r="F1152">
        <v>103.2</v>
      </c>
      <c r="G1152"/>
      <c r="H1152">
        <v>97.984008209999999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96.791934005000002</v>
      </c>
      <c r="N1152">
        <v>96.424080352999994</v>
      </c>
      <c r="O1152">
        <v>102.30852571</v>
      </c>
      <c r="P1152"/>
      <c r="Q1152">
        <v>100.50837569799999</v>
      </c>
      <c r="R1152">
        <v>96.76</v>
      </c>
      <c r="S1152">
        <v>100.854573575</v>
      </c>
      <c r="T1152">
        <v>95.825963919000003</v>
      </c>
      <c r="U1152"/>
      <c r="V1152">
        <v>99.192541413000001</v>
      </c>
      <c r="W1152">
        <v>95.207933994000001</v>
      </c>
      <c r="X1152">
        <v>101.362732786</v>
      </c>
      <c r="Y1152"/>
      <c r="Z1152">
        <v>76.032081688999995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99.783764724999997</v>
      </c>
      <c r="AM1152">
        <v>96.4</v>
      </c>
      <c r="AN1152">
        <v>97.751337915999997</v>
      </c>
      <c r="AO1152">
        <v>97.7</v>
      </c>
      <c r="AP1152">
        <v>94.407867322000001</v>
      </c>
      <c r="AQ1152">
        <v>96.008000667000005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2">
      <c r="A1153" s="85">
        <v>41974</v>
      </c>
      <c r="B1153">
        <v>99.387735311</v>
      </c>
      <c r="C1153">
        <v>99.691692359000001</v>
      </c>
      <c r="D1153">
        <v>105.25736306100001</v>
      </c>
      <c r="E1153">
        <v>102.06961681600001</v>
      </c>
      <c r="F1153">
        <v>102.6</v>
      </c>
      <c r="G1153"/>
      <c r="H1153">
        <v>99.626459664999999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98.191817349000004</v>
      </c>
      <c r="N1153">
        <v>96.652080542999997</v>
      </c>
      <c r="O1153">
        <v>101.90849237400001</v>
      </c>
      <c r="P1153"/>
      <c r="Q1153">
        <v>98.508209016999999</v>
      </c>
      <c r="R1153">
        <v>99.69</v>
      </c>
      <c r="S1153">
        <v>101.36547459499999</v>
      </c>
      <c r="T1153">
        <v>97.736116023999998</v>
      </c>
      <c r="U1153"/>
      <c r="V1153">
        <v>96.595355032000001</v>
      </c>
      <c r="W1153">
        <v>93.707808983999996</v>
      </c>
      <c r="X1153">
        <v>98.689780354999996</v>
      </c>
      <c r="Y1153"/>
      <c r="Z1153">
        <v>70.168911210000005</v>
      </c>
      <c r="AA1153">
        <v>98.477595368999999</v>
      </c>
      <c r="AB1153">
        <v>95.831381733000001</v>
      </c>
      <c r="AC1153">
        <v>98.791767352999997</v>
      </c>
      <c r="AD1153">
        <v>100.191650696</v>
      </c>
      <c r="AE1153">
        <v>101.089</v>
      </c>
      <c r="AF1153">
        <v>101.408450704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100.312612499</v>
      </c>
      <c r="AM1153">
        <v>98.1</v>
      </c>
      <c r="AN1153">
        <v>97.356714303999993</v>
      </c>
      <c r="AO1153">
        <v>100.1</v>
      </c>
      <c r="AP1153">
        <v>96.408034002999997</v>
      </c>
      <c r="AQ1153">
        <v>96.608050671000001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2">
      <c r="A1154" s="85">
        <v>42005</v>
      </c>
      <c r="B1154">
        <v>100.708392366</v>
      </c>
      <c r="C1154">
        <v>101.291559037</v>
      </c>
      <c r="D1154">
        <v>105.917974126</v>
      </c>
      <c r="E1154">
        <v>101.38634363200001</v>
      </c>
      <c r="F1154">
        <v>103</v>
      </c>
      <c r="G1154"/>
      <c r="H1154">
        <v>102.82646683599999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97.591867343999994</v>
      </c>
      <c r="N1154">
        <v>96.855080713000007</v>
      </c>
      <c r="O1154">
        <v>99.108259021999999</v>
      </c>
      <c r="P1154"/>
      <c r="Q1154">
        <v>97.308109009000006</v>
      </c>
      <c r="R1154">
        <v>99.49</v>
      </c>
      <c r="S1154">
        <v>101.081748209</v>
      </c>
      <c r="T1154">
        <v>99.327909445000003</v>
      </c>
      <c r="U1154"/>
      <c r="V1154">
        <v>97.993840007000003</v>
      </c>
      <c r="W1154">
        <v>97.608134011000004</v>
      </c>
      <c r="X1154">
        <v>98.093042718000007</v>
      </c>
      <c r="Y1154"/>
      <c r="Z1154">
        <v>75.987335443999996</v>
      </c>
      <c r="AA1154">
        <v>99.280554359000007</v>
      </c>
      <c r="AB1154">
        <v>96.112412178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99.992116414999998</v>
      </c>
      <c r="AM1154">
        <v>98.5</v>
      </c>
      <c r="AN1154">
        <v>95.879201007000006</v>
      </c>
      <c r="AO1154">
        <v>101.2</v>
      </c>
      <c r="AP1154">
        <v>97.608134011000004</v>
      </c>
      <c r="AQ1154">
        <v>98.408200683000004</v>
      </c>
      <c r="AR1154">
        <v>94.692108990999998</v>
      </c>
      <c r="AS1154">
        <v>95.192067327999993</v>
      </c>
      <c r="AT1154">
        <v>101.932912362</v>
      </c>
      <c r="AU1154"/>
    </row>
    <row r="1155" spans="1:47" x14ac:dyDescent="0.2">
      <c r="A1155" s="85">
        <v>42036</v>
      </c>
      <c r="B1155">
        <v>99.508292358000006</v>
      </c>
      <c r="C1155">
        <v>97.191900674999999</v>
      </c>
      <c r="D1155">
        <v>105.14726121699999</v>
      </c>
      <c r="E1155">
        <v>100.746142877</v>
      </c>
      <c r="F1155">
        <v>98.9</v>
      </c>
      <c r="G1155"/>
      <c r="H1155">
        <v>100.555788304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100.29164236299999</v>
      </c>
      <c r="N1155">
        <v>98.112081759999995</v>
      </c>
      <c r="O1155">
        <v>102.408534045</v>
      </c>
      <c r="P1155"/>
      <c r="Q1155">
        <v>98.80823402</v>
      </c>
      <c r="R1155">
        <v>100.02</v>
      </c>
      <c r="S1155">
        <v>100.519782476</v>
      </c>
      <c r="T1155">
        <v>100.389105058</v>
      </c>
      <c r="U1155"/>
      <c r="V1155">
        <v>101.689836011</v>
      </c>
      <c r="W1155">
        <v>96.308025669000003</v>
      </c>
      <c r="X1155">
        <v>98.865118941999995</v>
      </c>
      <c r="Y1155"/>
      <c r="Z1155">
        <v>112.08131978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97.5</v>
      </c>
      <c r="AH1155">
        <v>109.590521705</v>
      </c>
      <c r="AI1155">
        <v>103.491375719</v>
      </c>
      <c r="AJ1155">
        <v>100.77579519</v>
      </c>
      <c r="AK1155"/>
      <c r="AL1155">
        <v>100.09325061</v>
      </c>
      <c r="AM1155">
        <v>99.2</v>
      </c>
      <c r="AN1155">
        <v>97.799185007000005</v>
      </c>
      <c r="AO1155">
        <v>100.1</v>
      </c>
      <c r="AP1155">
        <v>95.907992332999996</v>
      </c>
      <c r="AQ1155">
        <v>97.008084006999994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2">
      <c r="A1156" s="85">
        <v>42064</v>
      </c>
      <c r="B1156">
        <v>100.30835903000001</v>
      </c>
      <c r="C1156">
        <v>100.29164236299999</v>
      </c>
      <c r="D1156">
        <v>104.48665015100001</v>
      </c>
      <c r="E1156">
        <v>100.143128878</v>
      </c>
      <c r="F1156">
        <v>98.3</v>
      </c>
      <c r="G1156"/>
      <c r="H1156">
        <v>98.454336690999995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100.39163403000001</v>
      </c>
      <c r="N1156">
        <v>98.836082363000003</v>
      </c>
      <c r="O1156">
        <v>101.008417368</v>
      </c>
      <c r="P1156"/>
      <c r="Q1156">
        <v>100.80840070000001</v>
      </c>
      <c r="R1156">
        <v>99.94</v>
      </c>
      <c r="S1156">
        <v>100.275977729</v>
      </c>
      <c r="T1156">
        <v>100.919702865</v>
      </c>
      <c r="U1156"/>
      <c r="V1156">
        <v>101.689836011</v>
      </c>
      <c r="W1156">
        <v>99.308275690000002</v>
      </c>
      <c r="X1156">
        <v>98.182727569999997</v>
      </c>
      <c r="Y1156"/>
      <c r="Z1156">
        <v>111.081486419</v>
      </c>
      <c r="AA1156">
        <v>103.55149900399999</v>
      </c>
      <c r="AB1156">
        <v>97.330210773000005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101.1</v>
      </c>
      <c r="AH1156">
        <v>109.693842453</v>
      </c>
      <c r="AI1156">
        <v>100.7916007</v>
      </c>
      <c r="AJ1156">
        <v>102.172226532</v>
      </c>
      <c r="AK1156"/>
      <c r="AL1156">
        <v>100.072127524</v>
      </c>
      <c r="AM1156">
        <v>100.1</v>
      </c>
      <c r="AN1156">
        <v>98.159182006999998</v>
      </c>
      <c r="AO1156">
        <v>99.6</v>
      </c>
      <c r="AP1156">
        <v>99.008250688000004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2">
      <c r="A1157" s="85">
        <v>42095</v>
      </c>
      <c r="B1157">
        <v>100.00833402799999</v>
      </c>
      <c r="C1157">
        <v>101.49154237099999</v>
      </c>
      <c r="D1157">
        <v>102.504816956</v>
      </c>
      <c r="E1157">
        <v>99.276062163000006</v>
      </c>
      <c r="F1157">
        <v>100.9</v>
      </c>
      <c r="G1157"/>
      <c r="H1157">
        <v>100.70867298899999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99.391717357000005</v>
      </c>
      <c r="N1157">
        <v>99.755083128999999</v>
      </c>
      <c r="O1157">
        <v>101.30844236999999</v>
      </c>
      <c r="P1157"/>
      <c r="Q1157">
        <v>100.208350696</v>
      </c>
      <c r="R1157">
        <v>99.26</v>
      </c>
      <c r="S1157">
        <v>100.139470827</v>
      </c>
      <c r="T1157">
        <v>100.81358330400001</v>
      </c>
      <c r="U1157"/>
      <c r="V1157">
        <v>100.89070174</v>
      </c>
      <c r="W1157">
        <v>99.008250688000004</v>
      </c>
      <c r="X1157">
        <v>98.111696245000005</v>
      </c>
      <c r="Y1157"/>
      <c r="Z1157">
        <v>90.984835860999993</v>
      </c>
      <c r="AA1157">
        <v>107.166310948</v>
      </c>
      <c r="AB1157">
        <v>95.269320843000003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99.927271035999993</v>
      </c>
      <c r="AM1157">
        <v>97.9</v>
      </c>
      <c r="AN1157">
        <v>99.849167924</v>
      </c>
      <c r="AO1157">
        <v>99.5</v>
      </c>
      <c r="AP1157">
        <v>98.008167346999997</v>
      </c>
      <c r="AQ1157">
        <v>98.208184015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2">
      <c r="A1158" s="85">
        <v>42125</v>
      </c>
      <c r="B1158">
        <v>99.208267355999993</v>
      </c>
      <c r="C1158">
        <v>101.591534039</v>
      </c>
      <c r="D1158">
        <v>101.513900358</v>
      </c>
      <c r="E1158">
        <v>98.354954265999993</v>
      </c>
      <c r="F1158">
        <v>101.3</v>
      </c>
      <c r="G1158"/>
      <c r="H1158">
        <v>100.7318032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100.191650696</v>
      </c>
      <c r="N1158">
        <v>100.93408411199999</v>
      </c>
      <c r="O1158">
        <v>101.008417368</v>
      </c>
      <c r="P1158"/>
      <c r="Q1158">
        <v>99.508292358000006</v>
      </c>
      <c r="R1158">
        <v>100.24</v>
      </c>
      <c r="S1158">
        <v>99.998608661000006</v>
      </c>
      <c r="T1158">
        <v>100.282985497</v>
      </c>
      <c r="U1158"/>
      <c r="V1158">
        <v>96.195787895999999</v>
      </c>
      <c r="W1158">
        <v>98.208184015</v>
      </c>
      <c r="X1158">
        <v>98.913908957999993</v>
      </c>
      <c r="Y1158"/>
      <c r="Z1158">
        <v>97.283786035999995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99.763990422000006</v>
      </c>
      <c r="AM1158">
        <v>99</v>
      </c>
      <c r="AN1158">
        <v>100.089165924</v>
      </c>
      <c r="AO1158">
        <v>100.1</v>
      </c>
      <c r="AP1158">
        <v>100.30835903000001</v>
      </c>
      <c r="AQ1158">
        <v>99.708309025999995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2">
      <c r="A1159" s="85">
        <v>42156</v>
      </c>
      <c r="B1159">
        <v>100.108342362</v>
      </c>
      <c r="C1159">
        <v>97.491875676999996</v>
      </c>
      <c r="D1159">
        <v>100.52298376</v>
      </c>
      <c r="E1159">
        <v>99.156475979999996</v>
      </c>
      <c r="F1159">
        <v>97.8</v>
      </c>
      <c r="G1159"/>
      <c r="H1159">
        <v>103.19964342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100.29164236299999</v>
      </c>
      <c r="N1159">
        <v>101.12208426799999</v>
      </c>
      <c r="O1159">
        <v>101.60846737200001</v>
      </c>
      <c r="P1159"/>
      <c r="Q1159">
        <v>101.408450704</v>
      </c>
      <c r="R1159">
        <v>100.22</v>
      </c>
      <c r="S1159">
        <v>99.98776977</v>
      </c>
      <c r="T1159">
        <v>100.49522462</v>
      </c>
      <c r="U1159"/>
      <c r="V1159">
        <v>95.196870056999998</v>
      </c>
      <c r="W1159">
        <v>100.30835903000001</v>
      </c>
      <c r="X1159">
        <v>98.985120265000006</v>
      </c>
      <c r="Y1159"/>
      <c r="Z1159">
        <v>101.183136144</v>
      </c>
      <c r="AA1159">
        <v>105.02693641</v>
      </c>
      <c r="AB1159">
        <v>97.049180328000006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100.086911507</v>
      </c>
      <c r="AM1159">
        <v>99.6</v>
      </c>
      <c r="AN1159">
        <v>100.599161674</v>
      </c>
      <c r="AO1159">
        <v>99.8</v>
      </c>
      <c r="AP1159">
        <v>99.608300692</v>
      </c>
      <c r="AQ1159">
        <v>100.408367364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2">
      <c r="A1160" s="85">
        <v>42186</v>
      </c>
      <c r="B1160">
        <v>99.908325693999998</v>
      </c>
      <c r="C1160">
        <v>98.491792351000001</v>
      </c>
      <c r="D1160">
        <v>98.761354252999993</v>
      </c>
      <c r="E1160">
        <v>100.61746065299999</v>
      </c>
      <c r="F1160">
        <v>100.5</v>
      </c>
      <c r="G1160"/>
      <c r="H1160">
        <v>99.317052755000006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100.891592367</v>
      </c>
      <c r="N1160">
        <v>102.069085058</v>
      </c>
      <c r="O1160">
        <v>100.108342362</v>
      </c>
      <c r="P1160"/>
      <c r="Q1160">
        <v>99.408284023999997</v>
      </c>
      <c r="R1160">
        <v>99.2</v>
      </c>
      <c r="S1160">
        <v>100.529187998</v>
      </c>
      <c r="T1160">
        <v>99.964626812999995</v>
      </c>
      <c r="U1160"/>
      <c r="V1160">
        <v>97.394489303</v>
      </c>
      <c r="W1160">
        <v>101.408450704</v>
      </c>
      <c r="X1160">
        <v>100.451508616</v>
      </c>
      <c r="Y1160"/>
      <c r="Z1160">
        <v>99.583402766000006</v>
      </c>
      <c r="AA1160">
        <v>100.226348699</v>
      </c>
      <c r="AB1160">
        <v>93.770491802999999</v>
      </c>
      <c r="AC1160">
        <v>100.991584035</v>
      </c>
      <c r="AD1160">
        <v>100.39163403000001</v>
      </c>
      <c r="AE1160">
        <v>99.2</v>
      </c>
      <c r="AF1160">
        <v>98.508209016999999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100.39154973399999</v>
      </c>
      <c r="AM1160">
        <v>100.8</v>
      </c>
      <c r="AN1160">
        <v>103.499137507</v>
      </c>
      <c r="AO1160">
        <v>100.1</v>
      </c>
      <c r="AP1160">
        <v>103.308609051</v>
      </c>
      <c r="AQ1160">
        <v>99.308275690000002</v>
      </c>
      <c r="AR1160">
        <v>98.491792351000001</v>
      </c>
      <c r="AS1160">
        <v>99.791684025999999</v>
      </c>
      <c r="AT1160">
        <v>100.25911757900001</v>
      </c>
      <c r="AU1160"/>
    </row>
    <row r="1161" spans="1:47" x14ac:dyDescent="0.2">
      <c r="A1161" s="85">
        <v>42217</v>
      </c>
      <c r="B1161">
        <v>99.908325693999998</v>
      </c>
      <c r="C1161">
        <v>98.191817349000004</v>
      </c>
      <c r="D1161">
        <v>99.311863474000006</v>
      </c>
      <c r="E1161">
        <v>101.706577775</v>
      </c>
      <c r="F1161">
        <v>99.3</v>
      </c>
      <c r="G1161"/>
      <c r="H1161">
        <v>94.885309763999999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99.691692359000001</v>
      </c>
      <c r="N1161">
        <v>99.788083157000003</v>
      </c>
      <c r="O1161">
        <v>100.908409034</v>
      </c>
      <c r="P1161"/>
      <c r="Q1161">
        <v>100.00833402799999</v>
      </c>
      <c r="R1161">
        <v>100.08</v>
      </c>
      <c r="S1161">
        <v>99.768646403000005</v>
      </c>
      <c r="T1161">
        <v>100.282985497</v>
      </c>
      <c r="U1161"/>
      <c r="V1161">
        <v>100.790809956</v>
      </c>
      <c r="W1161">
        <v>97.608134011000004</v>
      </c>
      <c r="X1161">
        <v>101.429210227</v>
      </c>
      <c r="Y1161"/>
      <c r="Z1161">
        <v>105.582402933</v>
      </c>
      <c r="AA1161">
        <v>96.249366486</v>
      </c>
      <c r="AB1161">
        <v>96.299765808000004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100.00824508700001</v>
      </c>
      <c r="AM1161">
        <v>98.7</v>
      </c>
      <c r="AN1161">
        <v>98.259181173000002</v>
      </c>
      <c r="AO1161">
        <v>100.9</v>
      </c>
      <c r="AP1161">
        <v>96.608050671000001</v>
      </c>
      <c r="AQ1161">
        <v>99.908325693999998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2">
      <c r="A1162" s="85">
        <v>42248</v>
      </c>
      <c r="B1162">
        <v>99.808317360000004</v>
      </c>
      <c r="C1162">
        <v>101.191567369</v>
      </c>
      <c r="D1162">
        <v>96.999724744999995</v>
      </c>
      <c r="E1162">
        <v>99.550013509999999</v>
      </c>
      <c r="F1162">
        <v>100.2</v>
      </c>
      <c r="G1162"/>
      <c r="H1162">
        <v>100.09313514900001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100.29164236299999</v>
      </c>
      <c r="N1162">
        <v>101.18208431799999</v>
      </c>
      <c r="O1162">
        <v>100.708392366</v>
      </c>
      <c r="P1162"/>
      <c r="Q1162">
        <v>101.60846737200001</v>
      </c>
      <c r="R1162">
        <v>101.19</v>
      </c>
      <c r="S1162">
        <v>99.955074358000005</v>
      </c>
      <c r="T1162">
        <v>100.070746374</v>
      </c>
      <c r="U1162"/>
      <c r="V1162">
        <v>100.39124282</v>
      </c>
      <c r="W1162">
        <v>101.508459038</v>
      </c>
      <c r="X1162">
        <v>100.793428957</v>
      </c>
      <c r="Y1162"/>
      <c r="Z1162">
        <v>101.58306948800001</v>
      </c>
      <c r="AA1162">
        <v>93.741077685999997</v>
      </c>
      <c r="AB1162">
        <v>94.894613582999995</v>
      </c>
      <c r="AC1162">
        <v>99.791684025999999</v>
      </c>
      <c r="AD1162">
        <v>100.49162569800001</v>
      </c>
      <c r="AE1162">
        <v>103.1</v>
      </c>
      <c r="AF1162">
        <v>98.708225685000002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100.47077412599999</v>
      </c>
      <c r="AM1162">
        <v>100.8</v>
      </c>
      <c r="AN1162">
        <v>101.499154174</v>
      </c>
      <c r="AO1162">
        <v>99.8</v>
      </c>
      <c r="AP1162">
        <v>101.80848404</v>
      </c>
      <c r="AQ1162">
        <v>100.108342362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2">
      <c r="A1163" s="85">
        <v>42278</v>
      </c>
      <c r="B1163">
        <v>100.50837569799999</v>
      </c>
      <c r="C1163">
        <v>101.69152570599999</v>
      </c>
      <c r="D1163">
        <v>96.779521056999997</v>
      </c>
      <c r="E1163">
        <v>99.326625449000005</v>
      </c>
      <c r="F1163">
        <v>101</v>
      </c>
      <c r="G1163"/>
      <c r="H1163">
        <v>100.362855537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100.7916007</v>
      </c>
      <c r="N1163">
        <v>100.5600838</v>
      </c>
      <c r="O1163">
        <v>101.30844236999999</v>
      </c>
      <c r="P1163"/>
      <c r="Q1163">
        <v>99.908325693999998</v>
      </c>
      <c r="R1163">
        <v>101.29</v>
      </c>
      <c r="S1163">
        <v>99.915153325000006</v>
      </c>
      <c r="T1163">
        <v>100.070746374</v>
      </c>
      <c r="U1163"/>
      <c r="V1163">
        <v>99.492216764999995</v>
      </c>
      <c r="W1163">
        <v>102.10850904199999</v>
      </c>
      <c r="X1163">
        <v>103.421754157</v>
      </c>
      <c r="Y1163"/>
      <c r="Z1163">
        <v>100.983169472</v>
      </c>
      <c r="AA1163">
        <v>92.875559421999995</v>
      </c>
      <c r="AB1163">
        <v>94.145199063000007</v>
      </c>
      <c r="AC1163">
        <v>99.891675694</v>
      </c>
      <c r="AD1163">
        <v>100.591617365</v>
      </c>
      <c r="AE1163">
        <v>101.2</v>
      </c>
      <c r="AF1163">
        <v>100.108342362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100.21871675200001</v>
      </c>
      <c r="AM1163">
        <v>101.6</v>
      </c>
      <c r="AN1163">
        <v>104.239131341</v>
      </c>
      <c r="AO1163">
        <v>100.4</v>
      </c>
      <c r="AP1163">
        <v>101.60846737200001</v>
      </c>
      <c r="AQ1163">
        <v>99.108259021999999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2">
      <c r="A1164" s="85">
        <v>42309</v>
      </c>
      <c r="B1164">
        <v>101.10842570200001</v>
      </c>
      <c r="C1164">
        <v>101.191567369</v>
      </c>
      <c r="D1164">
        <v>95.127993394000001</v>
      </c>
      <c r="E1164">
        <v>99.645521939000005</v>
      </c>
      <c r="F1164">
        <v>100.2</v>
      </c>
      <c r="G1164"/>
      <c r="H1164">
        <v>97.931346657000006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99.891675694</v>
      </c>
      <c r="N1164">
        <v>100.48808373999999</v>
      </c>
      <c r="O1164">
        <v>98.308192348999995</v>
      </c>
      <c r="P1164"/>
      <c r="Q1164">
        <v>98.708225685000002</v>
      </c>
      <c r="R1164">
        <v>99.34</v>
      </c>
      <c r="S1164">
        <v>99.185087836999998</v>
      </c>
      <c r="T1164">
        <v>98.797311637999996</v>
      </c>
      <c r="U1164"/>
      <c r="V1164">
        <v>102.588862066</v>
      </c>
      <c r="W1164">
        <v>101.508459038</v>
      </c>
      <c r="X1164">
        <v>101.62741394299999</v>
      </c>
      <c r="Y1164"/>
      <c r="Z1164">
        <v>98.583569405000006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101.10842570200001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99.662671689999996</v>
      </c>
      <c r="AM1164">
        <v>101.7</v>
      </c>
      <c r="AN1164">
        <v>99.799168339999994</v>
      </c>
      <c r="AO1164">
        <v>100</v>
      </c>
      <c r="AP1164">
        <v>103.208600717</v>
      </c>
      <c r="AQ1164">
        <v>100.208350696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2">
      <c r="A1165" s="85">
        <v>42339</v>
      </c>
      <c r="B1165">
        <v>98.908242353999995</v>
      </c>
      <c r="C1165">
        <v>99.791684025999999</v>
      </c>
      <c r="D1165">
        <v>93.696669419000003</v>
      </c>
      <c r="E1165">
        <v>100.090692878</v>
      </c>
      <c r="F1165">
        <v>98.5</v>
      </c>
      <c r="G1165"/>
      <c r="H1165">
        <v>98.642532267999997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100.191650696</v>
      </c>
      <c r="N1165">
        <v>100.299083583</v>
      </c>
      <c r="O1165">
        <v>96.008000667000005</v>
      </c>
      <c r="P1165"/>
      <c r="Q1165">
        <v>102.30852571</v>
      </c>
      <c r="R1165">
        <v>99.71</v>
      </c>
      <c r="S1165">
        <v>98.643492408</v>
      </c>
      <c r="T1165">
        <v>98.585072514999993</v>
      </c>
      <c r="U1165"/>
      <c r="V1165">
        <v>105.685507367</v>
      </c>
      <c r="W1165">
        <v>101.008417368</v>
      </c>
      <c r="X1165">
        <v>102.134422187</v>
      </c>
      <c r="Y1165"/>
      <c r="Z1165">
        <v>105.582402933</v>
      </c>
      <c r="AA1165">
        <v>99.151255117000005</v>
      </c>
      <c r="AB1165">
        <v>98.173302108000001</v>
      </c>
      <c r="AC1165">
        <v>98.691775684999996</v>
      </c>
      <c r="AD1165">
        <v>98.091825681000003</v>
      </c>
      <c r="AE1165">
        <v>99.8</v>
      </c>
      <c r="AF1165">
        <v>99.608300692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99.312375097</v>
      </c>
      <c r="AM1165">
        <v>102.1</v>
      </c>
      <c r="AN1165">
        <v>100.30916409</v>
      </c>
      <c r="AO1165">
        <v>99.2</v>
      </c>
      <c r="AP1165">
        <v>102.10850904199999</v>
      </c>
      <c r="AQ1165">
        <v>98.708225685000002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2">
      <c r="A1166" s="85">
        <v>42370</v>
      </c>
      <c r="B1166">
        <v>102.408534045</v>
      </c>
      <c r="C1166">
        <v>104.991250729</v>
      </c>
      <c r="D1166">
        <v>94.687586017000001</v>
      </c>
      <c r="E1166">
        <v>100.697987367</v>
      </c>
      <c r="F1166">
        <v>99.2</v>
      </c>
      <c r="G1166"/>
      <c r="H1166">
        <v>99.064525875000001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102.69144238</v>
      </c>
      <c r="N1166">
        <v>101.84408487</v>
      </c>
      <c r="O1166">
        <v>101.10842570200001</v>
      </c>
      <c r="P1166"/>
      <c r="Q1166">
        <v>100.408367364</v>
      </c>
      <c r="R1166">
        <v>101.44</v>
      </c>
      <c r="S1166">
        <v>99.870114748999995</v>
      </c>
      <c r="T1166">
        <v>100.070746374</v>
      </c>
      <c r="U1166"/>
      <c r="V1166">
        <v>102.089403147</v>
      </c>
      <c r="W1166">
        <v>99.708309025999995</v>
      </c>
      <c r="X1166">
        <v>102.458038265</v>
      </c>
      <c r="Y1166"/>
      <c r="Z1166">
        <v>118.58023662700001</v>
      </c>
      <c r="AA1166">
        <v>94.680152081000003</v>
      </c>
      <c r="AB1166">
        <v>96.487119437999993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100.35466639400001</v>
      </c>
      <c r="AM1166">
        <v>101.9</v>
      </c>
      <c r="AN1166">
        <v>100.649161257</v>
      </c>
      <c r="AO1166">
        <v>100.5</v>
      </c>
      <c r="AP1166">
        <v>104.108675723</v>
      </c>
      <c r="AQ1166">
        <v>106.408867406</v>
      </c>
      <c r="AR1166">
        <v>101.191567369</v>
      </c>
      <c r="AS1166">
        <v>102.591450712</v>
      </c>
      <c r="AT1166">
        <v>98.572035563</v>
      </c>
      <c r="AU1166"/>
    </row>
    <row r="1167" spans="1:47" x14ac:dyDescent="0.2">
      <c r="A1167" s="85">
        <v>42401</v>
      </c>
      <c r="B1167">
        <v>101.90849237400001</v>
      </c>
      <c r="C1167">
        <v>102.09149237600001</v>
      </c>
      <c r="D1167">
        <v>93.586567575000004</v>
      </c>
      <c r="E1167">
        <v>99.773401570999994</v>
      </c>
      <c r="F1167">
        <v>103.1</v>
      </c>
      <c r="G1167"/>
      <c r="H1167">
        <v>99.419902974999999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101.091575702</v>
      </c>
      <c r="N1167">
        <v>101.449084541</v>
      </c>
      <c r="O1167">
        <v>98.708225685000002</v>
      </c>
      <c r="P1167"/>
      <c r="Q1167">
        <v>102.408534045</v>
      </c>
      <c r="R1167">
        <v>100.83</v>
      </c>
      <c r="S1167">
        <v>99.285810386999998</v>
      </c>
      <c r="T1167">
        <v>99.434029006000003</v>
      </c>
      <c r="U1167"/>
      <c r="V1167">
        <v>98.393407142000001</v>
      </c>
      <c r="W1167">
        <v>98.108175681000006</v>
      </c>
      <c r="X1167">
        <v>102.177911778</v>
      </c>
      <c r="Y1167"/>
      <c r="Z1167">
        <v>99.983336111</v>
      </c>
      <c r="AA1167">
        <v>90.758607264000005</v>
      </c>
      <c r="AB1167">
        <v>95.362997657999998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100.007692795</v>
      </c>
      <c r="AM1167">
        <v>101.4</v>
      </c>
      <c r="AN1167">
        <v>102.309147424</v>
      </c>
      <c r="AO1167">
        <v>99.8</v>
      </c>
      <c r="AP1167">
        <v>105.708809067</v>
      </c>
      <c r="AQ1167">
        <v>107.408950746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2">
      <c r="A1168" s="85">
        <v>42430</v>
      </c>
      <c r="B1168">
        <v>102.608550713</v>
      </c>
      <c r="C1168">
        <v>103.591367386</v>
      </c>
      <c r="D1168">
        <v>94.026974952000003</v>
      </c>
      <c r="E1168">
        <v>98.756785245000003</v>
      </c>
      <c r="F1168">
        <v>102.1</v>
      </c>
      <c r="G1168"/>
      <c r="H1168">
        <v>101.794229801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100.591617365</v>
      </c>
      <c r="N1168">
        <v>102.357085298</v>
      </c>
      <c r="O1168">
        <v>97.108092341000003</v>
      </c>
      <c r="P1168"/>
      <c r="Q1168">
        <v>100.208350696</v>
      </c>
      <c r="R1168">
        <v>100.07</v>
      </c>
      <c r="S1168">
        <v>98.840017111999998</v>
      </c>
      <c r="T1168">
        <v>100.282985497</v>
      </c>
      <c r="U1168"/>
      <c r="V1168">
        <v>99.791892117000003</v>
      </c>
      <c r="W1168">
        <v>96.608050671000001</v>
      </c>
      <c r="X1168">
        <v>103.03052183200001</v>
      </c>
      <c r="Y1168"/>
      <c r="Z1168">
        <v>98.483586068999998</v>
      </c>
      <c r="AA1168">
        <v>88.777774421999993</v>
      </c>
      <c r="AB1168">
        <v>97.985948477999997</v>
      </c>
      <c r="AC1168">
        <v>100.49162569800001</v>
      </c>
      <c r="AD1168">
        <v>99.891675694</v>
      </c>
      <c r="AE1168">
        <v>101</v>
      </c>
      <c r="AF1168">
        <v>101.60846737200001</v>
      </c>
      <c r="AG1168">
        <v>103.1</v>
      </c>
      <c r="AH1168">
        <v>109.59574379</v>
      </c>
      <c r="AI1168">
        <v>102.591450712</v>
      </c>
      <c r="AJ1168">
        <v>100.310318076</v>
      </c>
      <c r="AK1168"/>
      <c r="AL1168">
        <v>99.682601918000003</v>
      </c>
      <c r="AM1168">
        <v>100.5</v>
      </c>
      <c r="AN1168">
        <v>100.46916275700001</v>
      </c>
      <c r="AO1168">
        <v>100.7</v>
      </c>
      <c r="AP1168">
        <v>100.30835903000001</v>
      </c>
      <c r="AQ1168">
        <v>103.80865072100001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2">
      <c r="A1169" s="85">
        <v>42461</v>
      </c>
      <c r="B1169">
        <v>102.008500708</v>
      </c>
      <c r="C1169">
        <v>105.191234064</v>
      </c>
      <c r="D1169">
        <v>94.137076796000002</v>
      </c>
      <c r="E1169">
        <v>99.012009449000004</v>
      </c>
      <c r="F1169">
        <v>101.5</v>
      </c>
      <c r="G1169"/>
      <c r="H1169">
        <v>97.897278740000004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101.591534039</v>
      </c>
      <c r="N1169">
        <v>102.55308546099999</v>
      </c>
      <c r="O1169">
        <v>102.10850904199999</v>
      </c>
      <c r="P1169"/>
      <c r="Q1169">
        <v>105.308775731</v>
      </c>
      <c r="R1169">
        <v>101.14</v>
      </c>
      <c r="S1169">
        <v>99.315405154999993</v>
      </c>
      <c r="T1169">
        <v>103.46657233800001</v>
      </c>
      <c r="U1169"/>
      <c r="V1169">
        <v>103.288104553</v>
      </c>
      <c r="W1169">
        <v>102.408534045</v>
      </c>
      <c r="X1169">
        <v>104.287762534</v>
      </c>
      <c r="Y1169"/>
      <c r="Z1169">
        <v>98.783536076999994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100.065837632</v>
      </c>
      <c r="AM1169">
        <v>103.5</v>
      </c>
      <c r="AN1169">
        <v>103.799135007</v>
      </c>
      <c r="AO1169">
        <v>100.3</v>
      </c>
      <c r="AP1169">
        <v>104.508709059</v>
      </c>
      <c r="AQ1169">
        <v>104.408700725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2">
      <c r="A1170" s="85">
        <v>42491</v>
      </c>
      <c r="B1170">
        <v>101.208434036</v>
      </c>
      <c r="C1170">
        <v>101.291559037</v>
      </c>
      <c r="D1170">
        <v>94.247178640000001</v>
      </c>
      <c r="E1170">
        <v>95.219227959999998</v>
      </c>
      <c r="F1170">
        <v>100.4</v>
      </c>
      <c r="G1170"/>
      <c r="H1170">
        <v>98.757044635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100.191650696</v>
      </c>
      <c r="N1170">
        <v>100.352083627</v>
      </c>
      <c r="O1170">
        <v>99.608300692</v>
      </c>
      <c r="P1170"/>
      <c r="Q1170">
        <v>104.008667389</v>
      </c>
      <c r="R1170">
        <v>99.63</v>
      </c>
      <c r="S1170">
        <v>98.349598026999999</v>
      </c>
      <c r="T1170">
        <v>101.768659356</v>
      </c>
      <c r="U1170"/>
      <c r="V1170">
        <v>101.090485308</v>
      </c>
      <c r="W1170">
        <v>101.60846737200001</v>
      </c>
      <c r="X1170">
        <v>105.643312468</v>
      </c>
      <c r="Y1170"/>
      <c r="Z1170">
        <v>101.58306948800001</v>
      </c>
      <c r="AA1170">
        <v>89.613868667999995</v>
      </c>
      <c r="AB1170">
        <v>97.892271663000002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99.461059590000005</v>
      </c>
      <c r="AM1170">
        <v>102.1</v>
      </c>
      <c r="AN1170">
        <v>100.60916159</v>
      </c>
      <c r="AO1170">
        <v>100.4</v>
      </c>
      <c r="AP1170">
        <v>103.50862571899999</v>
      </c>
      <c r="AQ1170">
        <v>105.308775731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2">
      <c r="A1171" s="85">
        <v>42522</v>
      </c>
      <c r="B1171">
        <v>101.008417368</v>
      </c>
      <c r="C1171">
        <v>102.791434047</v>
      </c>
      <c r="D1171">
        <v>93.256262042000003</v>
      </c>
      <c r="E1171">
        <v>97.696293897999993</v>
      </c>
      <c r="F1171">
        <v>99.5</v>
      </c>
      <c r="G1171"/>
      <c r="H1171">
        <v>98.508328391000006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101.191567369</v>
      </c>
      <c r="N1171">
        <v>100.664083887</v>
      </c>
      <c r="O1171">
        <v>99.808317360000004</v>
      </c>
      <c r="P1171"/>
      <c r="Q1171">
        <v>105.308775731</v>
      </c>
      <c r="R1171">
        <v>99.32</v>
      </c>
      <c r="S1171">
        <v>98.930467254000007</v>
      </c>
      <c r="T1171">
        <v>100.601344181</v>
      </c>
      <c r="U1171"/>
      <c r="V1171">
        <v>101.889619579</v>
      </c>
      <c r="W1171">
        <v>100.208350696</v>
      </c>
      <c r="X1171">
        <v>107.00642019199999</v>
      </c>
      <c r="Y1171"/>
      <c r="Z1171">
        <v>105.782369605</v>
      </c>
      <c r="AA1171">
        <v>91.627233606999994</v>
      </c>
      <c r="AB1171">
        <v>98.829039812999994</v>
      </c>
      <c r="AC1171">
        <v>99.291725690000007</v>
      </c>
      <c r="AD1171">
        <v>99.191734022000006</v>
      </c>
      <c r="AE1171">
        <v>103.5</v>
      </c>
      <c r="AF1171">
        <v>99.208267355999993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99.912094288999995</v>
      </c>
      <c r="AM1171">
        <v>103.2</v>
      </c>
      <c r="AN1171">
        <v>102.449146257</v>
      </c>
      <c r="AO1171">
        <v>100.7</v>
      </c>
      <c r="AP1171">
        <v>103.908659055</v>
      </c>
      <c r="AQ1171">
        <v>106.00883407000001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2">
      <c r="A1172" s="85">
        <v>42552</v>
      </c>
      <c r="B1172">
        <v>100.708392366</v>
      </c>
      <c r="C1172">
        <v>107.691025748</v>
      </c>
      <c r="D1172">
        <v>93.916873108000004</v>
      </c>
      <c r="E1172">
        <v>100.25736444899999</v>
      </c>
      <c r="F1172">
        <v>98.3</v>
      </c>
      <c r="G1172"/>
      <c r="H1172">
        <v>97.588138244999996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101.091575702</v>
      </c>
      <c r="N1172">
        <v>100.802084002</v>
      </c>
      <c r="O1172">
        <v>104.508709059</v>
      </c>
      <c r="P1172"/>
      <c r="Q1172">
        <v>106.608884074</v>
      </c>
      <c r="R1172">
        <v>99.15</v>
      </c>
      <c r="S1172">
        <v>99.159943850999994</v>
      </c>
      <c r="T1172">
        <v>100.601344181</v>
      </c>
      <c r="U1172"/>
      <c r="V1172">
        <v>102.98842920200001</v>
      </c>
      <c r="W1172">
        <v>101.80848404</v>
      </c>
      <c r="X1172">
        <v>105.690838869</v>
      </c>
      <c r="Y1172"/>
      <c r="Z1172">
        <v>106.68221963000001</v>
      </c>
      <c r="AA1172">
        <v>93.901338335999995</v>
      </c>
      <c r="AB1172">
        <v>97.704918032999998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99.873259746000002</v>
      </c>
      <c r="AM1172">
        <v>102.3</v>
      </c>
      <c r="AN1172">
        <v>101.80915159</v>
      </c>
      <c r="AO1172">
        <v>102</v>
      </c>
      <c r="AP1172">
        <v>100.108342362</v>
      </c>
      <c r="AQ1172">
        <v>107.708975748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2">
      <c r="A1173" s="85">
        <v>42583</v>
      </c>
      <c r="B1173">
        <v>103.108592383</v>
      </c>
      <c r="C1173">
        <v>105.79118406800001</v>
      </c>
      <c r="D1173">
        <v>92.045141756000007</v>
      </c>
      <c r="E1173">
        <v>100.66427851</v>
      </c>
      <c r="F1173">
        <v>101.1</v>
      </c>
      <c r="G1173"/>
      <c r="H1173">
        <v>97.305020540000001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101.191567369</v>
      </c>
      <c r="N1173">
        <v>102.142085118</v>
      </c>
      <c r="O1173">
        <v>103.50862571899999</v>
      </c>
      <c r="P1173"/>
      <c r="Q1173">
        <v>103.708642387</v>
      </c>
      <c r="R1173">
        <v>101.09</v>
      </c>
      <c r="S1173">
        <v>99.654841223999995</v>
      </c>
      <c r="T1173">
        <v>100.389105058</v>
      </c>
      <c r="U1173"/>
      <c r="V1173">
        <v>103.188212769</v>
      </c>
      <c r="W1173">
        <v>101.30844236999999</v>
      </c>
      <c r="X1173">
        <v>104.889580731</v>
      </c>
      <c r="Y1173"/>
      <c r="Z1173">
        <v>89.085152475000001</v>
      </c>
      <c r="AA1173">
        <v>97.527279890000003</v>
      </c>
      <c r="AB1173">
        <v>96.768149883000007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100.29724360199999</v>
      </c>
      <c r="AM1173">
        <v>103.9</v>
      </c>
      <c r="AN1173">
        <v>103.219139841</v>
      </c>
      <c r="AO1173">
        <v>101.7</v>
      </c>
      <c r="AP1173">
        <v>108.40903408600001</v>
      </c>
      <c r="AQ1173">
        <v>107.00891741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2">
      <c r="A1174" s="85">
        <v>42614</v>
      </c>
      <c r="B1174">
        <v>102.70855904699999</v>
      </c>
      <c r="C1174">
        <v>103.29139238400001</v>
      </c>
      <c r="D1174">
        <v>93.036058354000005</v>
      </c>
      <c r="E1174">
        <v>101.849706653</v>
      </c>
      <c r="F1174">
        <v>99.5</v>
      </c>
      <c r="G1174"/>
      <c r="H1174">
        <v>97.913022197000004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101.391550704</v>
      </c>
      <c r="N1174">
        <v>101.900084917</v>
      </c>
      <c r="O1174">
        <v>107.208934078</v>
      </c>
      <c r="P1174"/>
      <c r="Q1174">
        <v>105.608800733</v>
      </c>
      <c r="R1174">
        <v>99.91</v>
      </c>
      <c r="S1174">
        <v>99.626333639999999</v>
      </c>
      <c r="T1174">
        <v>100.176865936</v>
      </c>
      <c r="U1174"/>
      <c r="V1174">
        <v>101.589944227</v>
      </c>
      <c r="W1174">
        <v>99.408284023999997</v>
      </c>
      <c r="X1174">
        <v>105.72848794799999</v>
      </c>
      <c r="Y1174"/>
      <c r="Z1174">
        <v>100.483252791</v>
      </c>
      <c r="AA1174">
        <v>92.278772641000003</v>
      </c>
      <c r="AB1174">
        <v>96.299765808000004</v>
      </c>
      <c r="AC1174">
        <v>101.89150904100001</v>
      </c>
      <c r="AD1174">
        <v>100.991584035</v>
      </c>
      <c r="AE1174">
        <v>101.8</v>
      </c>
      <c r="AF1174">
        <v>98.008167346999997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100.160570409</v>
      </c>
      <c r="AM1174">
        <v>104.3</v>
      </c>
      <c r="AN1174">
        <v>103.35913867399999</v>
      </c>
      <c r="AO1174">
        <v>102.2</v>
      </c>
      <c r="AP1174">
        <v>105.40878406500001</v>
      </c>
      <c r="AQ1174">
        <v>107.908992416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2">
      <c r="A1175" s="85">
        <v>42644</v>
      </c>
      <c r="B1175">
        <v>103.408617385</v>
      </c>
      <c r="C1175">
        <v>103.391384051</v>
      </c>
      <c r="D1175">
        <v>91.824938067999994</v>
      </c>
      <c r="E1175">
        <v>101.307422102</v>
      </c>
      <c r="F1175">
        <v>99</v>
      </c>
      <c r="G1175"/>
      <c r="H1175">
        <v>96.250134997000004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102.891425715</v>
      </c>
      <c r="N1175">
        <v>102.17408514500001</v>
      </c>
      <c r="O1175">
        <v>107.208934078</v>
      </c>
      <c r="P1175"/>
      <c r="Q1175">
        <v>106.408867406</v>
      </c>
      <c r="R1175">
        <v>99.56</v>
      </c>
      <c r="S1175">
        <v>99.682854907999996</v>
      </c>
      <c r="T1175">
        <v>98.691192075999993</v>
      </c>
      <c r="U1175"/>
      <c r="V1175">
        <v>105.38583201500001</v>
      </c>
      <c r="W1175">
        <v>99.908325693999998</v>
      </c>
      <c r="X1175">
        <v>108.241520983</v>
      </c>
      <c r="Y1175"/>
      <c r="Z1175">
        <v>119.08015330800001</v>
      </c>
      <c r="AA1175">
        <v>88.628063901999994</v>
      </c>
      <c r="AB1175">
        <v>94.426229508000006</v>
      </c>
      <c r="AC1175">
        <v>102.391467378</v>
      </c>
      <c r="AD1175">
        <v>101.091575702</v>
      </c>
      <c r="AE1175">
        <v>100.4</v>
      </c>
      <c r="AF1175">
        <v>97.908159013000002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100.52732797100001</v>
      </c>
      <c r="AM1175">
        <v>102.7</v>
      </c>
      <c r="AN1175">
        <v>101.279156007</v>
      </c>
      <c r="AO1175">
        <v>104.1</v>
      </c>
      <c r="AP1175">
        <v>106.208850738</v>
      </c>
      <c r="AQ1175">
        <v>108.209017418</v>
      </c>
      <c r="AR1175">
        <v>101.79151737399999</v>
      </c>
      <c r="AS1175">
        <v>106.49112574</v>
      </c>
      <c r="AT1175">
        <v>97.881892690000001</v>
      </c>
      <c r="AU1175"/>
    </row>
    <row r="1176" spans="1:47" x14ac:dyDescent="0.2">
      <c r="A1176" s="85">
        <v>42675</v>
      </c>
      <c r="B1176">
        <v>104.508709059</v>
      </c>
      <c r="C1176">
        <v>104.091325723</v>
      </c>
      <c r="D1176">
        <v>92.705752821000004</v>
      </c>
      <c r="E1176">
        <v>102.579530163</v>
      </c>
      <c r="F1176">
        <v>99.1</v>
      </c>
      <c r="G1176"/>
      <c r="H1176">
        <v>99.005655687000001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102.591450712</v>
      </c>
      <c r="N1176">
        <v>103.21908601600001</v>
      </c>
      <c r="O1176">
        <v>108.209017418</v>
      </c>
      <c r="P1176"/>
      <c r="Q1176">
        <v>105.708809067</v>
      </c>
      <c r="R1176">
        <v>102.26</v>
      </c>
      <c r="S1176">
        <v>99.937899661000003</v>
      </c>
      <c r="T1176">
        <v>99.540148567000003</v>
      </c>
      <c r="U1176"/>
      <c r="V1176">
        <v>104.78648131200001</v>
      </c>
      <c r="W1176">
        <v>102.208517376</v>
      </c>
      <c r="X1176">
        <v>106.264670681</v>
      </c>
      <c r="Y1176"/>
      <c r="Z1176">
        <v>101.783036161</v>
      </c>
      <c r="AA1176">
        <v>88.013203204999996</v>
      </c>
      <c r="AB1176">
        <v>98.079625293000007</v>
      </c>
      <c r="AC1176">
        <v>103.29139238400001</v>
      </c>
      <c r="AD1176">
        <v>102.09149237600001</v>
      </c>
      <c r="AE1176">
        <v>104.8</v>
      </c>
      <c r="AF1176">
        <v>98.208184015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101.037309118</v>
      </c>
      <c r="AM1176">
        <v>104.8</v>
      </c>
      <c r="AN1176">
        <v>103.169140257</v>
      </c>
      <c r="AO1176">
        <v>104.7</v>
      </c>
      <c r="AP1176">
        <v>106.50887573999999</v>
      </c>
      <c r="AQ1176">
        <v>108.309025752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2">
      <c r="A1177" s="85">
        <v>42705</v>
      </c>
      <c r="B1177">
        <v>104.008667389</v>
      </c>
      <c r="C1177">
        <v>110.09082576500001</v>
      </c>
      <c r="D1177">
        <v>94.247178640000001</v>
      </c>
      <c r="E1177">
        <v>102.808803897</v>
      </c>
      <c r="F1177">
        <v>101.7</v>
      </c>
      <c r="G1177"/>
      <c r="H1177">
        <v>97.882928233000001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102.491459045</v>
      </c>
      <c r="N1177">
        <v>103.253086044</v>
      </c>
      <c r="O1177">
        <v>106.108842404</v>
      </c>
      <c r="P1177"/>
      <c r="Q1177">
        <v>104.30869239099999</v>
      </c>
      <c r="R1177">
        <v>100.77</v>
      </c>
      <c r="S1177">
        <v>100.001481394</v>
      </c>
      <c r="T1177">
        <v>101.02582242699999</v>
      </c>
      <c r="U1177"/>
      <c r="V1177">
        <v>106.78431698999999</v>
      </c>
      <c r="W1177">
        <v>102.608550713</v>
      </c>
      <c r="X1177">
        <v>104.898740057</v>
      </c>
      <c r="Y1177"/>
      <c r="Z1177">
        <v>104.482586236</v>
      </c>
      <c r="AA1177">
        <v>88.600286482000001</v>
      </c>
      <c r="AB1177">
        <v>98.173302108000001</v>
      </c>
      <c r="AC1177">
        <v>104.991250729</v>
      </c>
      <c r="AD1177">
        <v>101.49154237099999</v>
      </c>
      <c r="AE1177">
        <v>103.8</v>
      </c>
      <c r="AF1177">
        <v>103.308609051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101.09693856600001</v>
      </c>
      <c r="AM1177">
        <v>106.8</v>
      </c>
      <c r="AN1177">
        <v>104.669127757</v>
      </c>
      <c r="AO1177">
        <v>103.9</v>
      </c>
      <c r="AP1177">
        <v>106.108842404</v>
      </c>
      <c r="AQ1177">
        <v>110.409200767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2">
      <c r="A1178" s="85">
        <v>42736</v>
      </c>
      <c r="B1178">
        <v>102.608550713</v>
      </c>
      <c r="C1178">
        <v>102.891425715</v>
      </c>
      <c r="D1178">
        <v>94.907789704999999</v>
      </c>
      <c r="E1178">
        <v>103.53407938700001</v>
      </c>
      <c r="F1178">
        <v>105.2</v>
      </c>
      <c r="G1178"/>
      <c r="H1178">
        <v>98.027002339999996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101.89150904100001</v>
      </c>
      <c r="N1178">
        <v>104.233086861</v>
      </c>
      <c r="O1178">
        <v>103.708642387</v>
      </c>
      <c r="P1178"/>
      <c r="Q1178">
        <v>107.60896741400001</v>
      </c>
      <c r="R1178">
        <v>101.11</v>
      </c>
      <c r="S1178">
        <v>99.756639199999995</v>
      </c>
      <c r="T1178">
        <v>99.752387690000006</v>
      </c>
      <c r="U1178"/>
      <c r="V1178">
        <v>107.183884126</v>
      </c>
      <c r="W1178">
        <v>101.708475706</v>
      </c>
      <c r="X1178">
        <v>105.75813638299999</v>
      </c>
      <c r="Y1178"/>
      <c r="Z1178">
        <v>98.98350275</v>
      </c>
      <c r="AA1178">
        <v>86.844985057000002</v>
      </c>
      <c r="AB1178">
        <v>97.892271663000002</v>
      </c>
      <c r="AC1178">
        <v>102.09149237600001</v>
      </c>
      <c r="AD1178">
        <v>100.69160903300001</v>
      </c>
      <c r="AE1178">
        <v>106.3</v>
      </c>
      <c r="AF1178">
        <v>97.208100674999997</v>
      </c>
      <c r="AG1178">
        <v>109.4</v>
      </c>
      <c r="AH1178">
        <v>109.740365635</v>
      </c>
      <c r="AI1178">
        <v>101.191567369</v>
      </c>
      <c r="AJ1178">
        <v>100.659425912</v>
      </c>
      <c r="AK1178"/>
      <c r="AL1178">
        <v>101.078450688</v>
      </c>
      <c r="AM1178">
        <v>106.3</v>
      </c>
      <c r="AN1178">
        <v>104.80912659099999</v>
      </c>
      <c r="AO1178">
        <v>105.6</v>
      </c>
      <c r="AP1178">
        <v>107.408950746</v>
      </c>
      <c r="AQ1178">
        <v>107.908992416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2">
      <c r="A1179" s="85">
        <v>42767</v>
      </c>
      <c r="B1179">
        <v>104.908742395</v>
      </c>
      <c r="C1179">
        <v>106.791100742</v>
      </c>
      <c r="D1179">
        <v>96.229011835999998</v>
      </c>
      <c r="E1179">
        <v>103.129305571</v>
      </c>
      <c r="F1179">
        <v>100.8</v>
      </c>
      <c r="G1179"/>
      <c r="H1179">
        <v>93.848341495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102.791434047</v>
      </c>
      <c r="N1179">
        <v>103.48708623900001</v>
      </c>
      <c r="O1179">
        <v>105.508792399</v>
      </c>
      <c r="P1179"/>
      <c r="Q1179">
        <v>106.208850738</v>
      </c>
      <c r="R1179">
        <v>100.09</v>
      </c>
      <c r="S1179">
        <v>99.840753456000002</v>
      </c>
      <c r="T1179">
        <v>99.221789883</v>
      </c>
      <c r="U1179"/>
      <c r="V1179">
        <v>108.78215266799999</v>
      </c>
      <c r="W1179">
        <v>104.208684057</v>
      </c>
      <c r="X1179">
        <v>107.055279083</v>
      </c>
      <c r="Y1179"/>
      <c r="Z1179">
        <v>103.182802866</v>
      </c>
      <c r="AA1179">
        <v>86.163810866999995</v>
      </c>
      <c r="AB1179">
        <v>94.613583137999996</v>
      </c>
      <c r="AC1179">
        <v>102.99141738199999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101.140925635</v>
      </c>
      <c r="AM1179">
        <v>106.5</v>
      </c>
      <c r="AN1179">
        <v>103.11914067399999</v>
      </c>
      <c r="AO1179">
        <v>104.4</v>
      </c>
      <c r="AP1179">
        <v>106.80890074200001</v>
      </c>
      <c r="AQ1179">
        <v>111.60930077499999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2">
      <c r="A1180" s="85">
        <v>42795</v>
      </c>
      <c r="B1180">
        <v>105.90882573499999</v>
      </c>
      <c r="C1180">
        <v>105.891175735</v>
      </c>
      <c r="D1180">
        <v>94.357280484</v>
      </c>
      <c r="E1180">
        <v>103.363127326</v>
      </c>
      <c r="F1180">
        <v>104.5</v>
      </c>
      <c r="G1180"/>
      <c r="H1180">
        <v>90.574059126999998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102.391467378</v>
      </c>
      <c r="N1180">
        <v>103.291086076</v>
      </c>
      <c r="O1180">
        <v>108.40903408600001</v>
      </c>
      <c r="P1180"/>
      <c r="Q1180">
        <v>105.308775731</v>
      </c>
      <c r="R1180">
        <v>101.43</v>
      </c>
      <c r="S1180">
        <v>100.163985271</v>
      </c>
      <c r="T1180">
        <v>98.054474708000001</v>
      </c>
      <c r="U1180"/>
      <c r="V1180">
        <v>107.683343045</v>
      </c>
      <c r="W1180">
        <v>105.008750729</v>
      </c>
      <c r="X1180">
        <v>107.444258608</v>
      </c>
      <c r="Y1180"/>
      <c r="Z1180">
        <v>95.384102650000003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101.52656996</v>
      </c>
      <c r="AM1180">
        <v>108.9</v>
      </c>
      <c r="AN1180">
        <v>106.93910884100001</v>
      </c>
      <c r="AO1180">
        <v>104.2</v>
      </c>
      <c r="AP1180">
        <v>107.908992416</v>
      </c>
      <c r="AQ1180">
        <v>112.909409117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2">
      <c r="A1181" s="85">
        <v>42826</v>
      </c>
      <c r="B1181">
        <v>106.408867406</v>
      </c>
      <c r="C1181">
        <v>107.791017415</v>
      </c>
      <c r="D1181">
        <v>94.577484173000002</v>
      </c>
      <c r="E1181">
        <v>104.323027162</v>
      </c>
      <c r="F1181">
        <v>101.7</v>
      </c>
      <c r="G1181"/>
      <c r="H1181">
        <v>96.475670230999995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103.19140071699999</v>
      </c>
      <c r="N1181">
        <v>103.304086087</v>
      </c>
      <c r="O1181">
        <v>110.00916743099999</v>
      </c>
      <c r="P1181"/>
      <c r="Q1181">
        <v>106.00883407000001</v>
      </c>
      <c r="R1181">
        <v>101.02</v>
      </c>
      <c r="S1181">
        <v>101.292560112</v>
      </c>
      <c r="T1181">
        <v>98.903431198999996</v>
      </c>
      <c r="U1181"/>
      <c r="V1181">
        <v>103.687671689</v>
      </c>
      <c r="W1181">
        <v>105.708809067</v>
      </c>
      <c r="X1181">
        <v>108.013680624</v>
      </c>
      <c r="Y1181"/>
      <c r="Z1181">
        <v>101.383102816</v>
      </c>
      <c r="AA1181">
        <v>88.803067695999999</v>
      </c>
      <c r="AB1181">
        <v>100.515222482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102.316333024</v>
      </c>
      <c r="AM1181">
        <v>107.8</v>
      </c>
      <c r="AN1181">
        <v>101.879151007</v>
      </c>
      <c r="AO1181">
        <v>105.6</v>
      </c>
      <c r="AP1181">
        <v>106.50887573999999</v>
      </c>
      <c r="AQ1181">
        <v>113.409450788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2">
      <c r="A1182" s="85">
        <v>42856</v>
      </c>
      <c r="B1182">
        <v>106.80890074200001</v>
      </c>
      <c r="C1182">
        <v>106.391134072</v>
      </c>
      <c r="D1182">
        <v>94.797687861</v>
      </c>
      <c r="E1182">
        <v>105.473676325</v>
      </c>
      <c r="F1182">
        <v>104.2</v>
      </c>
      <c r="G1182"/>
      <c r="H1182">
        <v>96.829687281999995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103.591367386</v>
      </c>
      <c r="N1182">
        <v>104.488087073</v>
      </c>
      <c r="O1182">
        <v>108.309025752</v>
      </c>
      <c r="P1182"/>
      <c r="Q1182">
        <v>107.408950746</v>
      </c>
      <c r="R1182">
        <v>103.35</v>
      </c>
      <c r="S1182">
        <v>101.32280578300001</v>
      </c>
      <c r="T1182">
        <v>99.115670322</v>
      </c>
      <c r="U1182"/>
      <c r="V1182">
        <v>107.483559477</v>
      </c>
      <c r="W1182">
        <v>107.408950746</v>
      </c>
      <c r="X1182">
        <v>108.27290949099999</v>
      </c>
      <c r="Y1182"/>
      <c r="Z1182">
        <v>94.784202633000007</v>
      </c>
      <c r="AA1182">
        <v>86.686641804000004</v>
      </c>
      <c r="AB1182">
        <v>99.203747073000002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102.465759914</v>
      </c>
      <c r="AM1182">
        <v>108.7</v>
      </c>
      <c r="AN1182">
        <v>107.099107507</v>
      </c>
      <c r="AO1182">
        <v>106.6</v>
      </c>
      <c r="AP1182">
        <v>106.608884074</v>
      </c>
      <c r="AQ1182">
        <v>114.10950912600001</v>
      </c>
      <c r="AR1182">
        <v>105.99116740300001</v>
      </c>
      <c r="AS1182">
        <v>110.490792434</v>
      </c>
      <c r="AT1182">
        <v>99.296288945000001</v>
      </c>
      <c r="AU1182"/>
    </row>
    <row r="1183" spans="1:47" x14ac:dyDescent="0.2">
      <c r="A1183" s="85">
        <v>42887</v>
      </c>
      <c r="B1183">
        <v>107.108925744</v>
      </c>
      <c r="C1183">
        <v>107.59103408</v>
      </c>
      <c r="D1183">
        <v>95.568400771</v>
      </c>
      <c r="E1183">
        <v>105.566241917</v>
      </c>
      <c r="F1183">
        <v>104.2</v>
      </c>
      <c r="G1183"/>
      <c r="H1183">
        <v>97.323831666999993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103.19140071699999</v>
      </c>
      <c r="N1183">
        <v>104.495087079</v>
      </c>
      <c r="O1183">
        <v>108.40903408600001</v>
      </c>
      <c r="P1183"/>
      <c r="Q1183">
        <v>107.708975748</v>
      </c>
      <c r="R1183">
        <v>102.05</v>
      </c>
      <c r="S1183">
        <v>101.585704811</v>
      </c>
      <c r="T1183">
        <v>99.009550761</v>
      </c>
      <c r="U1183"/>
      <c r="V1183">
        <v>106.98410055799999</v>
      </c>
      <c r="W1183">
        <v>106.50887573999999</v>
      </c>
      <c r="X1183">
        <v>106.703517625</v>
      </c>
      <c r="Y1183"/>
      <c r="Z1183">
        <v>84.985835694000002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104.108675723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102.57812424399999</v>
      </c>
      <c r="AM1183">
        <v>110.3</v>
      </c>
      <c r="AN1183">
        <v>106.329113924</v>
      </c>
      <c r="AO1183">
        <v>106.8</v>
      </c>
      <c r="AP1183">
        <v>106.308859072</v>
      </c>
      <c r="AQ1183">
        <v>113.509459122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2">
      <c r="A1184" s="85">
        <v>42917</v>
      </c>
      <c r="B1184">
        <v>108.40903408600001</v>
      </c>
      <c r="C1184">
        <v>111.590700775</v>
      </c>
      <c r="D1184">
        <v>95.898706302999997</v>
      </c>
      <c r="E1184">
        <v>106.10692128399999</v>
      </c>
      <c r="F1184">
        <v>108.5</v>
      </c>
      <c r="G1184"/>
      <c r="H1184">
        <v>99.276329602000004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104.691275727</v>
      </c>
      <c r="N1184">
        <v>104.238086865</v>
      </c>
      <c r="O1184">
        <v>105.308775731</v>
      </c>
      <c r="P1184"/>
      <c r="Q1184">
        <v>109.00908409</v>
      </c>
      <c r="R1184">
        <v>102.56</v>
      </c>
      <c r="S1184">
        <v>101.675085592</v>
      </c>
      <c r="T1184">
        <v>99.964626812999995</v>
      </c>
      <c r="U1184"/>
      <c r="V1184">
        <v>105.485723799</v>
      </c>
      <c r="W1184">
        <v>102.808567381</v>
      </c>
      <c r="X1184">
        <v>106.91092876499999</v>
      </c>
      <c r="Y1184"/>
      <c r="Z1184">
        <v>100.283286119</v>
      </c>
      <c r="AA1184">
        <v>91.538577064999998</v>
      </c>
      <c r="AB1184">
        <v>98.079625293000007</v>
      </c>
      <c r="AC1184">
        <v>106.49112574</v>
      </c>
      <c r="AD1184">
        <v>102.491459045</v>
      </c>
      <c r="AE1184">
        <v>105</v>
      </c>
      <c r="AF1184">
        <v>102.008500708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102.710255457</v>
      </c>
      <c r="AM1184">
        <v>109</v>
      </c>
      <c r="AN1184">
        <v>108.759093674</v>
      </c>
      <c r="AO1184">
        <v>106.7</v>
      </c>
      <c r="AP1184">
        <v>107.60896741400001</v>
      </c>
      <c r="AQ1184">
        <v>115.109592466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2">
      <c r="A1185" s="85">
        <v>42948</v>
      </c>
      <c r="B1185">
        <v>109.609134095</v>
      </c>
      <c r="C1185">
        <v>110.190817432</v>
      </c>
      <c r="D1185">
        <v>95.898706302999997</v>
      </c>
      <c r="E1185">
        <v>104.886981693</v>
      </c>
      <c r="F1185">
        <v>108.9</v>
      </c>
      <c r="G1185"/>
      <c r="H1185">
        <v>100.90534257100001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105.491209066</v>
      </c>
      <c r="N1185">
        <v>104.639087199</v>
      </c>
      <c r="O1185">
        <v>104.508709059</v>
      </c>
      <c r="P1185"/>
      <c r="Q1185">
        <v>107.50895908</v>
      </c>
      <c r="R1185">
        <v>102.89</v>
      </c>
      <c r="S1185">
        <v>102.06379910699999</v>
      </c>
      <c r="T1185">
        <v>100.070746374</v>
      </c>
      <c r="U1185"/>
      <c r="V1185">
        <v>108.882044452</v>
      </c>
      <c r="W1185">
        <v>107.00891741</v>
      </c>
      <c r="X1185">
        <v>110.03015963</v>
      </c>
      <c r="Y1185"/>
      <c r="Z1185">
        <v>91.484752541000006</v>
      </c>
      <c r="AA1185">
        <v>100.142881812</v>
      </c>
      <c r="AB1185">
        <v>98.266978922999996</v>
      </c>
      <c r="AC1185">
        <v>108.29097575199999</v>
      </c>
      <c r="AD1185">
        <v>103.791350721</v>
      </c>
      <c r="AE1185">
        <v>105</v>
      </c>
      <c r="AF1185">
        <v>105.008750729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103.307269248</v>
      </c>
      <c r="AM1185">
        <v>113.4</v>
      </c>
      <c r="AN1185">
        <v>113.609053258</v>
      </c>
      <c r="AO1185">
        <v>106.8</v>
      </c>
      <c r="AP1185">
        <v>108.90907575599999</v>
      </c>
      <c r="AQ1185">
        <v>116.009667472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2">
      <c r="A1186" s="85">
        <v>42979</v>
      </c>
      <c r="B1186">
        <v>109.309109092</v>
      </c>
      <c r="C1186">
        <v>108.190984085</v>
      </c>
      <c r="D1186">
        <v>96.339113679999997</v>
      </c>
      <c r="E1186">
        <v>105.332687693</v>
      </c>
      <c r="F1186">
        <v>106.6</v>
      </c>
      <c r="G1186"/>
      <c r="H1186">
        <v>100.088730411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104.991250729</v>
      </c>
      <c r="N1186">
        <v>105.316087763</v>
      </c>
      <c r="O1186">
        <v>107.708975748</v>
      </c>
      <c r="P1186"/>
      <c r="Q1186">
        <v>106.908909076</v>
      </c>
      <c r="R1186">
        <v>103.61</v>
      </c>
      <c r="S1186">
        <v>101.716912967</v>
      </c>
      <c r="T1186">
        <v>101.874778918</v>
      </c>
      <c r="U1186"/>
      <c r="V1186">
        <v>104.087238825</v>
      </c>
      <c r="W1186">
        <v>106.50887573999999</v>
      </c>
      <c r="X1186">
        <v>110.55562534800001</v>
      </c>
      <c r="Y1186"/>
      <c r="Z1186">
        <v>97.483752707999997</v>
      </c>
      <c r="AA1186">
        <v>95.64025556</v>
      </c>
      <c r="AB1186">
        <v>98.173302108000001</v>
      </c>
      <c r="AC1186">
        <v>105.191234064</v>
      </c>
      <c r="AD1186">
        <v>102.591450712</v>
      </c>
      <c r="AE1186">
        <v>105.3</v>
      </c>
      <c r="AF1186">
        <v>104.408700725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103.032892141</v>
      </c>
      <c r="AM1186">
        <v>111.8</v>
      </c>
      <c r="AN1186">
        <v>106.879109341</v>
      </c>
      <c r="AO1186">
        <v>107</v>
      </c>
      <c r="AP1186">
        <v>110.409200767</v>
      </c>
      <c r="AQ1186">
        <v>120.01000083300001</v>
      </c>
      <c r="AR1186">
        <v>107.791017415</v>
      </c>
      <c r="AS1186">
        <v>115.790350804</v>
      </c>
      <c r="AT1186">
        <v>98.943185674000006</v>
      </c>
      <c r="AU1186"/>
    </row>
    <row r="1187" spans="1:47" x14ac:dyDescent="0.2">
      <c r="A1187" s="85">
        <v>43009</v>
      </c>
      <c r="B1187">
        <v>109.00908409</v>
      </c>
      <c r="C1187">
        <v>107.09107574399999</v>
      </c>
      <c r="D1187">
        <v>97.109826589999997</v>
      </c>
      <c r="E1187">
        <v>104.646739203</v>
      </c>
      <c r="F1187">
        <v>106.4</v>
      </c>
      <c r="G1187"/>
      <c r="H1187">
        <v>100.181837871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105.891175735</v>
      </c>
      <c r="N1187">
        <v>106.40408866999999</v>
      </c>
      <c r="O1187">
        <v>109.109092424</v>
      </c>
      <c r="P1187"/>
      <c r="Q1187">
        <v>108.40903408600001</v>
      </c>
      <c r="R1187">
        <v>104.1</v>
      </c>
      <c r="S1187">
        <v>102.21873710600001</v>
      </c>
      <c r="T1187">
        <v>102.08701804</v>
      </c>
      <c r="U1187"/>
      <c r="V1187">
        <v>107.483559477</v>
      </c>
      <c r="W1187">
        <v>107.80898408199999</v>
      </c>
      <c r="X1187">
        <v>110.08141154</v>
      </c>
      <c r="Y1187"/>
      <c r="Z1187">
        <v>117.78036993800001</v>
      </c>
      <c r="AA1187">
        <v>92.934800706999994</v>
      </c>
      <c r="AB1187">
        <v>100.046838407</v>
      </c>
      <c r="AC1187">
        <v>105.691192401</v>
      </c>
      <c r="AD1187">
        <v>103.19140071699999</v>
      </c>
      <c r="AE1187">
        <v>105.8</v>
      </c>
      <c r="AF1187">
        <v>101.80848404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103.61041472700001</v>
      </c>
      <c r="AM1187">
        <v>113</v>
      </c>
      <c r="AN1187">
        <v>105.929117257</v>
      </c>
      <c r="AO1187">
        <v>105.7</v>
      </c>
      <c r="AP1187">
        <v>110.409200767</v>
      </c>
      <c r="AQ1187">
        <v>118.70989249100001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2">
      <c r="A1188" s="85">
        <v>43040</v>
      </c>
      <c r="B1188">
        <v>111.509292441</v>
      </c>
      <c r="C1188">
        <v>108.49095908699999</v>
      </c>
      <c r="D1188">
        <v>97.550233965999993</v>
      </c>
      <c r="E1188">
        <v>105.794445529</v>
      </c>
      <c r="F1188">
        <v>108.3</v>
      </c>
      <c r="G1188"/>
      <c r="H1188">
        <v>100.90059870899999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107.691025748</v>
      </c>
      <c r="N1188">
        <v>107.610089675</v>
      </c>
      <c r="O1188">
        <v>107.108925744</v>
      </c>
      <c r="P1188"/>
      <c r="Q1188">
        <v>109.909159097</v>
      </c>
      <c r="R1188">
        <v>104.46</v>
      </c>
      <c r="S1188">
        <v>103.17673621599999</v>
      </c>
      <c r="T1188">
        <v>102.82985497</v>
      </c>
      <c r="U1188"/>
      <c r="V1188">
        <v>106.28485807</v>
      </c>
      <c r="W1188">
        <v>106.208850738</v>
      </c>
      <c r="X1188">
        <v>115.103970041</v>
      </c>
      <c r="Y1188"/>
      <c r="Z1188">
        <v>116.880519913</v>
      </c>
      <c r="AA1188">
        <v>96.896902148999999</v>
      </c>
      <c r="AB1188">
        <v>100.515222482</v>
      </c>
      <c r="AC1188">
        <v>107.291059078</v>
      </c>
      <c r="AD1188">
        <v>103.991334055</v>
      </c>
      <c r="AE1188">
        <v>105.4</v>
      </c>
      <c r="AF1188">
        <v>107.50895908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104.33977923099999</v>
      </c>
      <c r="AM1188">
        <v>111.9</v>
      </c>
      <c r="AN1188">
        <v>106.359113674</v>
      </c>
      <c r="AO1188">
        <v>105.5</v>
      </c>
      <c r="AP1188">
        <v>112.909409117</v>
      </c>
      <c r="AQ1188">
        <v>119.509959163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2">
      <c r="A1189" s="85">
        <v>43070</v>
      </c>
      <c r="B1189">
        <v>112.209350779</v>
      </c>
      <c r="C1189">
        <v>107.59103408</v>
      </c>
      <c r="D1189">
        <v>100.52298376</v>
      </c>
      <c r="E1189">
        <v>106.223297101</v>
      </c>
      <c r="F1189">
        <v>115.2</v>
      </c>
      <c r="G1189"/>
      <c r="H1189">
        <v>99.344786055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108.090992417</v>
      </c>
      <c r="N1189">
        <v>109.393091161</v>
      </c>
      <c r="O1189">
        <v>109.20910075800001</v>
      </c>
      <c r="P1189"/>
      <c r="Q1189">
        <v>111.209267439</v>
      </c>
      <c r="R1189">
        <v>105.66</v>
      </c>
      <c r="S1189">
        <v>103.76421546100001</v>
      </c>
      <c r="T1189">
        <v>103.148213654</v>
      </c>
      <c r="U1189"/>
      <c r="V1189">
        <v>107.883126613</v>
      </c>
      <c r="W1189">
        <v>108.309025752</v>
      </c>
      <c r="X1189">
        <v>112.798416437</v>
      </c>
      <c r="Y1189"/>
      <c r="Z1189">
        <v>110.68155307400001</v>
      </c>
      <c r="AA1189">
        <v>102.41819142200001</v>
      </c>
      <c r="AB1189">
        <v>100.702576112</v>
      </c>
      <c r="AC1189">
        <v>110.690775769</v>
      </c>
      <c r="AD1189">
        <v>105.491209066</v>
      </c>
      <c r="AE1189">
        <v>103.3</v>
      </c>
      <c r="AF1189">
        <v>108.40903408600001</v>
      </c>
      <c r="AG1189">
        <v>114.8</v>
      </c>
      <c r="AH1189">
        <v>109.72650742099999</v>
      </c>
      <c r="AI1189">
        <v>104.59128406000001</v>
      </c>
      <c r="AJ1189">
        <v>98.797517455000005</v>
      </c>
      <c r="AK1189"/>
      <c r="AL1189">
        <v>104.98724022099999</v>
      </c>
      <c r="AM1189">
        <v>115.3</v>
      </c>
      <c r="AN1189">
        <v>104.459129507</v>
      </c>
      <c r="AO1189">
        <v>104.7</v>
      </c>
      <c r="AP1189">
        <v>109.909159097</v>
      </c>
      <c r="AQ1189">
        <v>123.110259188</v>
      </c>
      <c r="AR1189">
        <v>110.09082576500001</v>
      </c>
      <c r="AS1189">
        <v>120.089992501</v>
      </c>
      <c r="AT1189">
        <v>100.534579777</v>
      </c>
      <c r="AU1189"/>
    </row>
    <row r="1190" spans="1:47" x14ac:dyDescent="0.2">
      <c r="A1190" s="85">
        <v>43101</v>
      </c>
      <c r="B1190">
        <v>110.409200767</v>
      </c>
      <c r="C1190">
        <v>108.190984085</v>
      </c>
      <c r="D1190">
        <v>97.880539498999994</v>
      </c>
      <c r="E1190">
        <v>105.725155101</v>
      </c>
      <c r="F1190">
        <v>110.4</v>
      </c>
      <c r="G1190"/>
      <c r="H1190">
        <v>100.646840967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105.79118406800001</v>
      </c>
      <c r="N1190">
        <v>105.363087803</v>
      </c>
      <c r="O1190">
        <v>111.209267439</v>
      </c>
      <c r="P1190"/>
      <c r="Q1190">
        <v>111.509292441</v>
      </c>
      <c r="R1190">
        <v>101.78</v>
      </c>
      <c r="S1190">
        <v>102.446713526</v>
      </c>
      <c r="T1190">
        <v>103.042094093</v>
      </c>
      <c r="U1190"/>
      <c r="V1190">
        <v>107.683343045</v>
      </c>
      <c r="W1190">
        <v>108.809067422</v>
      </c>
      <c r="X1190">
        <v>113.24173433599999</v>
      </c>
      <c r="Y1190"/>
      <c r="Z1190">
        <v>102.282952841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103.908659055</v>
      </c>
      <c r="AG1190">
        <v>116.5</v>
      </c>
      <c r="AH1190">
        <v>109.216625881</v>
      </c>
      <c r="AI1190">
        <v>105.191234064</v>
      </c>
      <c r="AJ1190">
        <v>101.93948797500001</v>
      </c>
      <c r="AK1190"/>
      <c r="AL1190">
        <v>103.920460749</v>
      </c>
      <c r="AM1190">
        <v>112.9</v>
      </c>
      <c r="AN1190">
        <v>107.409104924</v>
      </c>
      <c r="AO1190">
        <v>108.2</v>
      </c>
      <c r="AP1190">
        <v>107.208934078</v>
      </c>
      <c r="AQ1190">
        <v>123.110259188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2">
      <c r="A1191" s="85">
        <v>43132</v>
      </c>
      <c r="B1191">
        <v>111.90932577700001</v>
      </c>
      <c r="C1191">
        <v>106.191150737</v>
      </c>
      <c r="D1191">
        <v>97.550233965999993</v>
      </c>
      <c r="E1191">
        <v>107.125945386</v>
      </c>
      <c r="F1191">
        <v>111.7</v>
      </c>
      <c r="G1191"/>
      <c r="H1191">
        <v>103.48249592099999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104.991250729</v>
      </c>
      <c r="N1191">
        <v>106.558088798</v>
      </c>
      <c r="O1191">
        <v>107.00891741</v>
      </c>
      <c r="P1191"/>
      <c r="Q1191">
        <v>111.309275773</v>
      </c>
      <c r="R1191">
        <v>103.27</v>
      </c>
      <c r="S1191">
        <v>102.946621628</v>
      </c>
      <c r="T1191">
        <v>103.36045277700001</v>
      </c>
      <c r="U1191"/>
      <c r="V1191">
        <v>107.983018397</v>
      </c>
      <c r="W1191">
        <v>108.00900075</v>
      </c>
      <c r="X1191">
        <v>114.38172262400001</v>
      </c>
      <c r="Y1191"/>
      <c r="Z1191">
        <v>97.183802700000001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104.365772956</v>
      </c>
      <c r="AM1191">
        <v>114</v>
      </c>
      <c r="AN1191">
        <v>105.079124341</v>
      </c>
      <c r="AO1191">
        <v>107.3</v>
      </c>
      <c r="AP1191">
        <v>109.50912576</v>
      </c>
      <c r="AQ1191">
        <v>119.609967497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2">
      <c r="A1192" s="85">
        <v>43160</v>
      </c>
      <c r="B1192">
        <v>110.209184099</v>
      </c>
      <c r="C1192">
        <v>109.79085076200001</v>
      </c>
      <c r="D1192">
        <v>98.761354252999993</v>
      </c>
      <c r="E1192">
        <v>108.369427672</v>
      </c>
      <c r="F1192">
        <v>111</v>
      </c>
      <c r="G1192"/>
      <c r="H1192">
        <v>101.619342174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105.191234064</v>
      </c>
      <c r="N1192">
        <v>107.71508976299999</v>
      </c>
      <c r="O1192">
        <v>111.309275773</v>
      </c>
      <c r="P1192"/>
      <c r="Q1192">
        <v>113.30944245400001</v>
      </c>
      <c r="R1192">
        <v>104.29</v>
      </c>
      <c r="S1192">
        <v>103.77967597599999</v>
      </c>
      <c r="T1192">
        <v>103.148213654</v>
      </c>
      <c r="U1192"/>
      <c r="V1192">
        <v>108.682260884</v>
      </c>
      <c r="W1192">
        <v>107.60896741400001</v>
      </c>
      <c r="X1192">
        <v>113.140923519</v>
      </c>
      <c r="Y1192"/>
      <c r="Z1192">
        <v>79.186802200000002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104.838565692</v>
      </c>
      <c r="AM1192">
        <v>113</v>
      </c>
      <c r="AN1192">
        <v>109.899084174</v>
      </c>
      <c r="AO1192">
        <v>107.9</v>
      </c>
      <c r="AP1192">
        <v>110.80923410299999</v>
      </c>
      <c r="AQ1192">
        <v>120.510042504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2">
      <c r="A1193" s="85">
        <v>43191</v>
      </c>
      <c r="B1193">
        <v>111.809317443</v>
      </c>
      <c r="C1193">
        <v>110.09082576500001</v>
      </c>
      <c r="D1193">
        <v>98.981557941000005</v>
      </c>
      <c r="E1193">
        <v>108.619568794</v>
      </c>
      <c r="F1193">
        <v>111.4</v>
      </c>
      <c r="G1193"/>
      <c r="H1193">
        <v>100.373353882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104.891259062</v>
      </c>
      <c r="N1193">
        <v>105.314087762</v>
      </c>
      <c r="O1193">
        <v>113.80948412399999</v>
      </c>
      <c r="P1193"/>
      <c r="Q1193">
        <v>107.908992416</v>
      </c>
      <c r="R1193">
        <v>103.25</v>
      </c>
      <c r="S1193">
        <v>103.983854063</v>
      </c>
      <c r="T1193">
        <v>103.042094093</v>
      </c>
      <c r="U1193"/>
      <c r="V1193">
        <v>106.98410055799999</v>
      </c>
      <c r="W1193">
        <v>108.90907575599999</v>
      </c>
      <c r="X1193">
        <v>112.721647166</v>
      </c>
      <c r="Y1193"/>
      <c r="Z1193">
        <v>93.684385935999998</v>
      </c>
      <c r="AA1193"/>
      <c r="AB1193">
        <v>100.983606557</v>
      </c>
      <c r="AC1193">
        <v>105.79118406800001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105.083580533</v>
      </c>
      <c r="AM1193">
        <v>115</v>
      </c>
      <c r="AN1193">
        <v>106.759110341</v>
      </c>
      <c r="AO1193">
        <v>108.5</v>
      </c>
      <c r="AP1193">
        <v>109.50912576</v>
      </c>
      <c r="AQ1193">
        <v>120.810067506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2">
      <c r="A1194" s="85">
        <v>43221</v>
      </c>
      <c r="B1194">
        <v>114.90957579800001</v>
      </c>
      <c r="C1194">
        <v>110.190817432</v>
      </c>
      <c r="D1194">
        <v>88.191577209000002</v>
      </c>
      <c r="E1194">
        <v>108.37879124299999</v>
      </c>
      <c r="F1194">
        <v>113.3</v>
      </c>
      <c r="G1194"/>
      <c r="H1194">
        <v>100.907366393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106.291142405</v>
      </c>
      <c r="N1194">
        <v>105.673088061</v>
      </c>
      <c r="O1194">
        <v>113.909492458</v>
      </c>
      <c r="P1194"/>
      <c r="Q1194">
        <v>112.009334111</v>
      </c>
      <c r="R1194">
        <v>102.24</v>
      </c>
      <c r="S1194">
        <v>103.800268449</v>
      </c>
      <c r="T1194">
        <v>102.82985497</v>
      </c>
      <c r="U1194"/>
      <c r="V1194">
        <v>108.78215266799999</v>
      </c>
      <c r="W1194">
        <v>110.80923410299999</v>
      </c>
      <c r="X1194">
        <v>112.48511925299999</v>
      </c>
      <c r="Y1194"/>
      <c r="Z1194">
        <v>101.783036161</v>
      </c>
      <c r="AA1194"/>
      <c r="AB1194">
        <v>101.264637002</v>
      </c>
      <c r="AC1194">
        <v>106.791100742</v>
      </c>
      <c r="AD1194">
        <v>104.59128406000001</v>
      </c>
      <c r="AE1194">
        <v>108</v>
      </c>
      <c r="AF1194">
        <v>101.408450704</v>
      </c>
      <c r="AG1194">
        <v>114.3</v>
      </c>
      <c r="AH1194"/>
      <c r="AI1194">
        <v>103.391384051</v>
      </c>
      <c r="AJ1194">
        <v>99.146625291000007</v>
      </c>
      <c r="AK1194"/>
      <c r="AL1194">
        <v>105.21029763</v>
      </c>
      <c r="AM1194">
        <v>116.7</v>
      </c>
      <c r="AN1194">
        <v>105.28912259099999</v>
      </c>
      <c r="AO1194">
        <v>110.6</v>
      </c>
      <c r="AP1194">
        <v>113.30944245400001</v>
      </c>
      <c r="AQ1194">
        <v>121.510125844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2">
      <c r="A1195" s="85">
        <v>43252</v>
      </c>
      <c r="B1195">
        <v>113.109425785</v>
      </c>
      <c r="C1195">
        <v>106.09115907</v>
      </c>
      <c r="D1195">
        <v>99.201761629999993</v>
      </c>
      <c r="E1195">
        <v>109.233284019</v>
      </c>
      <c r="F1195">
        <v>113.3</v>
      </c>
      <c r="G1195"/>
      <c r="H1195">
        <v>102.30051953500001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106.09115907</v>
      </c>
      <c r="N1195">
        <v>104.540087117</v>
      </c>
      <c r="O1195">
        <v>111.709309109</v>
      </c>
      <c r="P1195"/>
      <c r="Q1195">
        <v>111.309275773</v>
      </c>
      <c r="R1195">
        <v>103.95</v>
      </c>
      <c r="S1195">
        <v>104.23803209800001</v>
      </c>
      <c r="T1195">
        <v>104.633887513</v>
      </c>
      <c r="U1195"/>
      <c r="V1195">
        <v>108.58236909999999</v>
      </c>
      <c r="W1195">
        <v>110.00916743099999</v>
      </c>
      <c r="X1195">
        <v>114.780645682</v>
      </c>
      <c r="Y1195"/>
      <c r="Z1195">
        <v>97.783702715999993</v>
      </c>
      <c r="AA1195"/>
      <c r="AB1195">
        <v>99.765807963</v>
      </c>
      <c r="AC1195">
        <v>107.291059078</v>
      </c>
      <c r="AD1195">
        <v>103.591367386</v>
      </c>
      <c r="AE1195">
        <v>108.5</v>
      </c>
      <c r="AF1195">
        <v>101.60846737200001</v>
      </c>
      <c r="AG1195">
        <v>113.5</v>
      </c>
      <c r="AH1195"/>
      <c r="AI1195">
        <v>103.29139238400001</v>
      </c>
      <c r="AJ1195">
        <v>104.150504267</v>
      </c>
      <c r="AK1195"/>
      <c r="AL1195">
        <v>105.459145539</v>
      </c>
      <c r="AM1195">
        <v>117.8</v>
      </c>
      <c r="AN1195">
        <v>106.319114007</v>
      </c>
      <c r="AO1195">
        <v>110.2</v>
      </c>
      <c r="AP1195">
        <v>112.70939244900001</v>
      </c>
      <c r="AQ1195">
        <v>122.310192516</v>
      </c>
      <c r="AR1195">
        <v>110.390800767</v>
      </c>
      <c r="AS1195">
        <v>113.490542455</v>
      </c>
      <c r="AT1195">
        <v>102.381901863</v>
      </c>
      <c r="AU1195"/>
    </row>
    <row r="1196" spans="1:47" x14ac:dyDescent="0.2">
      <c r="A1196" s="85">
        <v>43282</v>
      </c>
      <c r="B1196">
        <v>112.909409117</v>
      </c>
      <c r="C1196">
        <v>108.990917424</v>
      </c>
      <c r="D1196">
        <v>98.871456097000006</v>
      </c>
      <c r="E1196">
        <v>110.20575779399999</v>
      </c>
      <c r="F1196">
        <v>110.3</v>
      </c>
      <c r="G1196"/>
      <c r="H1196">
        <v>101.243296539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104.59128406000001</v>
      </c>
      <c r="N1196">
        <v>104.632087193</v>
      </c>
      <c r="O1196">
        <v>111.209267439</v>
      </c>
      <c r="P1196"/>
      <c r="Q1196">
        <v>109.80915076300001</v>
      </c>
      <c r="R1196">
        <v>103.75</v>
      </c>
      <c r="S1196">
        <v>104.002443519</v>
      </c>
      <c r="T1196">
        <v>103.78493102199999</v>
      </c>
      <c r="U1196"/>
      <c r="V1196">
        <v>109.181719804</v>
      </c>
      <c r="W1196">
        <v>107.00891741</v>
      </c>
      <c r="X1196">
        <v>113.57310292299999</v>
      </c>
      <c r="Y1196"/>
      <c r="Z1196">
        <v>88.785202466000001</v>
      </c>
      <c r="AA1196"/>
      <c r="AB1196">
        <v>101.92037470699999</v>
      </c>
      <c r="AC1196">
        <v>106.09115907</v>
      </c>
      <c r="AD1196">
        <v>103.791350721</v>
      </c>
      <c r="AE1196">
        <v>108.3</v>
      </c>
      <c r="AF1196">
        <v>102.10850904199999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105.18238516300001</v>
      </c>
      <c r="AM1196">
        <v>117.7</v>
      </c>
      <c r="AN1196">
        <v>107.799101674</v>
      </c>
      <c r="AO1196">
        <v>109.9</v>
      </c>
      <c r="AP1196">
        <v>111.009250771</v>
      </c>
      <c r="AQ1196">
        <v>120.710059172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2">
      <c r="A1197" s="85">
        <v>43313</v>
      </c>
      <c r="B1197">
        <v>112.909409117</v>
      </c>
      <c r="C1197">
        <v>112.29064244600001</v>
      </c>
      <c r="D1197">
        <v>97.990641342999993</v>
      </c>
      <c r="E1197">
        <v>110.41362908000001</v>
      </c>
      <c r="F1197">
        <v>111</v>
      </c>
      <c r="G1197"/>
      <c r="H1197">
        <v>100.60264417800001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106.191150737</v>
      </c>
      <c r="N1197">
        <v>105.41908784899999</v>
      </c>
      <c r="O1197">
        <v>111.809317443</v>
      </c>
      <c r="P1197"/>
      <c r="Q1197">
        <v>110.209184099</v>
      </c>
      <c r="R1197">
        <v>104.06</v>
      </c>
      <c r="S1197">
        <v>104.572913841</v>
      </c>
      <c r="T1197">
        <v>104.527767952</v>
      </c>
      <c r="U1197"/>
      <c r="V1197">
        <v>109.281611587</v>
      </c>
      <c r="W1197">
        <v>111.709309109</v>
      </c>
      <c r="X1197">
        <v>115.380214967</v>
      </c>
      <c r="Y1197"/>
      <c r="Z1197">
        <v>100.183302783</v>
      </c>
      <c r="AA1197"/>
      <c r="AB1197">
        <v>104.730679157</v>
      </c>
      <c r="AC1197">
        <v>106.99108407600001</v>
      </c>
      <c r="AD1197">
        <v>103.591367386</v>
      </c>
      <c r="AE1197">
        <v>109.1</v>
      </c>
      <c r="AF1197">
        <v>102.10850904199999</v>
      </c>
      <c r="AG1197">
        <v>118.4</v>
      </c>
      <c r="AH1197"/>
      <c r="AI1197">
        <v>102.69144238</v>
      </c>
      <c r="AJ1197">
        <v>104.150504267</v>
      </c>
      <c r="AK1197"/>
      <c r="AL1197">
        <v>105.90665273400001</v>
      </c>
      <c r="AM1197">
        <v>119.5</v>
      </c>
      <c r="AN1197">
        <v>109.33908884100001</v>
      </c>
      <c r="AO1197">
        <v>109.6</v>
      </c>
      <c r="AP1197">
        <v>116.20968413999999</v>
      </c>
      <c r="AQ1197">
        <v>122.41020085</v>
      </c>
      <c r="AR1197">
        <v>108.39096741900001</v>
      </c>
      <c r="AS1197">
        <v>115.890342471</v>
      </c>
      <c r="AT1197">
        <v>103.30348057800001</v>
      </c>
      <c r="AU1197"/>
    </row>
    <row r="1198" spans="1:47" x14ac:dyDescent="0.2">
      <c r="A1198" s="85">
        <v>43344</v>
      </c>
      <c r="B1198">
        <v>114.20951746</v>
      </c>
      <c r="C1198">
        <v>106.99108407600001</v>
      </c>
      <c r="D1198">
        <v>95.348197081999999</v>
      </c>
      <c r="E1198">
        <v>110.185960529</v>
      </c>
      <c r="F1198">
        <v>109.5</v>
      </c>
      <c r="G1198"/>
      <c r="H1198">
        <v>99.750636564999994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105.291225731</v>
      </c>
      <c r="N1198">
        <v>105.293087744</v>
      </c>
      <c r="O1198">
        <v>112.209350779</v>
      </c>
      <c r="P1198"/>
      <c r="Q1198">
        <v>113.109425785</v>
      </c>
      <c r="R1198">
        <v>102.93</v>
      </c>
      <c r="S1198">
        <v>104.356580102</v>
      </c>
      <c r="T1198">
        <v>104.74000707499999</v>
      </c>
      <c r="U1198"/>
      <c r="V1198">
        <v>107.78323482899999</v>
      </c>
      <c r="W1198">
        <v>108.709059088</v>
      </c>
      <c r="X1198">
        <v>116.272841183</v>
      </c>
      <c r="Y1198"/>
      <c r="Z1198">
        <v>98.483586068999998</v>
      </c>
      <c r="AA1198"/>
      <c r="AB1198">
        <v>100.796252927</v>
      </c>
      <c r="AC1198">
        <v>107.09107574399999</v>
      </c>
      <c r="AD1198">
        <v>103.29139238400001</v>
      </c>
      <c r="AE1198">
        <v>106.1</v>
      </c>
      <c r="AF1198">
        <v>100.608384032</v>
      </c>
      <c r="AG1198">
        <v>113.7</v>
      </c>
      <c r="AH1198"/>
      <c r="AI1198">
        <v>102.791434047</v>
      </c>
      <c r="AJ1198">
        <v>102.055857254</v>
      </c>
      <c r="AK1198"/>
      <c r="AL1198">
        <v>105.275721152</v>
      </c>
      <c r="AM1198">
        <v>117.9</v>
      </c>
      <c r="AN1198">
        <v>106.669111091</v>
      </c>
      <c r="AO1198">
        <v>110.1</v>
      </c>
      <c r="AP1198">
        <v>114.90957579800001</v>
      </c>
      <c r="AQ1198">
        <v>122.010167514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2">
      <c r="A1199" s="85">
        <v>43374</v>
      </c>
      <c r="B1199">
        <v>116.109675806</v>
      </c>
      <c r="C1199">
        <v>106.791100742</v>
      </c>
      <c r="D1199">
        <v>96.449215523999996</v>
      </c>
      <c r="E1199">
        <v>110.62792109999999</v>
      </c>
      <c r="F1199">
        <v>115.8</v>
      </c>
      <c r="G1199"/>
      <c r="H1199">
        <v>99.812132837999997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106.191150737</v>
      </c>
      <c r="N1199">
        <v>106.23108852599999</v>
      </c>
      <c r="O1199">
        <v>112.40936744699999</v>
      </c>
      <c r="P1199"/>
      <c r="Q1199">
        <v>111.10925910500001</v>
      </c>
      <c r="R1199">
        <v>103.95</v>
      </c>
      <c r="S1199">
        <v>104.64898519400001</v>
      </c>
      <c r="T1199">
        <v>103.678811461</v>
      </c>
      <c r="U1199"/>
      <c r="V1199">
        <v>107.883126613</v>
      </c>
      <c r="W1199">
        <v>110.80923410299999</v>
      </c>
      <c r="X1199">
        <v>119.16063876</v>
      </c>
      <c r="Y1199"/>
      <c r="Z1199">
        <v>110.28161973</v>
      </c>
      <c r="AA1199"/>
      <c r="AB1199">
        <v>99.578454332999996</v>
      </c>
      <c r="AC1199">
        <v>106.691109074</v>
      </c>
      <c r="AD1199">
        <v>105.291225731</v>
      </c>
      <c r="AE1199">
        <v>107.7</v>
      </c>
      <c r="AF1199">
        <v>104.208684057</v>
      </c>
      <c r="AG1199">
        <v>114.6</v>
      </c>
      <c r="AH1199"/>
      <c r="AI1199">
        <v>103.19140071699999</v>
      </c>
      <c r="AJ1199">
        <v>103.33591931700001</v>
      </c>
      <c r="AK1199"/>
      <c r="AL1199">
        <v>105.76625564699999</v>
      </c>
      <c r="AM1199">
        <v>118.6</v>
      </c>
      <c r="AN1199">
        <v>106.469112757</v>
      </c>
      <c r="AO1199">
        <v>110.3</v>
      </c>
      <c r="AP1199">
        <v>116.80973414499999</v>
      </c>
      <c r="AQ1199">
        <v>122.810234186</v>
      </c>
      <c r="AR1199">
        <v>111.690692442</v>
      </c>
      <c r="AS1199">
        <v>109.89084243000001</v>
      </c>
      <c r="AT1199">
        <v>103.17199646100001</v>
      </c>
      <c r="AU1199"/>
    </row>
    <row r="1200" spans="1:47" x14ac:dyDescent="0.2">
      <c r="A1200" s="85">
        <v>43405</v>
      </c>
      <c r="B1200">
        <v>115.2096008</v>
      </c>
      <c r="C1200">
        <v>112.49062578100001</v>
      </c>
      <c r="D1200">
        <v>96.449215523999996</v>
      </c>
      <c r="E1200">
        <v>109.670429039</v>
      </c>
      <c r="F1200">
        <v>114.8</v>
      </c>
      <c r="G1200"/>
      <c r="H1200">
        <v>103.903765347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104.19131738999999</v>
      </c>
      <c r="N1200">
        <v>104.58308715299999</v>
      </c>
      <c r="O1200">
        <v>116.409700808</v>
      </c>
      <c r="P1200"/>
      <c r="Q1200">
        <v>111.009250771</v>
      </c>
      <c r="R1200">
        <v>102.84</v>
      </c>
      <c r="S1200">
        <v>103.903857139</v>
      </c>
      <c r="T1200">
        <v>103.5726919</v>
      </c>
      <c r="U1200"/>
      <c r="V1200">
        <v>112.178473321</v>
      </c>
      <c r="W1200">
        <v>110.109175765</v>
      </c>
      <c r="X1200">
        <v>115.2903867</v>
      </c>
      <c r="Y1200"/>
      <c r="Z1200">
        <v>95.484085985999997</v>
      </c>
      <c r="AA1200"/>
      <c r="AB1200">
        <v>98.079625293000007</v>
      </c>
      <c r="AC1200">
        <v>104.891259062</v>
      </c>
      <c r="AD1200">
        <v>104.091325723</v>
      </c>
      <c r="AE1200">
        <v>105.7</v>
      </c>
      <c r="AF1200">
        <v>103.00858404900001</v>
      </c>
      <c r="AG1200">
        <v>115.9</v>
      </c>
      <c r="AH1200"/>
      <c r="AI1200">
        <v>103.491375719</v>
      </c>
      <c r="AJ1200">
        <v>100.77579519</v>
      </c>
      <c r="AK1200"/>
      <c r="AL1200">
        <v>104.99260550699999</v>
      </c>
      <c r="AM1200">
        <v>117.7</v>
      </c>
      <c r="AN1200">
        <v>103.12914059000001</v>
      </c>
      <c r="AO1200">
        <v>110.2</v>
      </c>
      <c r="AP1200">
        <v>114.309525794</v>
      </c>
      <c r="AQ1200">
        <v>122.510209184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2">
      <c r="A1201" s="85">
        <v>43435</v>
      </c>
      <c r="B1201">
        <v>118.40986748900001</v>
      </c>
      <c r="C1201">
        <v>107.291059078</v>
      </c>
      <c r="D1201">
        <v>96.669419212999998</v>
      </c>
      <c r="E1201">
        <v>108.663978876</v>
      </c>
      <c r="F1201">
        <v>116.6</v>
      </c>
      <c r="G1201"/>
      <c r="H1201">
        <v>102.475139119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104.59128406000001</v>
      </c>
      <c r="N1201">
        <v>104.27208689299999</v>
      </c>
      <c r="O1201">
        <v>116.909742479</v>
      </c>
      <c r="P1201"/>
      <c r="Q1201">
        <v>112.70939244900001</v>
      </c>
      <c r="R1201">
        <v>104.22</v>
      </c>
      <c r="S1201">
        <v>104.09110674900001</v>
      </c>
      <c r="T1201">
        <v>103.78493102199999</v>
      </c>
      <c r="U1201"/>
      <c r="V1201">
        <v>110.280529426</v>
      </c>
      <c r="W1201">
        <v>116.009667472</v>
      </c>
      <c r="X1201">
        <v>115.45191532299999</v>
      </c>
      <c r="Y1201"/>
      <c r="Z1201">
        <v>93.584402600000004</v>
      </c>
      <c r="AA1201"/>
      <c r="AB1201">
        <v>100.234192037</v>
      </c>
      <c r="AC1201">
        <v>105.491209066</v>
      </c>
      <c r="AD1201">
        <v>104.39130072499999</v>
      </c>
      <c r="AE1201">
        <v>103.9</v>
      </c>
      <c r="AF1201">
        <v>104.908742395</v>
      </c>
      <c r="AG1201">
        <v>119</v>
      </c>
      <c r="AH1201"/>
      <c r="AI1201">
        <v>100.7916007</v>
      </c>
      <c r="AJ1201">
        <v>100.310318076</v>
      </c>
      <c r="AK1201"/>
      <c r="AL1201">
        <v>105.01703195100001</v>
      </c>
      <c r="AM1201">
        <v>118.9</v>
      </c>
      <c r="AN1201">
        <v>103.06914109</v>
      </c>
      <c r="AO1201">
        <v>111.2</v>
      </c>
      <c r="AP1201">
        <v>117.10975914700001</v>
      </c>
      <c r="AQ1201">
        <v>121.510125844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2">
      <c r="A1202" s="85">
        <v>43466</v>
      </c>
      <c r="B1202">
        <v>118.509875823</v>
      </c>
      <c r="C1202">
        <v>112.090659112</v>
      </c>
      <c r="D1202">
        <v>96.008808148</v>
      </c>
      <c r="E1202">
        <v>107.381972182</v>
      </c>
      <c r="F1202">
        <v>115.8</v>
      </c>
      <c r="G1202"/>
      <c r="H1202">
        <v>99.864828372000005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105.59120073299999</v>
      </c>
      <c r="N1202">
        <v>107.34908945799999</v>
      </c>
      <c r="O1202">
        <v>127.810650888</v>
      </c>
      <c r="P1202"/>
      <c r="Q1202">
        <v>113.609467456</v>
      </c>
      <c r="R1202">
        <v>104.53</v>
      </c>
      <c r="S1202">
        <v>103.47068493</v>
      </c>
      <c r="T1202">
        <v>104.84612663599999</v>
      </c>
      <c r="U1202"/>
      <c r="V1202">
        <v>111.279447265</v>
      </c>
      <c r="W1202">
        <v>114.409534128</v>
      </c>
      <c r="X1202">
        <v>114.726965092</v>
      </c>
      <c r="Y1202"/>
      <c r="Z1202">
        <v>97.383769372000003</v>
      </c>
      <c r="AA1202"/>
      <c r="AB1202">
        <v>102.20140515200001</v>
      </c>
      <c r="AC1202">
        <v>106.191150737</v>
      </c>
      <c r="AD1202">
        <v>102.391467378</v>
      </c>
      <c r="AE1202">
        <v>105.4</v>
      </c>
      <c r="AF1202">
        <v>101.30844236999999</v>
      </c>
      <c r="AG1202">
        <v>117.1</v>
      </c>
      <c r="AH1202"/>
      <c r="AI1202">
        <v>103.991334055</v>
      </c>
      <c r="AJ1202">
        <v>98.332040340999995</v>
      </c>
      <c r="AK1202"/>
      <c r="AL1202">
        <v>104.85069862899999</v>
      </c>
      <c r="AM1202">
        <v>119.4</v>
      </c>
      <c r="AN1202">
        <v>104.649127924</v>
      </c>
      <c r="AO1202">
        <v>111.2</v>
      </c>
      <c r="AP1202">
        <v>114.20951746</v>
      </c>
      <c r="AQ1202">
        <v>127.01058421499999</v>
      </c>
      <c r="AR1202">
        <v>112.790600783</v>
      </c>
      <c r="AS1202">
        <v>109.69085909499999</v>
      </c>
      <c r="AT1202">
        <v>102.39935375100001</v>
      </c>
      <c r="AU1202"/>
    </row>
    <row r="1203" spans="1:47" x14ac:dyDescent="0.2">
      <c r="A1203" s="85">
        <v>43497</v>
      </c>
      <c r="B1203">
        <v>117.90982581900001</v>
      </c>
      <c r="C1203">
        <v>111.79068411</v>
      </c>
      <c r="D1203">
        <v>96.229011835999998</v>
      </c>
      <c r="E1203">
        <v>106.820960488</v>
      </c>
      <c r="F1203">
        <v>115</v>
      </c>
      <c r="G1203"/>
      <c r="H1203">
        <v>99.514727299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105.391217399</v>
      </c>
      <c r="N1203">
        <v>106.633088861</v>
      </c>
      <c r="O1203">
        <v>122.91024252</v>
      </c>
      <c r="P1203"/>
      <c r="Q1203">
        <v>111.409284107</v>
      </c>
      <c r="R1203">
        <v>104.64</v>
      </c>
      <c r="S1203">
        <v>103.383035995</v>
      </c>
      <c r="T1203">
        <v>105.482844004</v>
      </c>
      <c r="U1203"/>
      <c r="V1203">
        <v>110.080745859</v>
      </c>
      <c r="W1203">
        <v>114.10950912600001</v>
      </c>
      <c r="X1203">
        <v>114.48993487</v>
      </c>
      <c r="Y1203"/>
      <c r="Z1203">
        <v>100.183302783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116.4</v>
      </c>
      <c r="AH1203"/>
      <c r="AI1203">
        <v>102.891425715</v>
      </c>
      <c r="AJ1203">
        <v>96.121024050000003</v>
      </c>
      <c r="AK1203"/>
      <c r="AL1203">
        <v>104.57050004</v>
      </c>
      <c r="AM1203">
        <v>121.3</v>
      </c>
      <c r="AN1203">
        <v>103.10914075700001</v>
      </c>
      <c r="AO1203">
        <v>110.9</v>
      </c>
      <c r="AP1203">
        <v>115.40961746799999</v>
      </c>
      <c r="AQ1203">
        <v>124.11034252899999</v>
      </c>
      <c r="AR1203">
        <v>111.990667444</v>
      </c>
      <c r="AS1203">
        <v>110.99075077099999</v>
      </c>
      <c r="AT1203">
        <v>101.95046340899999</v>
      </c>
      <c r="AU1203"/>
    </row>
    <row r="1204" spans="1:47" x14ac:dyDescent="0.2">
      <c r="A1204" s="85">
        <v>43525</v>
      </c>
      <c r="B1204">
        <v>117.409784149</v>
      </c>
      <c r="C1204">
        <v>110.590784101</v>
      </c>
      <c r="D1204">
        <v>95.898706302999997</v>
      </c>
      <c r="E1204">
        <v>108.72203301899999</v>
      </c>
      <c r="F1204">
        <v>115.3</v>
      </c>
      <c r="G1204"/>
      <c r="H1204">
        <v>99.378374601999994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105.491209066</v>
      </c>
      <c r="N1204">
        <v>106.321088601</v>
      </c>
      <c r="O1204">
        <v>125.41045087099999</v>
      </c>
      <c r="P1204"/>
      <c r="Q1204">
        <v>111.509292441</v>
      </c>
      <c r="R1204">
        <v>104.45</v>
      </c>
      <c r="S1204">
        <v>103.54870196</v>
      </c>
      <c r="T1204">
        <v>106.437920057</v>
      </c>
      <c r="U1204"/>
      <c r="V1204">
        <v>107.883126613</v>
      </c>
      <c r="W1204">
        <v>115.90965913799999</v>
      </c>
      <c r="X1204">
        <v>116.268834953</v>
      </c>
      <c r="Y1204"/>
      <c r="Z1204">
        <v>100.383269455</v>
      </c>
      <c r="AA1204"/>
      <c r="AB1204">
        <v>103.325526932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95.422808379000003</v>
      </c>
      <c r="AK1204"/>
      <c r="AL1204">
        <v>104.927048407</v>
      </c>
      <c r="AM1204">
        <v>121.5</v>
      </c>
      <c r="AN1204">
        <v>102.809143257</v>
      </c>
      <c r="AO1204">
        <v>111.2</v>
      </c>
      <c r="AP1204">
        <v>118.209850821</v>
      </c>
      <c r="AQ1204">
        <v>124.91040920099999</v>
      </c>
      <c r="AR1204">
        <v>110.190817432</v>
      </c>
      <c r="AS1204">
        <v>114.390467461</v>
      </c>
      <c r="AT1204">
        <v>102.034053989</v>
      </c>
      <c r="AU1204"/>
    </row>
    <row r="1205" spans="1:47" x14ac:dyDescent="0.2">
      <c r="A1205" s="85">
        <v>43556</v>
      </c>
      <c r="B1205">
        <v>114.809567464</v>
      </c>
      <c r="C1205">
        <v>116.790267478</v>
      </c>
      <c r="D1205">
        <v>96.229011835999998</v>
      </c>
      <c r="E1205">
        <v>111.285511345</v>
      </c>
      <c r="F1205">
        <v>116</v>
      </c>
      <c r="G1205"/>
      <c r="H1205">
        <v>101.621107186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104.991250729</v>
      </c>
      <c r="N1205">
        <v>106.522088768</v>
      </c>
      <c r="O1205">
        <v>124.710392533</v>
      </c>
      <c r="P1205"/>
      <c r="Q1205">
        <v>114.809567464</v>
      </c>
      <c r="R1205">
        <v>104.82</v>
      </c>
      <c r="S1205">
        <v>103.057740396</v>
      </c>
      <c r="T1205">
        <v>103.997170145</v>
      </c>
      <c r="U1205"/>
      <c r="V1205">
        <v>109.880962291</v>
      </c>
      <c r="W1205">
        <v>115.70964247000001</v>
      </c>
      <c r="X1205">
        <v>116.125935703</v>
      </c>
      <c r="Y1205"/>
      <c r="Z1205">
        <v>103.38276953800001</v>
      </c>
      <c r="AA1205"/>
      <c r="AB1205">
        <v>104.449648712</v>
      </c>
      <c r="AC1205">
        <v>104.091325723</v>
      </c>
      <c r="AD1205">
        <v>102.69144238</v>
      </c>
      <c r="AE1205">
        <v>106.1</v>
      </c>
      <c r="AF1205">
        <v>100.608384032</v>
      </c>
      <c r="AG1205">
        <v>114</v>
      </c>
      <c r="AH1205"/>
      <c r="AI1205">
        <v>102.29147571</v>
      </c>
      <c r="AJ1205">
        <v>96.470131885000001</v>
      </c>
      <c r="AK1205"/>
      <c r="AL1205">
        <v>104.842605139</v>
      </c>
      <c r="AM1205">
        <v>122.4</v>
      </c>
      <c r="AN1205">
        <v>105.839118007</v>
      </c>
      <c r="AO1205">
        <v>113.3</v>
      </c>
      <c r="AP1205">
        <v>117.30977581499999</v>
      </c>
      <c r="AQ1205">
        <v>126.21051754299999</v>
      </c>
      <c r="AR1205">
        <v>111.490709108</v>
      </c>
      <c r="AS1205">
        <v>113.79051745700001</v>
      </c>
      <c r="AT1205">
        <v>101.52100812400001</v>
      </c>
      <c r="AU1205"/>
    </row>
    <row r="1206" spans="1:47" x14ac:dyDescent="0.2">
      <c r="A1206" s="85">
        <v>43586</v>
      </c>
      <c r="B1206">
        <v>114.60955079599999</v>
      </c>
      <c r="C1206">
        <v>112.39063411399999</v>
      </c>
      <c r="D1206">
        <v>96.118909991999999</v>
      </c>
      <c r="E1206">
        <v>111.37754187500001</v>
      </c>
      <c r="F1206">
        <v>117.3</v>
      </c>
      <c r="G1206"/>
      <c r="H1206">
        <v>101.846659972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105.391217399</v>
      </c>
      <c r="N1206">
        <v>106.789088991</v>
      </c>
      <c r="O1206">
        <v>126.01050087500001</v>
      </c>
      <c r="P1206"/>
      <c r="Q1206">
        <v>111.90932577700001</v>
      </c>
      <c r="R1206">
        <v>106.35</v>
      </c>
      <c r="S1206">
        <v>103.754780106</v>
      </c>
      <c r="T1206">
        <v>105.270604882</v>
      </c>
      <c r="U1206"/>
      <c r="V1206">
        <v>108.58236909999999</v>
      </c>
      <c r="W1206">
        <v>118.809900825</v>
      </c>
      <c r="X1206">
        <v>117.852248102</v>
      </c>
      <c r="Y1206"/>
      <c r="Z1206">
        <v>98.783536076999994</v>
      </c>
      <c r="AA1206"/>
      <c r="AB1206">
        <v>102.857142857</v>
      </c>
      <c r="AC1206">
        <v>106.391134072</v>
      </c>
      <c r="AD1206">
        <v>103.891342388</v>
      </c>
      <c r="AE1206">
        <v>105.9</v>
      </c>
      <c r="AF1206">
        <v>100.608384032</v>
      </c>
      <c r="AG1206">
        <v>116.6</v>
      </c>
      <c r="AH1206"/>
      <c r="AI1206">
        <v>102.69144238</v>
      </c>
      <c r="AJ1206">
        <v>96.586501163999998</v>
      </c>
      <c r="AK1206"/>
      <c r="AL1206">
        <v>105.381094206</v>
      </c>
      <c r="AM1206">
        <v>122.5</v>
      </c>
      <c r="AN1206">
        <v>106.369113591</v>
      </c>
      <c r="AO1206">
        <v>112.9</v>
      </c>
      <c r="AP1206">
        <v>117.209767481</v>
      </c>
      <c r="AQ1206">
        <v>125.41045087099999</v>
      </c>
      <c r="AR1206">
        <v>112.19065077899999</v>
      </c>
      <c r="AS1206">
        <v>114.79043412999999</v>
      </c>
      <c r="AT1206">
        <v>101.712383949</v>
      </c>
      <c r="AU1206"/>
    </row>
    <row r="1207" spans="1:47" x14ac:dyDescent="0.2">
      <c r="A1207" s="85">
        <v>43617</v>
      </c>
      <c r="B1207">
        <v>115.609634136</v>
      </c>
      <c r="C1207">
        <v>116.49029247599999</v>
      </c>
      <c r="D1207">
        <v>95.348197081999999</v>
      </c>
      <c r="E1207">
        <v>110.54926709999999</v>
      </c>
      <c r="F1207">
        <v>119.6</v>
      </c>
      <c r="G1207"/>
      <c r="H1207">
        <v>100.202777774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104.49129239200001</v>
      </c>
      <c r="N1207">
        <v>106.086088405</v>
      </c>
      <c r="O1207">
        <v>117.60980081700001</v>
      </c>
      <c r="P1207"/>
      <c r="Q1207">
        <v>114.20951746</v>
      </c>
      <c r="R1207">
        <v>103.67</v>
      </c>
      <c r="S1207">
        <v>103.023126584</v>
      </c>
      <c r="T1207">
        <v>105.588963566</v>
      </c>
      <c r="U1207"/>
      <c r="V1207">
        <v>108.082910181</v>
      </c>
      <c r="W1207">
        <v>114.90957579800001</v>
      </c>
      <c r="X1207">
        <v>116.79716624700001</v>
      </c>
      <c r="Y1207"/>
      <c r="Z1207">
        <v>99.183469422000002</v>
      </c>
      <c r="AA1207"/>
      <c r="AB1207">
        <v>102.295081967</v>
      </c>
      <c r="AC1207">
        <v>106.191150737</v>
      </c>
      <c r="AD1207">
        <v>101.391550704</v>
      </c>
      <c r="AE1207">
        <v>106.4</v>
      </c>
      <c r="AF1207">
        <v>98.308192348999995</v>
      </c>
      <c r="AG1207">
        <v>116.7</v>
      </c>
      <c r="AH1207"/>
      <c r="AI1207">
        <v>101.591534039</v>
      </c>
      <c r="AJ1207">
        <v>95.655546935999993</v>
      </c>
      <c r="AK1207"/>
      <c r="AL1207">
        <v>104.489184255</v>
      </c>
      <c r="AM1207">
        <v>120.2</v>
      </c>
      <c r="AN1207">
        <v>100.72916059000001</v>
      </c>
      <c r="AO1207">
        <v>114.7</v>
      </c>
      <c r="AP1207">
        <v>112.609384115</v>
      </c>
      <c r="AQ1207">
        <v>124.210350863</v>
      </c>
      <c r="AR1207">
        <v>111.890675777</v>
      </c>
      <c r="AS1207">
        <v>109.79085076200001</v>
      </c>
      <c r="AT1207">
        <v>101.729439204</v>
      </c>
      <c r="AU1207"/>
    </row>
    <row r="1208" spans="1:47" x14ac:dyDescent="0.2">
      <c r="A1208" s="85">
        <v>43647</v>
      </c>
      <c r="B1208">
        <v>114.90957579800001</v>
      </c>
      <c r="C1208">
        <v>108.790934089</v>
      </c>
      <c r="D1208">
        <v>94.687586017000001</v>
      </c>
      <c r="E1208">
        <v>108.53021357</v>
      </c>
      <c r="F1208">
        <v>118.2</v>
      </c>
      <c r="G1208"/>
      <c r="H1208">
        <v>100.99568352999999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103.891342388</v>
      </c>
      <c r="N1208">
        <v>105.297087748</v>
      </c>
      <c r="O1208">
        <v>114.309525794</v>
      </c>
      <c r="P1208"/>
      <c r="Q1208">
        <v>115.109592466</v>
      </c>
      <c r="R1208">
        <v>104.19</v>
      </c>
      <c r="S1208">
        <v>102.775194227</v>
      </c>
      <c r="T1208">
        <v>106.01344181100001</v>
      </c>
      <c r="U1208"/>
      <c r="V1208">
        <v>106.38474985400001</v>
      </c>
      <c r="W1208">
        <v>116.80973414499999</v>
      </c>
      <c r="X1208">
        <v>118.547379374</v>
      </c>
      <c r="Y1208"/>
      <c r="Z1208">
        <v>96.883852691000001</v>
      </c>
      <c r="AA1208"/>
      <c r="AB1208">
        <v>106.13583138200001</v>
      </c>
      <c r="AC1208">
        <v>106.291142405</v>
      </c>
      <c r="AD1208">
        <v>101.79151737399999</v>
      </c>
      <c r="AE1208">
        <v>108.6</v>
      </c>
      <c r="AF1208">
        <v>97.908159013000002</v>
      </c>
      <c r="AG1208">
        <v>115</v>
      </c>
      <c r="AH1208"/>
      <c r="AI1208">
        <v>101.69152570599999</v>
      </c>
      <c r="AJ1208">
        <v>96.353762606999993</v>
      </c>
      <c r="AK1208"/>
      <c r="AL1208">
        <v>104.62522658499999</v>
      </c>
      <c r="AM1208">
        <v>121.8</v>
      </c>
      <c r="AN1208">
        <v>106.409113257</v>
      </c>
      <c r="AO1208">
        <v>114.1</v>
      </c>
      <c r="AP1208">
        <v>111.409284107</v>
      </c>
      <c r="AQ1208">
        <v>125.910492541</v>
      </c>
      <c r="AR1208">
        <v>112.19065077899999</v>
      </c>
      <c r="AS1208">
        <v>114.99041746499999</v>
      </c>
      <c r="AT1208">
        <v>101.34113468</v>
      </c>
      <c r="AU1208"/>
    </row>
    <row r="1209" spans="1:47" x14ac:dyDescent="0.2">
      <c r="A1209" s="85">
        <v>43678</v>
      </c>
      <c r="B1209">
        <v>113.80948412399999</v>
      </c>
      <c r="C1209">
        <v>117.390217482</v>
      </c>
      <c r="D1209">
        <v>95.568400771</v>
      </c>
      <c r="E1209">
        <v>108.622779162</v>
      </c>
      <c r="F1209">
        <v>118.6</v>
      </c>
      <c r="G1209"/>
      <c r="H1209">
        <v>102.578920838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104.39130072499999</v>
      </c>
      <c r="N1209">
        <v>106.050088375</v>
      </c>
      <c r="O1209">
        <v>119.009917493</v>
      </c>
      <c r="P1209"/>
      <c r="Q1209">
        <v>113.909492458</v>
      </c>
      <c r="R1209">
        <v>103</v>
      </c>
      <c r="S1209">
        <v>102.780457203</v>
      </c>
      <c r="T1209">
        <v>105.376724443</v>
      </c>
      <c r="U1209"/>
      <c r="V1209">
        <v>109.08182802</v>
      </c>
      <c r="W1209">
        <v>115.309609134</v>
      </c>
      <c r="X1209">
        <v>114.054283523</v>
      </c>
      <c r="Y1209"/>
      <c r="Z1209">
        <v>102.182969505</v>
      </c>
      <c r="AA1209"/>
      <c r="AB1209">
        <v>105.10538641700001</v>
      </c>
      <c r="AC1209">
        <v>105.391217399</v>
      </c>
      <c r="AD1209">
        <v>100.49162569800001</v>
      </c>
      <c r="AE1209">
        <v>106.6</v>
      </c>
      <c r="AF1209">
        <v>101.208434036</v>
      </c>
      <c r="AG1209">
        <v>119.4</v>
      </c>
      <c r="AH1209"/>
      <c r="AI1209">
        <v>101.89150904100001</v>
      </c>
      <c r="AJ1209">
        <v>94.491854150999998</v>
      </c>
      <c r="AK1209"/>
      <c r="AL1209">
        <v>104.47553280699999</v>
      </c>
      <c r="AM1209">
        <v>121</v>
      </c>
      <c r="AN1209">
        <v>103.529137257</v>
      </c>
      <c r="AO1209">
        <v>114.7</v>
      </c>
      <c r="AP1209">
        <v>109.50912576</v>
      </c>
      <c r="AQ1209">
        <v>123.51029252399999</v>
      </c>
      <c r="AR1209">
        <v>112.890592451</v>
      </c>
      <c r="AS1209">
        <v>111.79068411</v>
      </c>
      <c r="AT1209">
        <v>102.042581617</v>
      </c>
      <c r="AU1209"/>
    </row>
    <row r="1210" spans="1:47" x14ac:dyDescent="0.2">
      <c r="A1210" s="85">
        <v>43709</v>
      </c>
      <c r="B1210">
        <v>114.809567464</v>
      </c>
      <c r="C1210">
        <v>115.690359137</v>
      </c>
      <c r="D1210">
        <v>95.568400771</v>
      </c>
      <c r="E1210">
        <v>108.323144876</v>
      </c>
      <c r="F1210">
        <v>120.9</v>
      </c>
      <c r="G1210"/>
      <c r="H1210">
        <v>100.682469717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104.49129239200001</v>
      </c>
      <c r="N1210">
        <v>105.503087919</v>
      </c>
      <c r="O1210">
        <v>117.10975914700001</v>
      </c>
      <c r="P1210"/>
      <c r="Q1210">
        <v>114.10950912600001</v>
      </c>
      <c r="R1210">
        <v>103.92</v>
      </c>
      <c r="S1210">
        <v>102.947928659</v>
      </c>
      <c r="T1210">
        <v>106.968517863</v>
      </c>
      <c r="U1210"/>
      <c r="V1210">
        <v>109.281611587</v>
      </c>
      <c r="W1210">
        <v>118.809900825</v>
      </c>
      <c r="X1210">
        <v>111.000832485</v>
      </c>
      <c r="Y1210"/>
      <c r="Z1210">
        <v>108.381936344</v>
      </c>
      <c r="AA1210"/>
      <c r="AB1210">
        <v>104.54332552699999</v>
      </c>
      <c r="AC1210">
        <v>104.991250729</v>
      </c>
      <c r="AD1210">
        <v>102.491459045</v>
      </c>
      <c r="AE1210">
        <v>108</v>
      </c>
      <c r="AF1210">
        <v>99.008250688000004</v>
      </c>
      <c r="AG1210">
        <v>120.3</v>
      </c>
      <c r="AH1210"/>
      <c r="AI1210">
        <v>103.09140904900001</v>
      </c>
      <c r="AJ1210">
        <v>93.793638478999995</v>
      </c>
      <c r="AK1210"/>
      <c r="AL1210">
        <v>104.881372865</v>
      </c>
      <c r="AM1210">
        <v>122</v>
      </c>
      <c r="AN1210">
        <v>100.84915959</v>
      </c>
      <c r="AO1210">
        <v>114.6</v>
      </c>
      <c r="AP1210">
        <v>111.409284107</v>
      </c>
      <c r="AQ1210">
        <v>124.710392533</v>
      </c>
      <c r="AR1210">
        <v>112.790600783</v>
      </c>
      <c r="AS1210">
        <v>115.590367469</v>
      </c>
      <c r="AT1210">
        <v>101.715755337</v>
      </c>
      <c r="AU1210"/>
    </row>
    <row r="1211" spans="1:47" x14ac:dyDescent="0.2">
      <c r="A1211" s="85">
        <v>43739</v>
      </c>
      <c r="B1211">
        <v>114.20951746</v>
      </c>
      <c r="C1211">
        <v>112.090659112</v>
      </c>
      <c r="D1211">
        <v>97.660335810999996</v>
      </c>
      <c r="E1211">
        <v>109.096575876</v>
      </c>
      <c r="F1211">
        <v>120.5</v>
      </c>
      <c r="G1211"/>
      <c r="H1211">
        <v>97.494241697999996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104.891259062</v>
      </c>
      <c r="N1211">
        <v>105.185087654</v>
      </c>
      <c r="O1211">
        <v>116.309692474</v>
      </c>
      <c r="P1211"/>
      <c r="Q1211">
        <v>112.70939244900001</v>
      </c>
      <c r="R1211">
        <v>103.54</v>
      </c>
      <c r="S1211">
        <v>101.768603605</v>
      </c>
      <c r="T1211">
        <v>107.923593916</v>
      </c>
      <c r="U1211"/>
      <c r="V1211">
        <v>106.98410055799999</v>
      </c>
      <c r="W1211">
        <v>117.409784149</v>
      </c>
      <c r="X1211">
        <v>111.20680016999999</v>
      </c>
      <c r="Y1211"/>
      <c r="Z1211">
        <v>126.278953508</v>
      </c>
      <c r="AA1211"/>
      <c r="AB1211">
        <v>108.103044496</v>
      </c>
      <c r="AC1211">
        <v>104.091325723</v>
      </c>
      <c r="AD1211">
        <v>98.291809016000002</v>
      </c>
      <c r="AE1211">
        <v>106.9</v>
      </c>
      <c r="AF1211">
        <v>97.108092341000003</v>
      </c>
      <c r="AG1211">
        <v>118.4</v>
      </c>
      <c r="AH1211"/>
      <c r="AI1211">
        <v>102.891425715</v>
      </c>
      <c r="AJ1211">
        <v>97.284716834999998</v>
      </c>
      <c r="AK1211"/>
      <c r="AL1211">
        <v>103.983349758</v>
      </c>
      <c r="AM1211">
        <v>123</v>
      </c>
      <c r="AN1211">
        <v>104.26913109100001</v>
      </c>
      <c r="AO1211">
        <v>114.9</v>
      </c>
      <c r="AP1211">
        <v>112.209350779</v>
      </c>
      <c r="AQ1211">
        <v>126.01050087500001</v>
      </c>
      <c r="AR1211">
        <v>111.29072577300001</v>
      </c>
      <c r="AS1211">
        <v>114.190484126</v>
      </c>
      <c r="AT1211">
        <v>100.921000291</v>
      </c>
      <c r="AU1211"/>
    </row>
    <row r="1212" spans="1:47" x14ac:dyDescent="0.2">
      <c r="A1212" s="85">
        <v>43770</v>
      </c>
      <c r="B1212">
        <v>113.609467456</v>
      </c>
      <c r="C1212">
        <v>115.290392467</v>
      </c>
      <c r="D1212">
        <v>95.568400771</v>
      </c>
      <c r="E1212">
        <v>108.166639468</v>
      </c>
      <c r="F1212">
        <v>117.2</v>
      </c>
      <c r="G1212"/>
      <c r="H1212">
        <v>100.54936818199999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103.791350721</v>
      </c>
      <c r="N1212">
        <v>106.14908845799999</v>
      </c>
      <c r="O1212">
        <v>118.609884157</v>
      </c>
      <c r="P1212"/>
      <c r="Q1212">
        <v>112.209350779</v>
      </c>
      <c r="R1212">
        <v>103.13</v>
      </c>
      <c r="S1212">
        <v>101.740099007</v>
      </c>
      <c r="T1212">
        <v>107.605235232</v>
      </c>
      <c r="U1212"/>
      <c r="V1212">
        <v>101.290268875</v>
      </c>
      <c r="W1212">
        <v>115.809650804</v>
      </c>
      <c r="X1212">
        <v>117.999924452</v>
      </c>
      <c r="Y1212"/>
      <c r="Z1212">
        <v>104.482586236</v>
      </c>
      <c r="AA1212"/>
      <c r="AB1212">
        <v>107.16627634699999</v>
      </c>
      <c r="AC1212">
        <v>104.39130072499999</v>
      </c>
      <c r="AD1212">
        <v>97.691859011999995</v>
      </c>
      <c r="AE1212">
        <v>107.5</v>
      </c>
      <c r="AF1212">
        <v>96.308025669000003</v>
      </c>
      <c r="AG1212">
        <v>116.4</v>
      </c>
      <c r="AH1212"/>
      <c r="AI1212">
        <v>101.69152570599999</v>
      </c>
      <c r="AJ1212">
        <v>99.844840962000006</v>
      </c>
      <c r="AK1212"/>
      <c r="AL1212">
        <v>103.885647351</v>
      </c>
      <c r="AM1212">
        <v>123.8</v>
      </c>
      <c r="AN1212">
        <v>103.12914059000001</v>
      </c>
      <c r="AO1212">
        <v>112.9</v>
      </c>
      <c r="AP1212">
        <v>111.809317443</v>
      </c>
      <c r="AQ1212">
        <v>124.61038419899999</v>
      </c>
      <c r="AR1212">
        <v>112.59061744900001</v>
      </c>
      <c r="AS1212">
        <v>114.79043412999999</v>
      </c>
      <c r="AT1212">
        <v>101.238703992</v>
      </c>
      <c r="AU1212"/>
    </row>
    <row r="1213" spans="1:47" x14ac:dyDescent="0.2">
      <c r="A1213" s="85">
        <v>43800</v>
      </c>
      <c r="B1213">
        <v>114.60955079599999</v>
      </c>
      <c r="C1213">
        <v>118.390134155</v>
      </c>
      <c r="D1213">
        <v>94.797687861</v>
      </c>
      <c r="E1213">
        <v>107.319102488</v>
      </c>
      <c r="F1213">
        <v>115.4</v>
      </c>
      <c r="G1213"/>
      <c r="H1213">
        <v>104.213256343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101.69152570599999</v>
      </c>
      <c r="N1213">
        <v>105.003087503</v>
      </c>
      <c r="O1213">
        <v>116.409700808</v>
      </c>
      <c r="P1213"/>
      <c r="Q1213">
        <v>111.509292441</v>
      </c>
      <c r="R1213">
        <v>101.16</v>
      </c>
      <c r="S1213">
        <v>100.98932804499999</v>
      </c>
      <c r="T1213">
        <v>107.711354793</v>
      </c>
      <c r="U1213"/>
      <c r="V1213">
        <v>105.58561558300001</v>
      </c>
      <c r="W1213">
        <v>112.40936744699999</v>
      </c>
      <c r="X1213">
        <v>115.456562736</v>
      </c>
      <c r="Y1213"/>
      <c r="Z1213">
        <v>95.284119313000005</v>
      </c>
      <c r="AA1213"/>
      <c r="AB1213">
        <v>106.978922717</v>
      </c>
      <c r="AC1213">
        <v>101.79151737399999</v>
      </c>
      <c r="AD1213">
        <v>97.791850679000007</v>
      </c>
      <c r="AE1213">
        <v>110.5</v>
      </c>
      <c r="AF1213">
        <v>93.10775898</v>
      </c>
      <c r="AG1213">
        <v>114.9</v>
      </c>
      <c r="AH1213"/>
      <c r="AI1213">
        <v>100.191650696</v>
      </c>
      <c r="AJ1213">
        <v>100.89216446899999</v>
      </c>
      <c r="AK1213"/>
      <c r="AL1213">
        <v>103.518238782</v>
      </c>
      <c r="AM1213">
        <v>120.7</v>
      </c>
      <c r="AN1213">
        <v>106.439113007</v>
      </c>
      <c r="AO1213">
        <v>112.3</v>
      </c>
      <c r="AP1213">
        <v>109.80915076300001</v>
      </c>
      <c r="AQ1213">
        <v>123.01025085400001</v>
      </c>
      <c r="AR1213">
        <v>110.790767436</v>
      </c>
      <c r="AS1213">
        <v>117.290225815</v>
      </c>
      <c r="AT1213">
        <v>100.906820631</v>
      </c>
      <c r="AU1213"/>
    </row>
    <row r="1214" spans="1:47" x14ac:dyDescent="0.2">
      <c r="A1214" s="85">
        <v>43831</v>
      </c>
      <c r="B1214">
        <v>119.109925827</v>
      </c>
      <c r="C1214">
        <v>112.39063411399999</v>
      </c>
      <c r="D1214">
        <v>95.898706302999997</v>
      </c>
      <c r="E1214">
        <v>107.855501366</v>
      </c>
      <c r="F1214">
        <v>119.6</v>
      </c>
      <c r="G1214"/>
      <c r="H1214">
        <v>102.46792737600001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104.19131738999999</v>
      </c>
      <c r="N1214">
        <v>105.645088038</v>
      </c>
      <c r="O1214">
        <v>117.409784149</v>
      </c>
      <c r="P1214"/>
      <c r="Q1214">
        <v>110.709225769</v>
      </c>
      <c r="R1214">
        <v>101.15</v>
      </c>
      <c r="S1214">
        <v>101.659209696</v>
      </c>
      <c r="T1214">
        <v>110.045985143</v>
      </c>
      <c r="U1214"/>
      <c r="V1214">
        <v>111.379339049</v>
      </c>
      <c r="W1214">
        <v>117.90982581900001</v>
      </c>
      <c r="X1214">
        <v>117.092451048</v>
      </c>
      <c r="Y1214"/>
      <c r="Z1214">
        <v>105.382436261</v>
      </c>
      <c r="AA1214"/>
      <c r="AB1214">
        <v>107.634660422</v>
      </c>
      <c r="AC1214">
        <v>105.59120073299999</v>
      </c>
      <c r="AD1214">
        <v>98.091825681000003</v>
      </c>
      <c r="AE1214">
        <v>108.3</v>
      </c>
      <c r="AF1214">
        <v>96.308025669000003</v>
      </c>
      <c r="AG1214">
        <v>114.4</v>
      </c>
      <c r="AH1214"/>
      <c r="AI1214">
        <v>102.69144238</v>
      </c>
      <c r="AJ1214">
        <v>98.448409620000007</v>
      </c>
      <c r="AK1214"/>
      <c r="AL1214">
        <v>104.120295728</v>
      </c>
      <c r="AM1214">
        <v>123</v>
      </c>
      <c r="AN1214">
        <v>107.049107924</v>
      </c>
      <c r="AO1214">
        <v>112.8</v>
      </c>
      <c r="AP1214">
        <v>115.2096008</v>
      </c>
      <c r="AQ1214">
        <v>123.01025085400001</v>
      </c>
      <c r="AR1214">
        <v>112.19065077899999</v>
      </c>
      <c r="AS1214">
        <v>117.590200817</v>
      </c>
      <c r="AT1214">
        <v>100.450493404</v>
      </c>
      <c r="AU1214"/>
    </row>
    <row r="1215" spans="1:47" x14ac:dyDescent="0.2">
      <c r="A1215" s="85">
        <v>43862</v>
      </c>
      <c r="B1215">
        <v>117.209767481</v>
      </c>
      <c r="C1215">
        <v>114.190484126</v>
      </c>
      <c r="D1215">
        <v>96.339113679999997</v>
      </c>
      <c r="E1215">
        <v>108.829847855</v>
      </c>
      <c r="F1215">
        <v>116.1</v>
      </c>
      <c r="G1215"/>
      <c r="H1215">
        <v>101.478208686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103.991334055</v>
      </c>
      <c r="N1215">
        <v>105.398087832</v>
      </c>
      <c r="O1215">
        <v>127.710642554</v>
      </c>
      <c r="P1215"/>
      <c r="Q1215">
        <v>110.00916743099999</v>
      </c>
      <c r="R1215">
        <v>103.37</v>
      </c>
      <c r="S1215">
        <v>102.12023797400001</v>
      </c>
      <c r="T1215">
        <v>111.00106119599999</v>
      </c>
      <c r="U1215"/>
      <c r="V1215">
        <v>106.98410055799999</v>
      </c>
      <c r="W1215">
        <v>115.90965913799999</v>
      </c>
      <c r="X1215">
        <v>116.476266524</v>
      </c>
      <c r="Y1215"/>
      <c r="Z1215">
        <v>96.583902683000005</v>
      </c>
      <c r="AA1215"/>
      <c r="AB1215">
        <v>108.477751756</v>
      </c>
      <c r="AC1215">
        <v>103.19140071699999</v>
      </c>
      <c r="AD1215">
        <v>98.391800683</v>
      </c>
      <c r="AE1215">
        <v>105.5</v>
      </c>
      <c r="AF1215">
        <v>97.208100674999997</v>
      </c>
      <c r="AG1215">
        <v>117.3</v>
      </c>
      <c r="AH1215"/>
      <c r="AI1215">
        <v>102.69144238</v>
      </c>
      <c r="AJ1215">
        <v>100.77579519</v>
      </c>
      <c r="AK1215"/>
      <c r="AL1215">
        <v>104.31332582899999</v>
      </c>
      <c r="AM1215">
        <v>124.7</v>
      </c>
      <c r="AN1215">
        <v>104.57912850699999</v>
      </c>
      <c r="AO1215">
        <v>113.9</v>
      </c>
      <c r="AP1215">
        <v>114.509542462</v>
      </c>
      <c r="AQ1215">
        <v>128.01066755599999</v>
      </c>
      <c r="AR1215">
        <v>111.690692442</v>
      </c>
      <c r="AS1215">
        <v>119.690025831</v>
      </c>
      <c r="AT1215">
        <v>100.847920507</v>
      </c>
      <c r="AU1215"/>
    </row>
    <row r="1216" spans="1:47" x14ac:dyDescent="0.2">
      <c r="A1216" s="85">
        <v>43891</v>
      </c>
      <c r="B1216">
        <v>106.608884074</v>
      </c>
      <c r="C1216">
        <v>107.291059078</v>
      </c>
      <c r="D1216">
        <v>88.631984586000002</v>
      </c>
      <c r="E1216">
        <v>102.29246981599999</v>
      </c>
      <c r="F1216">
        <v>112.5</v>
      </c>
      <c r="G1216"/>
      <c r="H1216">
        <v>100.060261582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92.592283976000004</v>
      </c>
      <c r="N1216">
        <v>91.486076237999995</v>
      </c>
      <c r="O1216">
        <v>117.509792483</v>
      </c>
      <c r="P1216"/>
      <c r="Q1216">
        <v>113.909492458</v>
      </c>
      <c r="R1216">
        <v>85.69</v>
      </c>
      <c r="S1216">
        <v>95.026466939000002</v>
      </c>
      <c r="T1216">
        <v>105.376724443</v>
      </c>
      <c r="U1216"/>
      <c r="V1216">
        <v>107.883126613</v>
      </c>
      <c r="W1216">
        <v>103.908659055</v>
      </c>
      <c r="X1216">
        <v>94.195914447000007</v>
      </c>
      <c r="Y1216"/>
      <c r="Z1216">
        <v>131.97800366600001</v>
      </c>
      <c r="AA1216"/>
      <c r="AB1216">
        <v>97.611241218000004</v>
      </c>
      <c r="AC1216">
        <v>74.093825515000006</v>
      </c>
      <c r="AD1216">
        <v>96.291975668999996</v>
      </c>
      <c r="AE1216">
        <v>109.7</v>
      </c>
      <c r="AF1216">
        <v>79.906658887999995</v>
      </c>
      <c r="AG1216">
        <v>114.8</v>
      </c>
      <c r="AH1216"/>
      <c r="AI1216">
        <v>100.591617365</v>
      </c>
      <c r="AJ1216">
        <v>102.404965089</v>
      </c>
      <c r="AK1216"/>
      <c r="AL1216">
        <v>98.162327016999996</v>
      </c>
      <c r="AM1216">
        <v>115.2</v>
      </c>
      <c r="AN1216">
        <v>95.979200172999995</v>
      </c>
      <c r="AO1216">
        <v>113</v>
      </c>
      <c r="AP1216">
        <v>92.907742311999996</v>
      </c>
      <c r="AQ1216">
        <v>113.909492458</v>
      </c>
      <c r="AR1216">
        <v>109.89084243000001</v>
      </c>
      <c r="AS1216">
        <v>112.890592451</v>
      </c>
      <c r="AT1216">
        <v>97.050944806999993</v>
      </c>
      <c r="AU1216"/>
    </row>
    <row r="1217" spans="1:47" x14ac:dyDescent="0.2">
      <c r="A1217" s="85">
        <v>43922</v>
      </c>
      <c r="B1217">
        <v>90.207517292999995</v>
      </c>
      <c r="C1217">
        <v>94.692108990999998</v>
      </c>
      <c r="D1217">
        <v>71.235893200999996</v>
      </c>
      <c r="E1217">
        <v>89.075119920999995</v>
      </c>
      <c r="F1217">
        <v>107.3</v>
      </c>
      <c r="G1217"/>
      <c r="H1217">
        <v>97.063673300999994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75.093742187999993</v>
      </c>
      <c r="N1217">
        <v>70.197058498000004</v>
      </c>
      <c r="O1217">
        <v>106.608884074</v>
      </c>
      <c r="P1217"/>
      <c r="Q1217">
        <v>109.609134095</v>
      </c>
      <c r="R1217">
        <v>68.14</v>
      </c>
      <c r="S1217">
        <v>81.045041888</v>
      </c>
      <c r="T1217">
        <v>86.169083834000006</v>
      </c>
      <c r="U1217"/>
      <c r="V1217">
        <v>98.493298925999994</v>
      </c>
      <c r="W1217">
        <v>73.306108842</v>
      </c>
      <c r="X1217">
        <v>49.610620345000001</v>
      </c>
      <c r="Y1217"/>
      <c r="Z1217">
        <v>113.78103649400001</v>
      </c>
      <c r="AA1217"/>
      <c r="AB1217">
        <v>99.203747073000002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103.1</v>
      </c>
      <c r="AH1217"/>
      <c r="AI1217">
        <v>94.292142321</v>
      </c>
      <c r="AJ1217">
        <v>101.93948797500001</v>
      </c>
      <c r="AK1217"/>
      <c r="AL1217">
        <v>83.962844058000002</v>
      </c>
      <c r="AM1217">
        <v>91.6</v>
      </c>
      <c r="AN1217">
        <v>74.449379589000003</v>
      </c>
      <c r="AO1217">
        <v>108.4</v>
      </c>
      <c r="AP1217">
        <v>68.105675473000005</v>
      </c>
      <c r="AQ1217">
        <v>95.107925660000006</v>
      </c>
      <c r="AR1217">
        <v>92.992250646000002</v>
      </c>
      <c r="AS1217">
        <v>79.393383885000006</v>
      </c>
      <c r="AT1217">
        <v>84.244034916000004</v>
      </c>
      <c r="AU1217"/>
    </row>
    <row r="1218" spans="1:47" x14ac:dyDescent="0.2">
      <c r="A1218" s="85">
        <v>43952</v>
      </c>
      <c r="B1218">
        <v>98.608217350999993</v>
      </c>
      <c r="C1218">
        <v>106.99108407600001</v>
      </c>
      <c r="D1218">
        <v>76.961189099999999</v>
      </c>
      <c r="E1218">
        <v>93.025476940000004</v>
      </c>
      <c r="F1218">
        <v>103.7</v>
      </c>
      <c r="G1218"/>
      <c r="H1218">
        <v>97.186684779999993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85.292892258999998</v>
      </c>
      <c r="N1218">
        <v>81.125067603999995</v>
      </c>
      <c r="O1218">
        <v>106.108842404</v>
      </c>
      <c r="P1218"/>
      <c r="Q1218">
        <v>106.608884074</v>
      </c>
      <c r="R1218">
        <v>81.33</v>
      </c>
      <c r="S1218">
        <v>84.161280571000006</v>
      </c>
      <c r="T1218">
        <v>92.642377077999996</v>
      </c>
      <c r="U1218"/>
      <c r="V1218">
        <v>99.991675685000004</v>
      </c>
      <c r="W1218">
        <v>86.207183932000007</v>
      </c>
      <c r="X1218">
        <v>79.076804215999999</v>
      </c>
      <c r="Y1218"/>
      <c r="Z1218">
        <v>101.183136144</v>
      </c>
      <c r="AA1218"/>
      <c r="AB1218">
        <v>103.325526932</v>
      </c>
      <c r="AC1218">
        <v>84.592950587000004</v>
      </c>
      <c r="AD1218">
        <v>78.293475544000003</v>
      </c>
      <c r="AE1218">
        <v>96.3</v>
      </c>
      <c r="AF1218">
        <v>78.506542211999999</v>
      </c>
      <c r="AG1218">
        <v>109.1</v>
      </c>
      <c r="AH1218"/>
      <c r="AI1218">
        <v>94.192150654000002</v>
      </c>
      <c r="AJ1218">
        <v>100.54305663300001</v>
      </c>
      <c r="AK1218"/>
      <c r="AL1218">
        <v>87.212644875999999</v>
      </c>
      <c r="AM1218">
        <v>103.7</v>
      </c>
      <c r="AN1218">
        <v>76.839359672000001</v>
      </c>
      <c r="AO1218">
        <v>105.5</v>
      </c>
      <c r="AP1218">
        <v>81.806817234999997</v>
      </c>
      <c r="AQ1218">
        <v>105.008750729</v>
      </c>
      <c r="AR1218">
        <v>93.092242313</v>
      </c>
      <c r="AS1218">
        <v>94.492125655999999</v>
      </c>
      <c r="AT1218">
        <v>85.607959515999994</v>
      </c>
      <c r="AU1218"/>
    </row>
    <row r="1219" spans="1:47" x14ac:dyDescent="0.2">
      <c r="A1219" s="85">
        <v>43983</v>
      </c>
      <c r="B1219">
        <v>104.808734061</v>
      </c>
      <c r="C1219">
        <v>103.491375719</v>
      </c>
      <c r="D1219">
        <v>84.448114505999996</v>
      </c>
      <c r="E1219">
        <v>96.879790470000003</v>
      </c>
      <c r="F1219">
        <v>108.8</v>
      </c>
      <c r="G1219"/>
      <c r="H1219">
        <v>96.147597582000003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93.792183984999994</v>
      </c>
      <c r="N1219">
        <v>90.207075173000007</v>
      </c>
      <c r="O1219">
        <v>115.2096008</v>
      </c>
      <c r="P1219"/>
      <c r="Q1219">
        <v>107.108925744</v>
      </c>
      <c r="R1219">
        <v>91.42</v>
      </c>
      <c r="S1219">
        <v>90.381009487</v>
      </c>
      <c r="T1219">
        <v>103.46657233800001</v>
      </c>
      <c r="U1219"/>
      <c r="V1219">
        <v>102.888537418</v>
      </c>
      <c r="W1219">
        <v>101.508459038</v>
      </c>
      <c r="X1219">
        <v>97.291537974999997</v>
      </c>
      <c r="Y1219"/>
      <c r="Z1219">
        <v>119.380103316</v>
      </c>
      <c r="AA1219"/>
      <c r="AB1219">
        <v>108.571428571</v>
      </c>
      <c r="AC1219">
        <v>91.692358970000001</v>
      </c>
      <c r="AD1219">
        <v>82.093158903000003</v>
      </c>
      <c r="AE1219">
        <v>103.6</v>
      </c>
      <c r="AF1219">
        <v>85.507125594000001</v>
      </c>
      <c r="AG1219">
        <v>114.5</v>
      </c>
      <c r="AH1219"/>
      <c r="AI1219">
        <v>95.292058995000005</v>
      </c>
      <c r="AJ1219">
        <v>99.844840962000006</v>
      </c>
      <c r="AK1219"/>
      <c r="AL1219">
        <v>93.782554469999994</v>
      </c>
      <c r="AM1219">
        <v>115.2</v>
      </c>
      <c r="AN1219">
        <v>85.839284672999995</v>
      </c>
      <c r="AO1219">
        <v>106.4</v>
      </c>
      <c r="AP1219">
        <v>99.108259021999999</v>
      </c>
      <c r="AQ1219">
        <v>109.609134095</v>
      </c>
      <c r="AR1219">
        <v>99.291725690000007</v>
      </c>
      <c r="AS1219">
        <v>109.590867428</v>
      </c>
      <c r="AT1219">
        <v>90.980166490000002</v>
      </c>
      <c r="AU1219"/>
    </row>
    <row r="1220" spans="1:47" x14ac:dyDescent="0.2">
      <c r="A1220" s="85">
        <v>44013</v>
      </c>
      <c r="B1220">
        <v>110.30919243300001</v>
      </c>
      <c r="C1220">
        <v>108.990917424</v>
      </c>
      <c r="D1220">
        <v>92.265345444999994</v>
      </c>
      <c r="E1220">
        <v>99.863559387999999</v>
      </c>
      <c r="F1220">
        <v>111.5</v>
      </c>
      <c r="G1220"/>
      <c r="H1220">
        <v>97.444682434000001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97.791850679000007</v>
      </c>
      <c r="N1220">
        <v>97.318081097999993</v>
      </c>
      <c r="O1220">
        <v>116.70972580999999</v>
      </c>
      <c r="P1220"/>
      <c r="Q1220">
        <v>108.90907575599999</v>
      </c>
      <c r="R1220">
        <v>94.96</v>
      </c>
      <c r="S1220">
        <v>94.289656889</v>
      </c>
      <c r="T1220">
        <v>109.197028652</v>
      </c>
      <c r="U1220"/>
      <c r="V1220">
        <v>106.085074503</v>
      </c>
      <c r="W1220">
        <v>108.40903408600001</v>
      </c>
      <c r="X1220">
        <v>105.68322463299999</v>
      </c>
      <c r="Y1220"/>
      <c r="Z1220">
        <v>125.479086819</v>
      </c>
      <c r="AA1220"/>
      <c r="AB1220">
        <v>105.667447307</v>
      </c>
      <c r="AC1220">
        <v>98.091825681000003</v>
      </c>
      <c r="AD1220">
        <v>87.392717274000006</v>
      </c>
      <c r="AE1220">
        <v>105.5</v>
      </c>
      <c r="AF1220">
        <v>90.407533960999999</v>
      </c>
      <c r="AG1220">
        <v>114.8</v>
      </c>
      <c r="AH1220"/>
      <c r="AI1220">
        <v>97.791850679000007</v>
      </c>
      <c r="AJ1220">
        <v>101.59038013999999</v>
      </c>
      <c r="AK1220"/>
      <c r="AL1220">
        <v>97.978357489999993</v>
      </c>
      <c r="AM1220">
        <v>123.1</v>
      </c>
      <c r="AN1220">
        <v>97.919184006999998</v>
      </c>
      <c r="AO1220">
        <v>108.2</v>
      </c>
      <c r="AP1220">
        <v>103.408617385</v>
      </c>
      <c r="AQ1220">
        <v>119.309942495</v>
      </c>
      <c r="AR1220">
        <v>102.891425715</v>
      </c>
      <c r="AS1220">
        <v>121.58986751099999</v>
      </c>
      <c r="AT1220">
        <v>94.442383234000005</v>
      </c>
      <c r="AU1220"/>
    </row>
    <row r="1221" spans="1:47" x14ac:dyDescent="0.2">
      <c r="A1221" s="85">
        <v>44044</v>
      </c>
      <c r="B1221">
        <v>111.009250771</v>
      </c>
      <c r="C1221">
        <v>110.09082576500001</v>
      </c>
      <c r="D1221">
        <v>94.907789704999999</v>
      </c>
      <c r="E1221">
        <v>99.586665203999999</v>
      </c>
      <c r="F1221">
        <v>113</v>
      </c>
      <c r="G1221"/>
      <c r="H1221">
        <v>98.234209659000001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98.091825681000003</v>
      </c>
      <c r="N1221">
        <v>100.179083483</v>
      </c>
      <c r="O1221">
        <v>116.909742479</v>
      </c>
      <c r="P1221"/>
      <c r="Q1221">
        <v>110.409200767</v>
      </c>
      <c r="R1221">
        <v>95.4</v>
      </c>
      <c r="S1221">
        <v>95.638452271999995</v>
      </c>
      <c r="T1221">
        <v>111.31941988</v>
      </c>
      <c r="U1221"/>
      <c r="V1221">
        <v>105.285940231</v>
      </c>
      <c r="W1221">
        <v>115.509625802</v>
      </c>
      <c r="X1221">
        <v>106.158262462</v>
      </c>
      <c r="Y1221"/>
      <c r="Z1221">
        <v>104.38260289999999</v>
      </c>
      <c r="AA1221"/>
      <c r="AB1221">
        <v>108.571428571</v>
      </c>
      <c r="AC1221">
        <v>104.59128406000001</v>
      </c>
      <c r="AD1221">
        <v>89.892508957999993</v>
      </c>
      <c r="AE1221">
        <v>106.3</v>
      </c>
      <c r="AF1221">
        <v>90.907575631</v>
      </c>
      <c r="AG1221">
        <v>116.3</v>
      </c>
      <c r="AH1221"/>
      <c r="AI1221">
        <v>97.791850679000007</v>
      </c>
      <c r="AJ1221">
        <v>102.98681148199999</v>
      </c>
      <c r="AK1221"/>
      <c r="AL1221">
        <v>99.363542224</v>
      </c>
      <c r="AM1221">
        <v>123.4</v>
      </c>
      <c r="AN1221">
        <v>106.97910850700001</v>
      </c>
      <c r="AO1221">
        <v>111</v>
      </c>
      <c r="AP1221">
        <v>109.40911742599999</v>
      </c>
      <c r="AQ1221">
        <v>120.810067506</v>
      </c>
      <c r="AR1221">
        <v>111.09074243800001</v>
      </c>
      <c r="AS1221">
        <v>123.689692526</v>
      </c>
      <c r="AT1221">
        <v>95.308433211999997</v>
      </c>
      <c r="AU1221"/>
    </row>
    <row r="1222" spans="1:47" x14ac:dyDescent="0.2">
      <c r="A1222" s="85">
        <v>44075</v>
      </c>
      <c r="B1222">
        <v>113.609467456</v>
      </c>
      <c r="C1222">
        <v>110.89075910299999</v>
      </c>
      <c r="D1222">
        <v>97.440132121999994</v>
      </c>
      <c r="E1222">
        <v>101.163758163</v>
      </c>
      <c r="F1222">
        <v>115.8</v>
      </c>
      <c r="G1222"/>
      <c r="H1222">
        <v>99.841316250000006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98.891759019999995</v>
      </c>
      <c r="N1222">
        <v>101.884084903</v>
      </c>
      <c r="O1222">
        <v>119.109925827</v>
      </c>
      <c r="P1222"/>
      <c r="Q1222">
        <v>108.00900075</v>
      </c>
      <c r="R1222">
        <v>97.15</v>
      </c>
      <c r="S1222">
        <v>96.323574081999993</v>
      </c>
      <c r="T1222">
        <v>113.017332862</v>
      </c>
      <c r="U1222"/>
      <c r="V1222">
        <v>106.58453342200001</v>
      </c>
      <c r="W1222">
        <v>117.809817485</v>
      </c>
      <c r="X1222">
        <v>112.184622476</v>
      </c>
      <c r="Y1222"/>
      <c r="Z1222">
        <v>103.782702883</v>
      </c>
      <c r="AA1222"/>
      <c r="AB1222">
        <v>110.25761124100001</v>
      </c>
      <c r="AC1222">
        <v>100.191650696</v>
      </c>
      <c r="AD1222">
        <v>91.992333971999997</v>
      </c>
      <c r="AE1222">
        <v>109.6</v>
      </c>
      <c r="AF1222">
        <v>93.907825652</v>
      </c>
      <c r="AG1222">
        <v>116.7</v>
      </c>
      <c r="AH1222"/>
      <c r="AI1222">
        <v>98.491792351000001</v>
      </c>
      <c r="AJ1222">
        <v>101.474010861</v>
      </c>
      <c r="AK1222"/>
      <c r="AL1222">
        <v>100.294463994</v>
      </c>
      <c r="AM1222">
        <v>126.4</v>
      </c>
      <c r="AN1222">
        <v>103.919134007</v>
      </c>
      <c r="AO1222">
        <v>110</v>
      </c>
      <c r="AP1222">
        <v>112.609384115</v>
      </c>
      <c r="AQ1222">
        <v>121.010084174</v>
      </c>
      <c r="AR1222">
        <v>110.490792434</v>
      </c>
      <c r="AS1222">
        <v>125.189567536</v>
      </c>
      <c r="AT1222">
        <v>95.262622003999994</v>
      </c>
      <c r="AU1222"/>
    </row>
    <row r="1223" spans="1:47" x14ac:dyDescent="0.2">
      <c r="A1223" s="85">
        <v>44105</v>
      </c>
      <c r="B1223">
        <v>114.70955913</v>
      </c>
      <c r="C1223">
        <v>117.69019248399999</v>
      </c>
      <c r="D1223">
        <v>98.761354252999993</v>
      </c>
      <c r="E1223">
        <v>101.104633898</v>
      </c>
      <c r="F1223">
        <v>113.6</v>
      </c>
      <c r="G1223"/>
      <c r="H1223">
        <v>101.096763079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101.291559037</v>
      </c>
      <c r="N1223">
        <v>103.270086058</v>
      </c>
      <c r="O1223">
        <v>121.610134178</v>
      </c>
      <c r="P1223"/>
      <c r="Q1223">
        <v>109.709142429</v>
      </c>
      <c r="R1223">
        <v>99.21</v>
      </c>
      <c r="S1223">
        <v>97.749544520000001</v>
      </c>
      <c r="T1223">
        <v>114.184648037</v>
      </c>
      <c r="U1223"/>
      <c r="V1223">
        <v>103.387996337</v>
      </c>
      <c r="W1223">
        <v>119.609967497</v>
      </c>
      <c r="X1223">
        <v>116.368108823</v>
      </c>
      <c r="Y1223"/>
      <c r="Z1223">
        <v>102.782869522</v>
      </c>
      <c r="AA1223"/>
      <c r="AB1223">
        <v>108.852459016</v>
      </c>
      <c r="AC1223">
        <v>102.191484043</v>
      </c>
      <c r="AD1223">
        <v>93.692192317000007</v>
      </c>
      <c r="AE1223">
        <v>109</v>
      </c>
      <c r="AF1223">
        <v>94.207850653999998</v>
      </c>
      <c r="AG1223">
        <v>118.3</v>
      </c>
      <c r="AH1223"/>
      <c r="AI1223">
        <v>100.69160903300001</v>
      </c>
      <c r="AJ1223">
        <v>97.517455392000002</v>
      </c>
      <c r="AK1223"/>
      <c r="AL1223">
        <v>101.40871662000001</v>
      </c>
      <c r="AM1223">
        <v>127.2</v>
      </c>
      <c r="AN1223">
        <v>105.619119841</v>
      </c>
      <c r="AO1223">
        <v>109.9</v>
      </c>
      <c r="AP1223">
        <v>110.109175765</v>
      </c>
      <c r="AQ1223">
        <v>124.91040920099999</v>
      </c>
      <c r="AR1223">
        <v>110.290809099</v>
      </c>
      <c r="AS1223">
        <v>125.78951754000001</v>
      </c>
      <c r="AT1223">
        <v>96.010177623999994</v>
      </c>
      <c r="AU1223"/>
    </row>
    <row r="1224" spans="1:47" x14ac:dyDescent="0.2">
      <c r="A1224" s="85">
        <v>44136</v>
      </c>
      <c r="B1224">
        <v>114.509542462</v>
      </c>
      <c r="C1224">
        <v>116.090325806</v>
      </c>
      <c r="D1224">
        <v>99.311863474000006</v>
      </c>
      <c r="E1224">
        <v>103.48966930500001</v>
      </c>
      <c r="F1224">
        <v>116.2</v>
      </c>
      <c r="G1224"/>
      <c r="H1224">
        <v>99.675225789999999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105.291225731</v>
      </c>
      <c r="N1224">
        <v>102.139085116</v>
      </c>
      <c r="O1224">
        <v>120.61005083800001</v>
      </c>
      <c r="P1224"/>
      <c r="Q1224">
        <v>110.30919243300001</v>
      </c>
      <c r="R1224">
        <v>98.21</v>
      </c>
      <c r="S1224">
        <v>98.162076643000006</v>
      </c>
      <c r="T1224">
        <v>115.98868057999999</v>
      </c>
      <c r="U1224"/>
      <c r="V1224">
        <v>110.180637643</v>
      </c>
      <c r="W1224">
        <v>117.809817485</v>
      </c>
      <c r="X1224">
        <v>116.110796552</v>
      </c>
      <c r="Y1224"/>
      <c r="Z1224">
        <v>174.57090484899999</v>
      </c>
      <c r="AA1224"/>
      <c r="AB1224">
        <v>109.22716627600001</v>
      </c>
      <c r="AC1224">
        <v>99.991667360999998</v>
      </c>
      <c r="AD1224">
        <v>93.992167319000004</v>
      </c>
      <c r="AE1224">
        <v>109.4</v>
      </c>
      <c r="AF1224">
        <v>94.407867322000001</v>
      </c>
      <c r="AG1224">
        <v>120.5</v>
      </c>
      <c r="AH1224"/>
      <c r="AI1224">
        <v>99.991667360999998</v>
      </c>
      <c r="AJ1224">
        <v>99.030256011999995</v>
      </c>
      <c r="AK1224"/>
      <c r="AL1224">
        <v>102.20420761299999</v>
      </c>
      <c r="AM1224">
        <v>127.1</v>
      </c>
      <c r="AN1224">
        <v>100.03916633999999</v>
      </c>
      <c r="AO1224">
        <v>111.7</v>
      </c>
      <c r="AP1224">
        <v>114.70955913</v>
      </c>
      <c r="AQ1224">
        <v>123.310275856</v>
      </c>
      <c r="AR1224">
        <v>110.590784101</v>
      </c>
      <c r="AS1224">
        <v>127.08940921600001</v>
      </c>
      <c r="AT1224">
        <v>96.301009383999997</v>
      </c>
      <c r="AU1224"/>
    </row>
    <row r="1225" spans="1:47" x14ac:dyDescent="0.2">
      <c r="A1225" s="85">
        <v>44166</v>
      </c>
      <c r="B1225">
        <v>112.40936744699999</v>
      </c>
      <c r="C1225">
        <v>113.890509124</v>
      </c>
      <c r="D1225">
        <v>99.642169006000003</v>
      </c>
      <c r="E1225">
        <v>104.666803999</v>
      </c>
      <c r="F1225">
        <v>116.6</v>
      </c>
      <c r="G1225"/>
      <c r="H1225">
        <v>99.567151116999995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104.291309058</v>
      </c>
      <c r="N1225">
        <v>103.429086191</v>
      </c>
      <c r="O1225">
        <v>120.61005083800001</v>
      </c>
      <c r="P1225"/>
      <c r="Q1225">
        <v>108.209017418</v>
      </c>
      <c r="R1225">
        <v>97.8</v>
      </c>
      <c r="S1225">
        <v>98.793200979999995</v>
      </c>
      <c r="T1225">
        <v>116.837637071</v>
      </c>
      <c r="U1225"/>
      <c r="V1225">
        <v>110.280529426</v>
      </c>
      <c r="W1225">
        <v>115.809650804</v>
      </c>
      <c r="X1225">
        <v>117.465286742</v>
      </c>
      <c r="Y1225"/>
      <c r="Z1225">
        <v>156.37393767699999</v>
      </c>
      <c r="AA1225"/>
      <c r="AB1225">
        <v>108.758782201</v>
      </c>
      <c r="AC1225">
        <v>100.69160903300001</v>
      </c>
      <c r="AD1225">
        <v>94.092158987000005</v>
      </c>
      <c r="AE1225">
        <v>111.3</v>
      </c>
      <c r="AF1225">
        <v>90.407533960999999</v>
      </c>
      <c r="AG1225">
        <v>119.2</v>
      </c>
      <c r="AH1225"/>
      <c r="AI1225">
        <v>100.191650696</v>
      </c>
      <c r="AJ1225">
        <v>102.404965089</v>
      </c>
      <c r="AK1225"/>
      <c r="AL1225">
        <v>102.7740998</v>
      </c>
      <c r="AM1225">
        <v>128.1</v>
      </c>
      <c r="AN1225">
        <v>101.639153007</v>
      </c>
      <c r="AO1225">
        <v>115.3</v>
      </c>
      <c r="AP1225">
        <v>113.109425785</v>
      </c>
      <c r="AQ1225">
        <v>121.310109176</v>
      </c>
      <c r="AR1225">
        <v>111.79068411</v>
      </c>
      <c r="AS1225">
        <v>128.28930922399999</v>
      </c>
      <c r="AT1225">
        <v>97.312128186999999</v>
      </c>
      <c r="AU1225"/>
    </row>
    <row r="1226" spans="1:47" x14ac:dyDescent="0.2">
      <c r="A1226" s="85">
        <v>44197</v>
      </c>
      <c r="B1226">
        <v>111.709309109</v>
      </c>
      <c r="C1226">
        <v>120.28997583500001</v>
      </c>
      <c r="D1226">
        <v>100.52298376</v>
      </c>
      <c r="E1226">
        <v>105.290417856</v>
      </c>
      <c r="F1226">
        <v>119</v>
      </c>
      <c r="G1226"/>
      <c r="H1226">
        <v>101.29890421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105.79118406800001</v>
      </c>
      <c r="N1226">
        <v>103.204086003</v>
      </c>
      <c r="O1226">
        <v>120.810067506</v>
      </c>
      <c r="P1226"/>
      <c r="Q1226">
        <v>110.509209101</v>
      </c>
      <c r="R1226">
        <v>100.52</v>
      </c>
      <c r="S1226">
        <v>99.927628037999995</v>
      </c>
      <c r="T1226">
        <v>114.92748496599999</v>
      </c>
      <c r="U1226"/>
      <c r="V1226">
        <v>115.375010405</v>
      </c>
      <c r="W1226">
        <v>114.809567464</v>
      </c>
      <c r="X1226">
        <v>116.75756858299999</v>
      </c>
      <c r="Y1226"/>
      <c r="Z1226">
        <v>159.27345442399999</v>
      </c>
      <c r="AA1226"/>
      <c r="AB1226">
        <v>106.88524590199999</v>
      </c>
      <c r="AC1226">
        <v>104.091325723</v>
      </c>
      <c r="AD1226">
        <v>96.191984000999994</v>
      </c>
      <c r="AE1226">
        <v>111.8</v>
      </c>
      <c r="AF1226">
        <v>96.408034002999997</v>
      </c>
      <c r="AG1226">
        <v>118.7</v>
      </c>
      <c r="AH1226"/>
      <c r="AI1226">
        <v>102.191484043</v>
      </c>
      <c r="AJ1226">
        <v>103.68502715299999</v>
      </c>
      <c r="AK1226"/>
      <c r="AL1226">
        <v>103.90525699200001</v>
      </c>
      <c r="AM1226">
        <v>129.1</v>
      </c>
      <c r="AN1226">
        <v>100.569161924</v>
      </c>
      <c r="AO1226">
        <v>111.5</v>
      </c>
      <c r="AP1226">
        <v>114.20951746</v>
      </c>
      <c r="AQ1226">
        <v>124.010334195</v>
      </c>
      <c r="AR1226">
        <v>111.590700775</v>
      </c>
      <c r="AS1226">
        <v>130.98908424300001</v>
      </c>
      <c r="AT1226">
        <v>98.429148224000002</v>
      </c>
      <c r="AU1226"/>
    </row>
    <row r="1227" spans="1:47" x14ac:dyDescent="0.2">
      <c r="A1227" s="85">
        <v>44228</v>
      </c>
      <c r="B1227">
        <v>113.909492458</v>
      </c>
      <c r="C1227">
        <v>118.190150821</v>
      </c>
      <c r="D1227">
        <v>98.541150564000006</v>
      </c>
      <c r="E1227">
        <v>103.71519761099999</v>
      </c>
      <c r="F1227">
        <v>116.9</v>
      </c>
      <c r="G1227"/>
      <c r="H1227">
        <v>102.44701666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104.19131738999999</v>
      </c>
      <c r="N1227">
        <v>103.08108590099999</v>
      </c>
      <c r="O1227">
        <v>120.91007584</v>
      </c>
      <c r="P1227"/>
      <c r="Q1227">
        <v>113.009417451</v>
      </c>
      <c r="R1227">
        <v>96.22</v>
      </c>
      <c r="S1227">
        <v>97.975148958999995</v>
      </c>
      <c r="T1227">
        <v>115.351963212</v>
      </c>
      <c r="U1227"/>
      <c r="V1227">
        <v>111.479230833</v>
      </c>
      <c r="W1227">
        <v>119.509959163</v>
      </c>
      <c r="X1227">
        <v>116.608977787</v>
      </c>
      <c r="Y1227"/>
      <c r="Z1227">
        <v>159.67338776899999</v>
      </c>
      <c r="AA1227"/>
      <c r="AB1227">
        <v>105.85480093699999</v>
      </c>
      <c r="AC1227">
        <v>102.591450712</v>
      </c>
      <c r="AD1227">
        <v>96.091992333999997</v>
      </c>
      <c r="AE1227">
        <v>115.4</v>
      </c>
      <c r="AF1227">
        <v>94.907908992000003</v>
      </c>
      <c r="AG1227">
        <v>121.7</v>
      </c>
      <c r="AH1227"/>
      <c r="AI1227">
        <v>99.691692359000001</v>
      </c>
      <c r="AJ1227">
        <v>101.93948797500001</v>
      </c>
      <c r="AK1227"/>
      <c r="AL1227">
        <v>102.739560587</v>
      </c>
      <c r="AM1227">
        <v>129.69999999999999</v>
      </c>
      <c r="AN1227">
        <v>102.07914934</v>
      </c>
      <c r="AO1227">
        <v>112.6</v>
      </c>
      <c r="AP1227">
        <v>114.10950912600001</v>
      </c>
      <c r="AQ1227">
        <v>126.21051754299999</v>
      </c>
      <c r="AR1227">
        <v>112.990584118</v>
      </c>
      <c r="AS1227">
        <v>134.388800933</v>
      </c>
      <c r="AT1227">
        <v>95.413342861000004</v>
      </c>
      <c r="AU1227"/>
    </row>
    <row r="1228" spans="1:47" x14ac:dyDescent="0.2">
      <c r="A1228" s="85">
        <v>44256</v>
      </c>
      <c r="B1228">
        <v>117.30977581499999</v>
      </c>
      <c r="C1228">
        <v>122.689775852</v>
      </c>
      <c r="D1228">
        <v>96.118909991999999</v>
      </c>
      <c r="E1228">
        <v>104.58895259099999</v>
      </c>
      <c r="F1228">
        <v>125.6</v>
      </c>
      <c r="G1228"/>
      <c r="H1228">
        <v>101.765962102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104.991250729</v>
      </c>
      <c r="N1228">
        <v>104.17908681599999</v>
      </c>
      <c r="O1228">
        <v>119.809984165</v>
      </c>
      <c r="P1228"/>
      <c r="Q1228">
        <v>111.709309109</v>
      </c>
      <c r="R1228">
        <v>97.98</v>
      </c>
      <c r="S1228">
        <v>99.810883364000006</v>
      </c>
      <c r="T1228">
        <v>116.413158826</v>
      </c>
      <c r="U1228"/>
      <c r="V1228">
        <v>113.976525431</v>
      </c>
      <c r="W1228">
        <v>119.909992499</v>
      </c>
      <c r="X1228">
        <v>116.70463159099999</v>
      </c>
      <c r="Y1228"/>
      <c r="Z1228">
        <v>148.77520413299999</v>
      </c>
      <c r="AA1228"/>
      <c r="AB1228">
        <v>111.100702576</v>
      </c>
      <c r="AC1228">
        <v>102.891425715</v>
      </c>
      <c r="AD1228">
        <v>97.291892341999997</v>
      </c>
      <c r="AE1228">
        <v>114.8</v>
      </c>
      <c r="AF1228">
        <v>96.208017334999994</v>
      </c>
      <c r="AG1228">
        <v>119.9</v>
      </c>
      <c r="AH1228"/>
      <c r="AI1228">
        <v>103.29139238400001</v>
      </c>
      <c r="AJ1228">
        <v>103.219550039</v>
      </c>
      <c r="AK1228"/>
      <c r="AL1228">
        <v>104.363108565</v>
      </c>
      <c r="AM1228">
        <v>133.19999999999999</v>
      </c>
      <c r="AN1228">
        <v>101.69915250699999</v>
      </c>
      <c r="AO1228">
        <v>113.9</v>
      </c>
      <c r="AP1228">
        <v>116.50970914200001</v>
      </c>
      <c r="AQ1228">
        <v>125.810484207</v>
      </c>
      <c r="AR1228">
        <v>114.390467461</v>
      </c>
      <c r="AS1228">
        <v>131.78901758200001</v>
      </c>
      <c r="AT1228">
        <v>98.030134586000003</v>
      </c>
      <c r="AU1228"/>
    </row>
    <row r="1229" spans="1:47" x14ac:dyDescent="0.2">
      <c r="A1229" s="85">
        <v>44287</v>
      </c>
      <c r="B1229">
        <v>117.509792483</v>
      </c>
      <c r="C1229">
        <v>128.18931755700001</v>
      </c>
      <c r="D1229">
        <v>94.577484173000002</v>
      </c>
      <c r="E1229">
        <v>103.026038754</v>
      </c>
      <c r="F1229">
        <v>126.8</v>
      </c>
      <c r="G1229"/>
      <c r="H1229">
        <v>102.35284924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106.291142405</v>
      </c>
      <c r="N1229">
        <v>103.84808654</v>
      </c>
      <c r="O1229">
        <v>125.610467539</v>
      </c>
      <c r="P1229"/>
      <c r="Q1229">
        <v>111.409284107</v>
      </c>
      <c r="R1229">
        <v>98.17</v>
      </c>
      <c r="S1229">
        <v>99.995628332999999</v>
      </c>
      <c r="T1229">
        <v>115.776441457</v>
      </c>
      <c r="U1229"/>
      <c r="V1229">
        <v>120.269707817</v>
      </c>
      <c r="W1229">
        <v>117.209767481</v>
      </c>
      <c r="X1229">
        <v>115.89188561100001</v>
      </c>
      <c r="Y1229"/>
      <c r="Z1229">
        <v>165.27245459100001</v>
      </c>
      <c r="AA1229"/>
      <c r="AB1229">
        <v>109.601873536</v>
      </c>
      <c r="AC1229">
        <v>103.991334055</v>
      </c>
      <c r="AD1229">
        <v>98.491792351000001</v>
      </c>
      <c r="AE1229">
        <v>112.9</v>
      </c>
      <c r="AF1229">
        <v>96.608050671000001</v>
      </c>
      <c r="AG1229">
        <v>122.8</v>
      </c>
      <c r="AH1229"/>
      <c r="AI1229">
        <v>101.991500708</v>
      </c>
      <c r="AJ1229">
        <v>103.33591931700001</v>
      </c>
      <c r="AK1229"/>
      <c r="AL1229">
        <v>104.47991360100001</v>
      </c>
      <c r="AM1229">
        <v>132.69999999999999</v>
      </c>
      <c r="AN1229">
        <v>102.17914850699999</v>
      </c>
      <c r="AO1229">
        <v>115.9</v>
      </c>
      <c r="AP1229">
        <v>114.90957579800001</v>
      </c>
      <c r="AQ1229">
        <v>128.11067589000001</v>
      </c>
      <c r="AR1229">
        <v>114.190484126</v>
      </c>
      <c r="AS1229">
        <v>130.98908424300001</v>
      </c>
      <c r="AT1229">
        <v>98.191267081000007</v>
      </c>
      <c r="AU1229"/>
    </row>
    <row r="1230" spans="1:47" x14ac:dyDescent="0.2">
      <c r="A1230" s="85">
        <v>44317</v>
      </c>
      <c r="B1230">
        <v>116.609717476</v>
      </c>
      <c r="C1230">
        <v>127.989334222</v>
      </c>
      <c r="D1230">
        <v>95.568400771</v>
      </c>
      <c r="E1230">
        <v>102.92785502</v>
      </c>
      <c r="F1230">
        <v>123</v>
      </c>
      <c r="G1230"/>
      <c r="H1230">
        <v>100.385650893</v>
      </c>
      <c r="I1230">
        <v>119.690025831</v>
      </c>
      <c r="J1230">
        <v>111.581403099</v>
      </c>
      <c r="K1230">
        <v>97.008084006999994</v>
      </c>
      <c r="L1230">
        <v>112</v>
      </c>
      <c r="M1230">
        <v>103.991334055</v>
      </c>
      <c r="N1230">
        <v>101.985084988</v>
      </c>
      <c r="O1230">
        <v>124.210350863</v>
      </c>
      <c r="P1230"/>
      <c r="Q1230">
        <v>113.70947579</v>
      </c>
      <c r="R1230">
        <v>98.09</v>
      </c>
      <c r="S1230">
        <v>99.118212193000005</v>
      </c>
      <c r="T1230">
        <v>117.686593562</v>
      </c>
      <c r="U1230"/>
      <c r="V1230">
        <v>113.87663364700001</v>
      </c>
      <c r="W1230">
        <v>120.710059172</v>
      </c>
      <c r="X1230">
        <v>101.10321678</v>
      </c>
      <c r="Y1230"/>
      <c r="Z1230">
        <v>139.476753874</v>
      </c>
      <c r="AA1230"/>
      <c r="AB1230">
        <v>107.072599532</v>
      </c>
      <c r="AC1230">
        <v>102.891425715</v>
      </c>
      <c r="AD1230">
        <v>92.592283976000004</v>
      </c>
      <c r="AE1230">
        <v>112.7</v>
      </c>
      <c r="AF1230">
        <v>95.207933994000001</v>
      </c>
      <c r="AG1230">
        <v>120</v>
      </c>
      <c r="AH1230"/>
      <c r="AI1230">
        <v>102.99141738199999</v>
      </c>
      <c r="AJ1230">
        <v>102.870442203</v>
      </c>
      <c r="AK1230"/>
      <c r="AL1230">
        <v>103.620941151</v>
      </c>
      <c r="AM1230">
        <v>134.69999999999999</v>
      </c>
      <c r="AN1230">
        <v>97.339188840000006</v>
      </c>
      <c r="AO1230">
        <v>116.8</v>
      </c>
      <c r="AP1230">
        <v>110.509209101</v>
      </c>
      <c r="AQ1230">
        <v>127.410617551</v>
      </c>
      <c r="AR1230">
        <v>112.790600783</v>
      </c>
      <c r="AS1230">
        <v>133.68885926199999</v>
      </c>
      <c r="AT1230">
        <v>98.938822701999996</v>
      </c>
      <c r="AU1230"/>
    </row>
    <row r="1231" spans="1:47" x14ac:dyDescent="0.2">
      <c r="A1231" s="85">
        <v>44348</v>
      </c>
      <c r="B1231">
        <v>116.009667472</v>
      </c>
      <c r="C1231">
        <v>139.08840929900001</v>
      </c>
      <c r="D1231">
        <v>95.238095238</v>
      </c>
      <c r="E1231">
        <v>105.250555795</v>
      </c>
      <c r="F1231">
        <v>122.3</v>
      </c>
      <c r="G1231"/>
      <c r="H1231">
        <v>102.301530453</v>
      </c>
      <c r="I1231">
        <v>122.189817515</v>
      </c>
      <c r="J1231">
        <v>112.281286452</v>
      </c>
      <c r="K1231">
        <v>96.308025669000003</v>
      </c>
      <c r="L1231">
        <v>107.9</v>
      </c>
      <c r="M1231">
        <v>103.991334055</v>
      </c>
      <c r="N1231">
        <v>100.63908386599999</v>
      </c>
      <c r="O1231">
        <v>127.410617551</v>
      </c>
      <c r="P1231"/>
      <c r="Q1231">
        <v>111.209267439</v>
      </c>
      <c r="R1231">
        <v>97.86</v>
      </c>
      <c r="S1231">
        <v>100.489328227</v>
      </c>
      <c r="T1231">
        <v>115.458082773</v>
      </c>
      <c r="U1231"/>
      <c r="V1231">
        <v>112.378256888</v>
      </c>
      <c r="W1231">
        <v>119.909992499</v>
      </c>
      <c r="X1231">
        <v>110.95493601299999</v>
      </c>
      <c r="Y1231"/>
      <c r="Z1231">
        <v>134.57757040499999</v>
      </c>
      <c r="AA1231"/>
      <c r="AB1231">
        <v>112.131147541</v>
      </c>
      <c r="AC1231">
        <v>105.091242396</v>
      </c>
      <c r="AD1231">
        <v>98.691775684999996</v>
      </c>
      <c r="AE1231">
        <v>114.3</v>
      </c>
      <c r="AF1231">
        <v>96.708059004999996</v>
      </c>
      <c r="AG1231">
        <v>122.9</v>
      </c>
      <c r="AH1231"/>
      <c r="AI1231">
        <v>104.691275727</v>
      </c>
      <c r="AJ1231">
        <v>104.499612102</v>
      </c>
      <c r="AK1231"/>
      <c r="AL1231">
        <v>104.88229421200001</v>
      </c>
      <c r="AM1231">
        <v>136.19999999999999</v>
      </c>
      <c r="AN1231">
        <v>95.209206589999994</v>
      </c>
      <c r="AO1231">
        <v>116.4</v>
      </c>
      <c r="AP1231">
        <v>112.009334111</v>
      </c>
      <c r="AQ1231">
        <v>129.61080089999999</v>
      </c>
      <c r="AR1231">
        <v>114.090492459</v>
      </c>
      <c r="AS1231">
        <v>135.488709274</v>
      </c>
      <c r="AT1231">
        <v>99.349140403999996</v>
      </c>
      <c r="AU1231"/>
    </row>
    <row r="1232" spans="1:47" x14ac:dyDescent="0.2">
      <c r="A1232" s="85">
        <v>44378</v>
      </c>
      <c r="B1232">
        <v>117.409784149</v>
      </c>
      <c r="C1232">
        <v>132.48895925299999</v>
      </c>
      <c r="D1232">
        <v>93.916873108000004</v>
      </c>
      <c r="E1232">
        <v>105.37790036600001</v>
      </c>
      <c r="F1232">
        <v>123.4</v>
      </c>
      <c r="G1232"/>
      <c r="H1232">
        <v>102.84562087899999</v>
      </c>
      <c r="I1232">
        <v>120.789934172</v>
      </c>
      <c r="J1232">
        <v>113.381103149</v>
      </c>
      <c r="K1232">
        <v>97.508125676999995</v>
      </c>
      <c r="L1232">
        <v>116.8</v>
      </c>
      <c r="M1232">
        <v>106.191150737</v>
      </c>
      <c r="N1232">
        <v>101.029084191</v>
      </c>
      <c r="O1232">
        <v>126.110509209</v>
      </c>
      <c r="P1232"/>
      <c r="Q1232">
        <v>113.30944245400001</v>
      </c>
      <c r="R1232">
        <v>98.53</v>
      </c>
      <c r="S1232">
        <v>100.969798314</v>
      </c>
      <c r="T1232">
        <v>115.670321896</v>
      </c>
      <c r="U1232"/>
      <c r="V1232">
        <v>115.375010405</v>
      </c>
      <c r="W1232">
        <v>119.20993416100001</v>
      </c>
      <c r="X1232">
        <v>117.843570669</v>
      </c>
      <c r="Y1232"/>
      <c r="Z1232">
        <v>159.47342109600001</v>
      </c>
      <c r="AA1232"/>
      <c r="AB1232">
        <v>114.94145199099999</v>
      </c>
      <c r="AC1232">
        <v>105.99116740300001</v>
      </c>
      <c r="AD1232">
        <v>98.191817349000004</v>
      </c>
      <c r="AE1232">
        <v>114.7</v>
      </c>
      <c r="AF1232">
        <v>93.707808983999996</v>
      </c>
      <c r="AG1232">
        <v>125.2</v>
      </c>
      <c r="AH1232"/>
      <c r="AI1232">
        <v>105.59120073299999</v>
      </c>
      <c r="AJ1232">
        <v>103.801396431</v>
      </c>
      <c r="AK1232"/>
      <c r="AL1232">
        <v>105.42964290899999</v>
      </c>
      <c r="AM1232">
        <v>138</v>
      </c>
      <c r="AN1232">
        <v>98.649177924</v>
      </c>
      <c r="AO1232">
        <v>116.5</v>
      </c>
      <c r="AP1232">
        <v>113.20943412</v>
      </c>
      <c r="AQ1232">
        <v>127.510625885</v>
      </c>
      <c r="AR1232">
        <v>113.99050079200001</v>
      </c>
      <c r="AS1232">
        <v>133.98883426399999</v>
      </c>
      <c r="AT1232">
        <v>100.02351708099999</v>
      </c>
      <c r="AU1232"/>
    </row>
    <row r="1233" spans="1:47" x14ac:dyDescent="0.2">
      <c r="A1233" s="85">
        <v>44409</v>
      </c>
      <c r="B1233">
        <v>117.90982581900001</v>
      </c>
      <c r="C1233">
        <v>130.98908424300001</v>
      </c>
      <c r="D1233">
        <v>93.586567575000004</v>
      </c>
      <c r="E1233">
        <v>105.556610815</v>
      </c>
      <c r="F1233">
        <v>123</v>
      </c>
      <c r="G1233"/>
      <c r="H1233">
        <v>102.294908803</v>
      </c>
      <c r="I1233">
        <v>119.390050829</v>
      </c>
      <c r="J1233">
        <v>110.381603066</v>
      </c>
      <c r="K1233">
        <v>92.907742311999996</v>
      </c>
      <c r="L1233">
        <v>120</v>
      </c>
      <c r="M1233">
        <v>102.791434047</v>
      </c>
      <c r="N1233">
        <v>101.408084507</v>
      </c>
      <c r="O1233">
        <v>122.91024252</v>
      </c>
      <c r="P1233"/>
      <c r="Q1233">
        <v>114.60955079599999</v>
      </c>
      <c r="R1233">
        <v>98.51</v>
      </c>
      <c r="S1233">
        <v>99.919042894</v>
      </c>
      <c r="T1233">
        <v>116.09480014099999</v>
      </c>
      <c r="U1233"/>
      <c r="V1233">
        <v>116.67360359600001</v>
      </c>
      <c r="W1233">
        <v>116.20968413999999</v>
      </c>
      <c r="X1233">
        <v>119.632557431</v>
      </c>
      <c r="Y1233"/>
      <c r="Z1233">
        <v>135.47742043</v>
      </c>
      <c r="AA1233"/>
      <c r="AB1233">
        <v>110.53864168600001</v>
      </c>
      <c r="AC1233">
        <v>104.49129239200001</v>
      </c>
      <c r="AD1233">
        <v>95.792017332</v>
      </c>
      <c r="AE1233">
        <v>115.7</v>
      </c>
      <c r="AF1233">
        <v>95.807983999000001</v>
      </c>
      <c r="AG1233">
        <v>122.5</v>
      </c>
      <c r="AH1233"/>
      <c r="AI1233">
        <v>102.69144238</v>
      </c>
      <c r="AJ1233">
        <v>106.361520559</v>
      </c>
      <c r="AK1233"/>
      <c r="AL1233">
        <v>104.687392731</v>
      </c>
      <c r="AM1233">
        <v>136.80000000000001</v>
      </c>
      <c r="AN1233">
        <v>96.729193922999997</v>
      </c>
      <c r="AO1233">
        <v>115.8</v>
      </c>
      <c r="AP1233">
        <v>109.00908409</v>
      </c>
      <c r="AQ1233">
        <v>128.210684224</v>
      </c>
      <c r="AR1233">
        <v>112.790600783</v>
      </c>
      <c r="AS1233">
        <v>140.38830097499999</v>
      </c>
      <c r="AT1233">
        <v>99.988414986999999</v>
      </c>
      <c r="AU1233"/>
    </row>
    <row r="1234" spans="1:47" x14ac:dyDescent="0.2">
      <c r="A1234" s="85">
        <v>44440</v>
      </c>
      <c r="B1234">
        <v>117.509792483</v>
      </c>
      <c r="C1234">
        <v>130.68910924100001</v>
      </c>
      <c r="D1234">
        <v>93.146160198000004</v>
      </c>
      <c r="E1234">
        <v>105.506047529</v>
      </c>
      <c r="F1234">
        <v>123.4</v>
      </c>
      <c r="G1234"/>
      <c r="H1234">
        <v>99.402528339</v>
      </c>
      <c r="I1234">
        <v>116.59028414300001</v>
      </c>
      <c r="J1234">
        <v>107.382102983</v>
      </c>
      <c r="K1234">
        <v>92.707725644000007</v>
      </c>
      <c r="L1234">
        <v>111.6</v>
      </c>
      <c r="M1234">
        <v>102.69144238</v>
      </c>
      <c r="N1234">
        <v>102.60908550800001</v>
      </c>
      <c r="O1234">
        <v>128.910742562</v>
      </c>
      <c r="P1234"/>
      <c r="Q1234">
        <v>115.109592466</v>
      </c>
      <c r="R1234">
        <v>97.38</v>
      </c>
      <c r="S1234">
        <v>98.269471304999996</v>
      </c>
      <c r="T1234">
        <v>114.92748496599999</v>
      </c>
      <c r="U1234"/>
      <c r="V1234">
        <v>118.47165570600001</v>
      </c>
      <c r="W1234">
        <v>115.809650804</v>
      </c>
      <c r="X1234">
        <v>117.32450818300001</v>
      </c>
      <c r="Y1234"/>
      <c r="Z1234">
        <v>130.87818696900001</v>
      </c>
      <c r="AA1234"/>
      <c r="AB1234">
        <v>112.786885246</v>
      </c>
      <c r="AC1234">
        <v>105.191234064</v>
      </c>
      <c r="AD1234">
        <v>90.092492292000003</v>
      </c>
      <c r="AE1234">
        <v>112.8</v>
      </c>
      <c r="AF1234">
        <v>95.407950662999994</v>
      </c>
      <c r="AG1234">
        <v>123.9</v>
      </c>
      <c r="AH1234"/>
      <c r="AI1234">
        <v>103.691359053</v>
      </c>
      <c r="AJ1234">
        <v>110.201706749</v>
      </c>
      <c r="AK1234"/>
      <c r="AL1234">
        <v>103.23593028800001</v>
      </c>
      <c r="AM1234">
        <v>137.69999999999999</v>
      </c>
      <c r="AN1234">
        <v>98.579178506999995</v>
      </c>
      <c r="AO1234">
        <v>117.9</v>
      </c>
      <c r="AP1234">
        <v>107.60896741400001</v>
      </c>
      <c r="AQ1234">
        <v>128.61071756000001</v>
      </c>
      <c r="AR1234">
        <v>113.190567453</v>
      </c>
      <c r="AS1234">
        <v>136.68860928300001</v>
      </c>
      <c r="AT1234">
        <v>99.009522683</v>
      </c>
      <c r="AU1234"/>
    </row>
    <row r="1235" spans="1:47" x14ac:dyDescent="0.2">
      <c r="A1235" s="85">
        <v>44470</v>
      </c>
      <c r="B1235">
        <v>119.009917493</v>
      </c>
      <c r="C1235">
        <v>132.688942588</v>
      </c>
      <c r="D1235">
        <v>92.705752821000004</v>
      </c>
      <c r="E1235">
        <v>107.477480611</v>
      </c>
      <c r="F1235">
        <v>118.5</v>
      </c>
      <c r="G1235"/>
      <c r="H1235">
        <v>102.777236401</v>
      </c>
      <c r="I1235">
        <v>120.989917507</v>
      </c>
      <c r="J1235">
        <v>107.982002999</v>
      </c>
      <c r="K1235">
        <v>95.907992332999996</v>
      </c>
      <c r="L1235">
        <v>115.3</v>
      </c>
      <c r="M1235">
        <v>101.69152570599999</v>
      </c>
      <c r="N1235">
        <v>103.107085923</v>
      </c>
      <c r="O1235">
        <v>124.810400867</v>
      </c>
      <c r="P1235"/>
      <c r="Q1235">
        <v>115.2096008</v>
      </c>
      <c r="R1235">
        <v>98.42</v>
      </c>
      <c r="S1235">
        <v>99.854080921999994</v>
      </c>
      <c r="T1235">
        <v>114.078528475</v>
      </c>
      <c r="U1235"/>
      <c r="V1235">
        <v>120.86905852</v>
      </c>
      <c r="W1235">
        <v>116.70972580999999</v>
      </c>
      <c r="X1235">
        <v>121.342649286</v>
      </c>
      <c r="Y1235"/>
      <c r="Z1235">
        <v>90.384935843999997</v>
      </c>
      <c r="AA1235"/>
      <c r="AB1235">
        <v>115.035128806</v>
      </c>
      <c r="AC1235">
        <v>104.59128406000001</v>
      </c>
      <c r="AD1235">
        <v>92.192317306999996</v>
      </c>
      <c r="AE1235">
        <v>113.2</v>
      </c>
      <c r="AF1235">
        <v>94.907908992000003</v>
      </c>
      <c r="AG1235">
        <v>122.6</v>
      </c>
      <c r="AH1235"/>
      <c r="AI1235">
        <v>103.09140904900001</v>
      </c>
      <c r="AJ1235">
        <v>104.266873545</v>
      </c>
      <c r="AK1235"/>
      <c r="AL1235">
        <v>104.417880346</v>
      </c>
      <c r="AM1235">
        <v>140.30000000000001</v>
      </c>
      <c r="AN1235">
        <v>99.019174840000005</v>
      </c>
      <c r="AO1235">
        <v>119.2</v>
      </c>
      <c r="AP1235">
        <v>111.009250771</v>
      </c>
      <c r="AQ1235">
        <v>129.11075923000001</v>
      </c>
      <c r="AR1235">
        <v>114.890425798</v>
      </c>
      <c r="AS1235">
        <v>138.088492626</v>
      </c>
      <c r="AT1235">
        <v>100.507212043</v>
      </c>
      <c r="AU1235"/>
    </row>
    <row r="1236" spans="1:47" x14ac:dyDescent="0.2">
      <c r="A1236" s="85">
        <v>44501</v>
      </c>
      <c r="B1236">
        <v>122.21018418200001</v>
      </c>
      <c r="C1236">
        <v>125.78951754000001</v>
      </c>
      <c r="D1236">
        <v>92.925956510000006</v>
      </c>
      <c r="E1236">
        <v>106.722241693</v>
      </c>
      <c r="F1236">
        <v>126.7</v>
      </c>
      <c r="G1236"/>
      <c r="H1236">
        <v>102.224108563</v>
      </c>
      <c r="I1236">
        <v>123.38971752400001</v>
      </c>
      <c r="J1236">
        <v>114.580903183</v>
      </c>
      <c r="K1236">
        <v>96.608050671000001</v>
      </c>
      <c r="L1236">
        <v>119.5</v>
      </c>
      <c r="M1236">
        <v>104.39130072499999</v>
      </c>
      <c r="N1236">
        <v>105.422087852</v>
      </c>
      <c r="O1236">
        <v>128.51070922599999</v>
      </c>
      <c r="P1236"/>
      <c r="Q1236">
        <v>116.009667472</v>
      </c>
      <c r="R1236">
        <v>97.71</v>
      </c>
      <c r="S1236">
        <v>101.182542482</v>
      </c>
      <c r="T1236">
        <v>114.184648037</v>
      </c>
      <c r="U1236"/>
      <c r="V1236">
        <v>120.069924249</v>
      </c>
      <c r="W1236">
        <v>120.41003417</v>
      </c>
      <c r="X1236">
        <v>116.98774175699999</v>
      </c>
      <c r="Y1236"/>
      <c r="Z1236">
        <v>125.479086819</v>
      </c>
      <c r="AA1236"/>
      <c r="AB1236">
        <v>110.632318501</v>
      </c>
      <c r="AC1236">
        <v>106.591117407</v>
      </c>
      <c r="AD1236">
        <v>97.091909008000002</v>
      </c>
      <c r="AE1236">
        <v>115</v>
      </c>
      <c r="AF1236">
        <v>95.407950662999994</v>
      </c>
      <c r="AG1236">
        <v>122.5</v>
      </c>
      <c r="AH1236"/>
      <c r="AI1236">
        <v>104.091325723</v>
      </c>
      <c r="AJ1236">
        <v>101.24127230400001</v>
      </c>
      <c r="AK1236"/>
      <c r="AL1236">
        <v>106.09019143099999</v>
      </c>
      <c r="AM1236">
        <v>145.80000000000001</v>
      </c>
      <c r="AN1236">
        <v>101.039158007</v>
      </c>
      <c r="AO1236">
        <v>119.9</v>
      </c>
      <c r="AP1236">
        <v>120.210017501</v>
      </c>
      <c r="AQ1236">
        <v>133.71114259500001</v>
      </c>
      <c r="AR1236">
        <v>114.99041746499999</v>
      </c>
      <c r="AS1236">
        <v>141.988167653</v>
      </c>
      <c r="AT1236">
        <v>101.102956062</v>
      </c>
      <c r="AU1236"/>
    </row>
    <row r="1237" spans="1:47" x14ac:dyDescent="0.2">
      <c r="A1237" s="85">
        <v>44531</v>
      </c>
      <c r="B1237">
        <v>121.91015917999999</v>
      </c>
      <c r="C1237">
        <v>128.28930922399999</v>
      </c>
      <c r="D1237">
        <v>95.348197081999999</v>
      </c>
      <c r="E1237">
        <v>107.095446897</v>
      </c>
      <c r="F1237">
        <v>126</v>
      </c>
      <c r="G1237"/>
      <c r="H1237">
        <v>101.196433816</v>
      </c>
      <c r="I1237">
        <v>118.490125823</v>
      </c>
      <c r="J1237">
        <v>110.481586402</v>
      </c>
      <c r="K1237">
        <v>97.808150678999993</v>
      </c>
      <c r="L1237">
        <v>119.6</v>
      </c>
      <c r="M1237">
        <v>105.891175735</v>
      </c>
      <c r="N1237">
        <v>105.373087811</v>
      </c>
      <c r="O1237">
        <v>130.410867572</v>
      </c>
      <c r="P1237"/>
      <c r="Q1237">
        <v>119.70997583099999</v>
      </c>
      <c r="R1237">
        <v>97.74</v>
      </c>
      <c r="S1237">
        <v>101.185467014</v>
      </c>
      <c r="T1237">
        <v>114.290767598</v>
      </c>
      <c r="U1237"/>
      <c r="V1237">
        <v>120.569383168</v>
      </c>
      <c r="W1237">
        <v>121.210100842</v>
      </c>
      <c r="X1237">
        <v>118.586253902</v>
      </c>
      <c r="Y1237"/>
      <c r="Z1237">
        <v>139.676720547</v>
      </c>
      <c r="AA1237"/>
      <c r="AB1237">
        <v>118.220140515</v>
      </c>
      <c r="AC1237">
        <v>105.491209066</v>
      </c>
      <c r="AD1237">
        <v>96.991917340000001</v>
      </c>
      <c r="AE1237">
        <v>118.9</v>
      </c>
      <c r="AF1237">
        <v>97.108092341000003</v>
      </c>
      <c r="AG1237">
        <v>126.5</v>
      </c>
      <c r="AH1237"/>
      <c r="AI1237">
        <v>106.09115907</v>
      </c>
      <c r="AJ1237">
        <v>104.03413498800001</v>
      </c>
      <c r="AK1237"/>
      <c r="AL1237">
        <v>106.53127619599999</v>
      </c>
      <c r="AM1237">
        <v>145.80000000000001</v>
      </c>
      <c r="AN1237">
        <v>102.36914692400001</v>
      </c>
      <c r="AO1237">
        <v>121.7</v>
      </c>
      <c r="AP1237">
        <v>118.90990915899999</v>
      </c>
      <c r="AQ1237">
        <v>135.81131761</v>
      </c>
      <c r="AR1237">
        <v>115.290392467</v>
      </c>
      <c r="AS1237">
        <v>144.38796766900001</v>
      </c>
      <c r="AT1237">
        <v>100.90235850000001</v>
      </c>
      <c r="AU1237"/>
    </row>
    <row r="1238" spans="1:47" x14ac:dyDescent="0.2">
      <c r="A1238" s="85">
        <v>44562</v>
      </c>
      <c r="B1238">
        <v>128.61071756000001</v>
      </c>
      <c r="C1238">
        <v>129.089242563</v>
      </c>
      <c r="D1238">
        <v>93.586567575000004</v>
      </c>
      <c r="E1238">
        <v>106.567608999</v>
      </c>
      <c r="F1238">
        <v>126.5</v>
      </c>
      <c r="G1238"/>
      <c r="H1238">
        <v>99.873285323000005</v>
      </c>
      <c r="I1238">
        <v>126.789434214</v>
      </c>
      <c r="J1238">
        <v>114.080986502</v>
      </c>
      <c r="K1238">
        <v>98.108175681000006</v>
      </c>
      <c r="L1238">
        <v>120.3</v>
      </c>
      <c r="M1238">
        <v>105.091242396</v>
      </c>
      <c r="N1238">
        <v>105.06008755000001</v>
      </c>
      <c r="O1238">
        <v>123.610300858</v>
      </c>
      <c r="P1238"/>
      <c r="Q1238">
        <v>116.109675806</v>
      </c>
      <c r="R1238">
        <v>99.46</v>
      </c>
      <c r="S1238">
        <v>100.805871233</v>
      </c>
      <c r="T1238">
        <v>113.760169791</v>
      </c>
      <c r="U1238"/>
      <c r="V1238">
        <v>115.275118621</v>
      </c>
      <c r="W1238">
        <v>122.610217518</v>
      </c>
      <c r="X1238">
        <v>119.00991113400001</v>
      </c>
      <c r="Y1238"/>
      <c r="Z1238">
        <v>130.87818696900001</v>
      </c>
      <c r="AA1238"/>
      <c r="AB1238">
        <v>122.62295082</v>
      </c>
      <c r="AC1238">
        <v>101.991500708</v>
      </c>
      <c r="AD1238">
        <v>94.892092325999997</v>
      </c>
      <c r="AE1238">
        <v>119.4</v>
      </c>
      <c r="AF1238">
        <v>97.508125676999995</v>
      </c>
      <c r="AG1238">
        <v>125.4</v>
      </c>
      <c r="AH1238"/>
      <c r="AI1238">
        <v>104.891259062</v>
      </c>
      <c r="AJ1238">
        <v>104.965089216</v>
      </c>
      <c r="AK1238"/>
      <c r="AL1238">
        <v>106.20899090100001</v>
      </c>
      <c r="AM1238">
        <v>149.30000000000001</v>
      </c>
      <c r="AN1238">
        <v>97.139190506999995</v>
      </c>
      <c r="AO1238"/>
      <c r="AP1238">
        <v>115.90965913799999</v>
      </c>
      <c r="AQ1238">
        <v>136.81140095000001</v>
      </c>
      <c r="AR1238">
        <v>114.390467461</v>
      </c>
      <c r="AS1238">
        <v>141.088242646</v>
      </c>
      <c r="AT1238">
        <v>101.286399211</v>
      </c>
      <c r="AU1238"/>
    </row>
    <row r="1239" spans="1:47" x14ac:dyDescent="0.2">
      <c r="A1239" s="85">
        <v>44593</v>
      </c>
      <c r="B1239">
        <v>127.410617551</v>
      </c>
      <c r="C1239">
        <v>127.989334222</v>
      </c>
      <c r="D1239">
        <v>94.247178640000001</v>
      </c>
      <c r="E1239">
        <v>107.430127692</v>
      </c>
      <c r="F1239">
        <v>130.19999999999999</v>
      </c>
      <c r="G1239"/>
      <c r="H1239">
        <v>99.211202708000002</v>
      </c>
      <c r="I1239">
        <v>130.37827028800001</v>
      </c>
      <c r="J1239">
        <v>110.481586402</v>
      </c>
      <c r="K1239">
        <v>98.208184015</v>
      </c>
      <c r="L1239">
        <v>122.1</v>
      </c>
      <c r="M1239">
        <v>105.59120073299999</v>
      </c>
      <c r="N1239">
        <v>106.22408852</v>
      </c>
      <c r="O1239">
        <v>123.01025085400001</v>
      </c>
      <c r="P1239"/>
      <c r="Q1239">
        <v>116.50970914200001</v>
      </c>
      <c r="R1239">
        <v>98.13</v>
      </c>
      <c r="S1239">
        <v>101.815858953</v>
      </c>
      <c r="T1239">
        <v>113.44181110700001</v>
      </c>
      <c r="U1239"/>
      <c r="V1239">
        <v>118.07208857099999</v>
      </c>
      <c r="W1239">
        <v>125.110425869</v>
      </c>
      <c r="X1239">
        <v>117.98872404700001</v>
      </c>
      <c r="Y1239"/>
      <c r="Z1239">
        <v>134.97750374899999</v>
      </c>
      <c r="AA1239"/>
      <c r="AB1239">
        <v>126.37002341900001</v>
      </c>
      <c r="AC1239">
        <v>105.99116740300001</v>
      </c>
      <c r="AD1239">
        <v>97.091909008000002</v>
      </c>
      <c r="AE1239">
        <v>119.8</v>
      </c>
      <c r="AF1239">
        <v>97.408117343000001</v>
      </c>
      <c r="AG1239">
        <v>122.3</v>
      </c>
      <c r="AH1239"/>
      <c r="AI1239">
        <v>103.29139238400001</v>
      </c>
      <c r="AJ1239">
        <v>104.03413498800001</v>
      </c>
      <c r="AK1239"/>
      <c r="AL1239">
        <v>107.211348649</v>
      </c>
      <c r="AM1239">
        <v>152.19999999999999</v>
      </c>
      <c r="AN1239">
        <v>97.979183507000002</v>
      </c>
      <c r="AO1239"/>
      <c r="AP1239">
        <v>113.409450788</v>
      </c>
      <c r="AQ1239">
        <v>125.910492541</v>
      </c>
      <c r="AR1239">
        <v>113.99050079200001</v>
      </c>
      <c r="AS1239">
        <v>147.08774268799999</v>
      </c>
      <c r="AT1239">
        <v>102.03276493</v>
      </c>
      <c r="AU1239"/>
    </row>
    <row r="1240" spans="1:47" x14ac:dyDescent="0.2">
      <c r="A1240" s="85">
        <v>44621</v>
      </c>
      <c r="B1240">
        <v>129.410784232</v>
      </c>
      <c r="C1240">
        <v>127.68935922</v>
      </c>
      <c r="D1240">
        <v>94.797687861</v>
      </c>
      <c r="E1240">
        <v>108.697955264</v>
      </c>
      <c r="F1240">
        <v>131.1</v>
      </c>
      <c r="G1240"/>
      <c r="H1240">
        <v>102.032781969</v>
      </c>
      <c r="I1240">
        <v>125.3</v>
      </c>
      <c r="J1240">
        <v>112.78120313300001</v>
      </c>
      <c r="K1240">
        <v>93.507792316000007</v>
      </c>
      <c r="L1240">
        <v>127.4</v>
      </c>
      <c r="M1240">
        <v>103.891342388</v>
      </c>
      <c r="N1240">
        <v>104.080086733</v>
      </c>
      <c r="O1240">
        <v>129.310775898</v>
      </c>
      <c r="P1240"/>
      <c r="Q1240">
        <v>114.90957579800001</v>
      </c>
      <c r="R1240">
        <v>97.71</v>
      </c>
      <c r="S1240">
        <v>101.45055703600001</v>
      </c>
      <c r="T1240">
        <v>113.44181110700001</v>
      </c>
      <c r="U1240"/>
      <c r="V1240">
        <v>124.265379173</v>
      </c>
      <c r="W1240">
        <v>124.91040920099999</v>
      </c>
      <c r="X1240">
        <v>119.245587782</v>
      </c>
      <c r="Y1240"/>
      <c r="Z1240">
        <v>136.47725379100001</v>
      </c>
      <c r="AA1240"/>
      <c r="AB1240">
        <v>122.43559719</v>
      </c>
      <c r="AC1240">
        <v>106.09115907</v>
      </c>
      <c r="AD1240">
        <v>96.691942338000004</v>
      </c>
      <c r="AE1240">
        <v>121.2</v>
      </c>
      <c r="AF1240">
        <v>93.10775898</v>
      </c>
      <c r="AG1240">
        <v>126.4</v>
      </c>
      <c r="AH1240"/>
      <c r="AI1240">
        <v>103.791350721</v>
      </c>
      <c r="AJ1240">
        <v>106.710628394</v>
      </c>
      <c r="AK1240"/>
      <c r="AL1240">
        <v>107.112167742</v>
      </c>
      <c r="AM1240">
        <v>153.1</v>
      </c>
      <c r="AN1240">
        <v>102.989141757</v>
      </c>
      <c r="AO1240"/>
      <c r="AP1240">
        <v>107.50895908</v>
      </c>
      <c r="AQ1240">
        <v>130.910909242</v>
      </c>
      <c r="AR1240">
        <v>115.790350804</v>
      </c>
      <c r="AS1240">
        <v>144.48795933700001</v>
      </c>
      <c r="AT1240">
        <v>102.700101356</v>
      </c>
      <c r="AU1240"/>
    </row>
    <row r="1241" spans="1:47" x14ac:dyDescent="0.2">
      <c r="A1241" s="85">
        <v>44652</v>
      </c>
      <c r="B1241">
        <v>129.310775898</v>
      </c>
      <c r="C1241">
        <v>125.78951754000001</v>
      </c>
      <c r="D1241">
        <v>95.017891550000002</v>
      </c>
      <c r="E1241">
        <v>110.328821875</v>
      </c>
      <c r="F1241">
        <v>127.4</v>
      </c>
      <c r="G1241"/>
      <c r="H1241">
        <v>99.183992875000001</v>
      </c>
      <c r="I1241"/>
      <c r="J1241">
        <v>111.281453091</v>
      </c>
      <c r="K1241">
        <v>94.907908992000003</v>
      </c>
      <c r="L1241">
        <v>128</v>
      </c>
      <c r="M1241">
        <v>103.891342388</v>
      </c>
      <c r="N1241">
        <v>106.50208875200001</v>
      </c>
      <c r="O1241">
        <v>130.61088423999999</v>
      </c>
      <c r="P1241"/>
      <c r="Q1241">
        <v>118.809900825</v>
      </c>
      <c r="R1241">
        <v>97.4</v>
      </c>
      <c r="S1241">
        <v>101.86950477400001</v>
      </c>
      <c r="T1241">
        <v>113.229571984</v>
      </c>
      <c r="U1241"/>
      <c r="V1241">
        <v>114.87555148600001</v>
      </c>
      <c r="W1241">
        <v>123.01025085400001</v>
      </c>
      <c r="X1241">
        <v>123.88628267999999</v>
      </c>
      <c r="Y1241"/>
      <c r="Z1241">
        <v>117.78036993800001</v>
      </c>
      <c r="AA1241"/>
      <c r="AB1241">
        <v>121.40515222499999</v>
      </c>
      <c r="AC1241">
        <v>107.491042413</v>
      </c>
      <c r="AD1241">
        <v>95.392050662000003</v>
      </c>
      <c r="AE1241">
        <v>117.3</v>
      </c>
      <c r="AF1241">
        <v>96.108009000999999</v>
      </c>
      <c r="AG1241">
        <v>126.2</v>
      </c>
      <c r="AH1241"/>
      <c r="AI1241">
        <v>109.290892426</v>
      </c>
      <c r="AJ1241">
        <v>106.361520559</v>
      </c>
      <c r="AK1241"/>
      <c r="AL1241">
        <v>107.077943817</v>
      </c>
      <c r="AM1241">
        <v>152.5</v>
      </c>
      <c r="AN1241">
        <v>100.809159924</v>
      </c>
      <c r="AO1241"/>
      <c r="AP1241">
        <v>106.408867406</v>
      </c>
      <c r="AQ1241">
        <v>131.11092590999999</v>
      </c>
      <c r="AR1241">
        <v>114.090492459</v>
      </c>
      <c r="AS1241">
        <v>144.48795933700001</v>
      </c>
      <c r="AT1241">
        <v>103.3934173</v>
      </c>
      <c r="AU1241"/>
    </row>
    <row r="1242" spans="1:47" x14ac:dyDescent="0.2">
      <c r="A1242" s="85">
        <v>44682</v>
      </c>
      <c r="B1242">
        <v>129.71080923400001</v>
      </c>
      <c r="C1242">
        <v>126.489459212</v>
      </c>
      <c r="D1242">
        <v>95.348197081999999</v>
      </c>
      <c r="E1242">
        <v>109.62628648800001</v>
      </c>
      <c r="F1242">
        <v>128.9</v>
      </c>
      <c r="G1242"/>
      <c r="H1242">
        <v>100.694393553</v>
      </c>
      <c r="I1242"/>
      <c r="J1242">
        <v>113.481086486</v>
      </c>
      <c r="K1242">
        <v>95.507958997000003</v>
      </c>
      <c r="L1242">
        <v>132.1</v>
      </c>
      <c r="M1242">
        <v>105.191234064</v>
      </c>
      <c r="N1242">
        <v>106.45308871100001</v>
      </c>
      <c r="O1242">
        <v>130.11084256999999</v>
      </c>
      <c r="P1242"/>
      <c r="Q1242">
        <v>118.90990915899999</v>
      </c>
      <c r="R1242">
        <v>97.71</v>
      </c>
      <c r="S1242">
        <v>100.556932901</v>
      </c>
      <c r="T1242">
        <v>113.65405023</v>
      </c>
      <c r="U1242"/>
      <c r="V1242">
        <v>118.371763922</v>
      </c>
      <c r="W1242">
        <v>124.710392533</v>
      </c>
      <c r="X1242">
        <v>120.85707069</v>
      </c>
      <c r="Y1242"/>
      <c r="Z1242">
        <v>140.97650391600001</v>
      </c>
      <c r="AA1242"/>
      <c r="AB1242">
        <v>125.433255269</v>
      </c>
      <c r="AC1242">
        <v>106.391134072</v>
      </c>
      <c r="AD1242">
        <v>88.692608949000004</v>
      </c>
      <c r="AE1242">
        <v>117.6</v>
      </c>
      <c r="AF1242">
        <v>94.007833985999994</v>
      </c>
      <c r="AG1242">
        <v>126.5</v>
      </c>
      <c r="AH1242"/>
      <c r="AI1242">
        <v>107.391050746</v>
      </c>
      <c r="AJ1242">
        <v>107.17610550800001</v>
      </c>
      <c r="AK1242"/>
      <c r="AL1242">
        <v>106.32238716099999</v>
      </c>
      <c r="AM1242">
        <v>151.5</v>
      </c>
      <c r="AN1242">
        <v>100.329163924</v>
      </c>
      <c r="AO1242"/>
      <c r="AP1242">
        <v>108.60905075399999</v>
      </c>
      <c r="AQ1242">
        <v>132.411034253</v>
      </c>
      <c r="AR1242">
        <v>114.290475794</v>
      </c>
      <c r="AS1242">
        <v>145.18790100800001</v>
      </c>
      <c r="AT1242">
        <v>103.308041867</v>
      </c>
      <c r="AU1242"/>
    </row>
    <row r="1243" spans="1:47" x14ac:dyDescent="0.2">
      <c r="A1243" s="85">
        <v>44713</v>
      </c>
      <c r="B1243">
        <v>128.61071756000001</v>
      </c>
      <c r="C1243">
        <v>123.38971752400001</v>
      </c>
      <c r="D1243"/>
      <c r="E1243">
        <v>109.937157059</v>
      </c>
      <c r="F1243">
        <v>134.9</v>
      </c>
      <c r="G1243"/>
      <c r="H1243">
        <v>100.550236541</v>
      </c>
      <c r="I1243"/>
      <c r="J1243">
        <v>115.580736544</v>
      </c>
      <c r="K1243">
        <v>96.808067339000004</v>
      </c>
      <c r="L1243">
        <v>134.1</v>
      </c>
      <c r="M1243">
        <v>106.191150737</v>
      </c>
      <c r="N1243">
        <v>107.656089713</v>
      </c>
      <c r="O1243">
        <v>127.510625885</v>
      </c>
      <c r="P1243"/>
      <c r="Q1243">
        <v>120.110009167</v>
      </c>
      <c r="R1243">
        <v>98.9</v>
      </c>
      <c r="S1243">
        <v>102.07923686700001</v>
      </c>
      <c r="T1243">
        <v>113.33569154600001</v>
      </c>
      <c r="U1243"/>
      <c r="V1243">
        <v>122.467327062</v>
      </c>
      <c r="W1243">
        <v>125.610467539</v>
      </c>
      <c r="X1243">
        <v>125.257023053</v>
      </c>
      <c r="Y1243"/>
      <c r="Z1243">
        <v>154.47425429099999</v>
      </c>
      <c r="AA1243"/>
      <c r="AB1243">
        <v>127.11943793899999</v>
      </c>
      <c r="AC1243">
        <v>104.291309058</v>
      </c>
      <c r="AD1243">
        <v>96.491959003000005</v>
      </c>
      <c r="AE1243">
        <v>119.7</v>
      </c>
      <c r="AF1243">
        <v>93.707808983999996</v>
      </c>
      <c r="AG1243">
        <v>123.8</v>
      </c>
      <c r="AH1243"/>
      <c r="AI1243">
        <v>106.191150737</v>
      </c>
      <c r="AJ1243">
        <v>105.43056633</v>
      </c>
      <c r="AK1243"/>
      <c r="AL1243">
        <v>107.76862141700001</v>
      </c>
      <c r="AM1243">
        <v>151.19999999999999</v>
      </c>
      <c r="AN1243">
        <v>99.229173090000003</v>
      </c>
      <c r="AO1243"/>
      <c r="AP1243">
        <v>106.608884074</v>
      </c>
      <c r="AQ1243">
        <v>132.21101758500001</v>
      </c>
      <c r="AR1243">
        <v>116.090325806</v>
      </c>
      <c r="AS1243">
        <v>147.187734355</v>
      </c>
      <c r="AT1243">
        <v>103.22217064100001</v>
      </c>
      <c r="AU1243"/>
    </row>
    <row r="1244" spans="1:47" x14ac:dyDescent="0.2">
      <c r="A1244" s="85">
        <v>44743</v>
      </c>
      <c r="B1244">
        <v>123.610300858</v>
      </c>
      <c r="C1244">
        <v>125.289559203</v>
      </c>
      <c r="D1244"/>
      <c r="E1244">
        <v>110.672598712</v>
      </c>
      <c r="F1244"/>
      <c r="G1244"/>
      <c r="H1244">
        <v>98.451511350999994</v>
      </c>
      <c r="I1244"/>
      <c r="J1244">
        <v>115.28078653599999</v>
      </c>
      <c r="K1244">
        <v>96.208017334999994</v>
      </c>
      <c r="L1244">
        <v>131.30000000000001</v>
      </c>
      <c r="M1244">
        <v>103.791350721</v>
      </c>
      <c r="N1244">
        <v>106.531088776</v>
      </c>
      <c r="O1244">
        <v>118.009834153</v>
      </c>
      <c r="P1244"/>
      <c r="Q1244">
        <v>117.009750813</v>
      </c>
      <c r="R1244">
        <v>97.36</v>
      </c>
      <c r="S1244">
        <v>102.389627835</v>
      </c>
      <c r="T1244">
        <v>112.062256809</v>
      </c>
      <c r="U1244"/>
      <c r="V1244">
        <v>123.466244901</v>
      </c>
      <c r="W1244">
        <v>126.910575881</v>
      </c>
      <c r="X1244">
        <v>120.576078088</v>
      </c>
      <c r="Y1244"/>
      <c r="Z1244">
        <v>122.579570072</v>
      </c>
      <c r="AA1244"/>
      <c r="AB1244">
        <v>124.215456674</v>
      </c>
      <c r="AC1244">
        <v>104.791267394</v>
      </c>
      <c r="AD1244">
        <v>97.191900674999999</v>
      </c>
      <c r="AE1244">
        <v>118.2</v>
      </c>
      <c r="AF1244">
        <v>94.207850653999998</v>
      </c>
      <c r="AG1244">
        <v>122.3</v>
      </c>
      <c r="AH1244"/>
      <c r="AI1244">
        <v>106.391134072</v>
      </c>
      <c r="AJ1244">
        <v>107.641582622</v>
      </c>
      <c r="AK1244"/>
      <c r="AL1244">
        <v>107.512155639</v>
      </c>
      <c r="AM1244">
        <v>151.9</v>
      </c>
      <c r="AN1244">
        <v>99.119174006999998</v>
      </c>
      <c r="AO1244"/>
      <c r="AP1244">
        <v>107.908992416</v>
      </c>
      <c r="AQ1244">
        <v>132.911075923</v>
      </c>
      <c r="AR1244">
        <v>125.089575869</v>
      </c>
      <c r="AS1244">
        <v>138.28847596</v>
      </c>
      <c r="AT1244">
        <v>103.970222054</v>
      </c>
      <c r="AU1244"/>
    </row>
    <row r="1245" spans="1:47" x14ac:dyDescent="0.2">
      <c r="A1245" s="85">
        <v>44774</v>
      </c>
      <c r="B1245"/>
      <c r="C1245">
        <v>117.69019248399999</v>
      </c>
      <c r="D1245"/>
      <c r="E1245">
        <v>109.978089243</v>
      </c>
      <c r="F1245"/>
      <c r="G1245"/>
      <c r="H1245">
        <v>97.006664689000004</v>
      </c>
      <c r="I1245"/>
      <c r="J1245">
        <v>116.28061989699999</v>
      </c>
      <c r="K1245">
        <v>96.108009000999999</v>
      </c>
      <c r="L1245">
        <v>137</v>
      </c>
      <c r="M1245">
        <v>105.391217399</v>
      </c>
      <c r="N1245">
        <v>106.98008915</v>
      </c>
      <c r="O1245">
        <v>123.91032586</v>
      </c>
      <c r="P1245"/>
      <c r="Q1245">
        <v>117.509792483</v>
      </c>
      <c r="R1245">
        <v>99.74</v>
      </c>
      <c r="S1245">
        <v>102.70669065600001</v>
      </c>
      <c r="T1245">
        <v>110.045985143</v>
      </c>
      <c r="U1245"/>
      <c r="V1245">
        <v>121.867976359</v>
      </c>
      <c r="W1245">
        <v>127.01058421499999</v>
      </c>
      <c r="X1245">
        <v>118.289316376</v>
      </c>
      <c r="Y1245"/>
      <c r="Z1245">
        <v>142.87618730200001</v>
      </c>
      <c r="AA1245"/>
      <c r="AB1245">
        <v>128.99297423900001</v>
      </c>
      <c r="AC1245">
        <v>107.19106741100001</v>
      </c>
      <c r="AD1245">
        <v>99.691692359000001</v>
      </c>
      <c r="AE1245">
        <v>116.6</v>
      </c>
      <c r="AF1245">
        <v>93.807817318000005</v>
      </c>
      <c r="AG1245">
        <v>122.9</v>
      </c>
      <c r="AH1245"/>
      <c r="AI1245">
        <v>104.891259062</v>
      </c>
      <c r="AJ1245">
        <v>111.01629169900001</v>
      </c>
      <c r="AK1245"/>
      <c r="AL1245">
        <v>107.808939091</v>
      </c>
      <c r="AM1245">
        <v>152.30000000000001</v>
      </c>
      <c r="AN1245">
        <v>101.93915050699999</v>
      </c>
      <c r="AO1245"/>
      <c r="AP1245">
        <v>106.908909076</v>
      </c>
      <c r="AQ1245">
        <v>134.511209267</v>
      </c>
      <c r="AR1245">
        <v>116.29030914099999</v>
      </c>
      <c r="AS1245">
        <v>141.58820098300001</v>
      </c>
      <c r="AT1245">
        <v>103.897935537</v>
      </c>
      <c r="AU1245"/>
    </row>
    <row r="1246" spans="1:47" x14ac:dyDescent="0.2">
      <c r="A1246" s="85">
        <v>44805</v>
      </c>
      <c r="B1246"/>
      <c r="C1246"/>
      <c r="D1246"/>
      <c r="E1246"/>
      <c r="F1246"/>
      <c r="G1246"/>
      <c r="H1246">
        <v>98.359135381000002</v>
      </c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>
        <v>114.5</v>
      </c>
      <c r="AF1246"/>
      <c r="AG1246"/>
      <c r="AH1246"/>
      <c r="AI1246"/>
      <c r="AJ1246"/>
      <c r="AK1246"/>
      <c r="AL1246"/>
      <c r="AM1246">
        <v>152.30000000000001</v>
      </c>
      <c r="AN1246">
        <v>99.429171424000003</v>
      </c>
      <c r="AO1246"/>
      <c r="AP1246"/>
      <c r="AQ1246"/>
      <c r="AR1246"/>
      <c r="AS1246"/>
      <c r="AT1246">
        <v>104.291098826</v>
      </c>
      <c r="AU1246"/>
    </row>
    <row r="1247" spans="1:47" x14ac:dyDescent="0.2">
      <c r="A1247" s="85">
        <v>44835</v>
      </c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</row>
    <row r="1248" spans="1:47" x14ac:dyDescent="0.2">
      <c r="A1248" s="85">
        <v>44866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</row>
    <row r="1249" spans="1:47" x14ac:dyDescent="0.2">
      <c r="A1249" s="85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</row>
    <row r="1250" spans="1:47" x14ac:dyDescent="0.2">
      <c r="A1250" s="85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90" zoomScaleNormal="190" workbookViewId="0">
      <selection activeCell="A4" sqref="A4"/>
    </sheetView>
  </sheetViews>
  <sheetFormatPr baseColWidth="10" defaultRowHeight="15" x14ac:dyDescent="0.2"/>
  <cols>
    <col min="3" max="3" width="21.1640625" style="80" customWidth="1"/>
  </cols>
  <sheetData>
    <row r="1" spans="1:4" x14ac:dyDescent="0.2">
      <c r="A1" t="s">
        <v>537</v>
      </c>
      <c r="B1" t="s">
        <v>529</v>
      </c>
      <c r="C1" t="s">
        <v>530</v>
      </c>
      <c r="D1" t="s">
        <v>523</v>
      </c>
    </row>
    <row r="2" spans="1:4" x14ac:dyDescent="0.2">
      <c r="A2" t="s">
        <v>432</v>
      </c>
      <c r="B2">
        <v>22996</v>
      </c>
      <c r="C2">
        <v>21.091827769062501</v>
      </c>
      <c r="D2" t="s">
        <v>431</v>
      </c>
    </row>
    <row r="3" spans="1:4" x14ac:dyDescent="0.2">
      <c r="A3" t="s">
        <v>95</v>
      </c>
      <c r="B3">
        <v>17734</v>
      </c>
      <c r="C3">
        <v>43.543957585250702</v>
      </c>
      <c r="D3" t="s">
        <v>94</v>
      </c>
    </row>
    <row r="4" spans="1:4" x14ac:dyDescent="0.2">
      <c r="A4" t="s">
        <v>502</v>
      </c>
      <c r="B4">
        <v>14493</v>
      </c>
    </row>
    <row r="5" spans="1:4" x14ac:dyDescent="0.2">
      <c r="A5" t="s">
        <v>231</v>
      </c>
      <c r="B5">
        <v>4937</v>
      </c>
      <c r="C5">
        <v>25.5064392440487</v>
      </c>
      <c r="D5" t="s">
        <v>230</v>
      </c>
    </row>
    <row r="6" spans="1:4" x14ac:dyDescent="0.2">
      <c r="A6" t="s">
        <v>127</v>
      </c>
      <c r="B6">
        <v>4223</v>
      </c>
      <c r="C6">
        <v>22.6502400143392</v>
      </c>
      <c r="D6" t="s">
        <v>126</v>
      </c>
    </row>
    <row r="7" spans="1:4" x14ac:dyDescent="0.2">
      <c r="A7" t="s">
        <v>177</v>
      </c>
      <c r="B7">
        <v>3187</v>
      </c>
      <c r="C7">
        <v>17.4297621030843</v>
      </c>
      <c r="D7" t="s">
        <v>176</v>
      </c>
    </row>
    <row r="8" spans="1:4" x14ac:dyDescent="0.2">
      <c r="A8" t="s">
        <v>211</v>
      </c>
      <c r="B8">
        <v>3173</v>
      </c>
      <c r="C8">
        <v>31.197362809183101</v>
      </c>
      <c r="D8" t="s">
        <v>210</v>
      </c>
    </row>
    <row r="9" spans="1:4" x14ac:dyDescent="0.2">
      <c r="A9" t="s">
        <v>159</v>
      </c>
      <c r="B9">
        <v>2937</v>
      </c>
      <c r="C9">
        <v>25.353114169018099</v>
      </c>
      <c r="D9" t="s">
        <v>158</v>
      </c>
    </row>
    <row r="10" spans="1:4" x14ac:dyDescent="0.2">
      <c r="A10" t="s">
        <v>225</v>
      </c>
      <c r="B10">
        <v>2100</v>
      </c>
      <c r="C10">
        <v>20.007250048495099</v>
      </c>
      <c r="D10" t="s">
        <v>224</v>
      </c>
    </row>
    <row r="11" spans="1:4" x14ac:dyDescent="0.2">
      <c r="A11" t="s">
        <v>87</v>
      </c>
      <c r="B11">
        <v>1991</v>
      </c>
      <c r="C11">
        <v>23.6920161687706</v>
      </c>
      <c r="D11" t="s">
        <v>86</v>
      </c>
    </row>
    <row r="12" spans="1:4" x14ac:dyDescent="0.2">
      <c r="A12" t="s">
        <v>243</v>
      </c>
      <c r="B12">
        <v>1799</v>
      </c>
      <c r="C12">
        <v>31.816938441889</v>
      </c>
      <c r="D12" t="s">
        <v>531</v>
      </c>
    </row>
    <row r="13" spans="1:4" x14ac:dyDescent="0.2">
      <c r="A13" t="s">
        <v>456</v>
      </c>
      <c r="B13">
        <v>1776</v>
      </c>
      <c r="C13">
        <v>22.462198565238999</v>
      </c>
      <c r="D13" t="s">
        <v>534</v>
      </c>
    </row>
    <row r="14" spans="1:4" x14ac:dyDescent="0.2">
      <c r="A14" t="s">
        <v>75</v>
      </c>
      <c r="B14">
        <v>1609</v>
      </c>
      <c r="C14">
        <v>18.919750156044898</v>
      </c>
      <c r="D14" t="s">
        <v>74</v>
      </c>
    </row>
    <row r="15" spans="1:4" x14ac:dyDescent="0.2">
      <c r="A15" t="s">
        <v>49</v>
      </c>
      <c r="B15">
        <v>1543</v>
      </c>
      <c r="C15">
        <v>22.681989927479801</v>
      </c>
      <c r="D15" t="s">
        <v>48</v>
      </c>
    </row>
    <row r="16" spans="1:4" x14ac:dyDescent="0.2">
      <c r="A16" t="s">
        <v>147</v>
      </c>
      <c r="B16">
        <v>1425</v>
      </c>
      <c r="C16">
        <v>21.496801412042402</v>
      </c>
      <c r="D16" t="s">
        <v>146</v>
      </c>
    </row>
    <row r="17" spans="1:4" x14ac:dyDescent="0.2">
      <c r="A17" t="s">
        <v>277</v>
      </c>
      <c r="B17">
        <v>1293</v>
      </c>
      <c r="C17">
        <v>20.2173118575997</v>
      </c>
      <c r="D17" t="s">
        <v>276</v>
      </c>
    </row>
    <row r="18" spans="1:4" x14ac:dyDescent="0.2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2">
      <c r="A19" t="s">
        <v>315</v>
      </c>
      <c r="B19">
        <v>1018</v>
      </c>
      <c r="C19">
        <v>21.2049460973907</v>
      </c>
      <c r="D19" t="s">
        <v>314</v>
      </c>
    </row>
    <row r="20" spans="1:4" x14ac:dyDescent="0.2">
      <c r="A20" t="s">
        <v>363</v>
      </c>
      <c r="B20">
        <v>834</v>
      </c>
    </row>
    <row r="21" spans="1:4" x14ac:dyDescent="0.2">
      <c r="A21" t="s">
        <v>419</v>
      </c>
      <c r="B21">
        <v>815</v>
      </c>
    </row>
    <row r="22" spans="1:4" x14ac:dyDescent="0.2">
      <c r="A22" t="s">
        <v>91</v>
      </c>
      <c r="B22">
        <v>813</v>
      </c>
    </row>
    <row r="23" spans="1:4" x14ac:dyDescent="0.2">
      <c r="A23" t="s">
        <v>515</v>
      </c>
      <c r="B23">
        <v>775</v>
      </c>
    </row>
    <row r="24" spans="1:4" x14ac:dyDescent="0.2">
      <c r="A24" t="s">
        <v>347</v>
      </c>
      <c r="B24">
        <v>674</v>
      </c>
    </row>
    <row r="25" spans="1:4" x14ac:dyDescent="0.2">
      <c r="A25" t="s">
        <v>391</v>
      </c>
      <c r="B25">
        <v>627</v>
      </c>
    </row>
    <row r="26" spans="1:4" x14ac:dyDescent="0.2">
      <c r="A26" t="s">
        <v>55</v>
      </c>
      <c r="B26">
        <v>600</v>
      </c>
    </row>
    <row r="27" spans="1:4" x14ac:dyDescent="0.2">
      <c r="A27" t="s">
        <v>405</v>
      </c>
      <c r="B27">
        <v>506</v>
      </c>
    </row>
    <row r="28" spans="1:4" x14ac:dyDescent="0.2">
      <c r="A28" t="s">
        <v>215</v>
      </c>
      <c r="B28">
        <v>499</v>
      </c>
    </row>
    <row r="29" spans="1:4" x14ac:dyDescent="0.2">
      <c r="A29" t="s">
        <v>38</v>
      </c>
      <c r="B29">
        <v>491</v>
      </c>
    </row>
    <row r="30" spans="1:4" x14ac:dyDescent="0.2">
      <c r="A30" t="s">
        <v>223</v>
      </c>
      <c r="B30">
        <v>482</v>
      </c>
    </row>
    <row r="31" spans="1:4" x14ac:dyDescent="0.2">
      <c r="A31" t="s">
        <v>319</v>
      </c>
      <c r="B31">
        <v>482</v>
      </c>
    </row>
    <row r="32" spans="1:4" x14ac:dyDescent="0.2">
      <c r="A32" t="s">
        <v>51</v>
      </c>
      <c r="B32">
        <v>477</v>
      </c>
    </row>
    <row r="33" spans="1:2" x14ac:dyDescent="0.2">
      <c r="A33" t="s">
        <v>309</v>
      </c>
      <c r="B33">
        <v>441</v>
      </c>
    </row>
    <row r="34" spans="1:2" x14ac:dyDescent="0.2">
      <c r="A34" t="s">
        <v>484</v>
      </c>
      <c r="B34">
        <v>420</v>
      </c>
    </row>
    <row r="35" spans="1:2" x14ac:dyDescent="0.2">
      <c r="A35" t="s">
        <v>61</v>
      </c>
      <c r="B35">
        <v>416</v>
      </c>
    </row>
    <row r="36" spans="1:2" x14ac:dyDescent="0.2">
      <c r="A36" t="s">
        <v>141</v>
      </c>
      <c r="B36">
        <v>404</v>
      </c>
    </row>
    <row r="37" spans="1:2" x14ac:dyDescent="0.2">
      <c r="A37" t="s">
        <v>133</v>
      </c>
      <c r="B37">
        <v>397</v>
      </c>
    </row>
    <row r="38" spans="1:2" x14ac:dyDescent="0.2">
      <c r="A38" t="s">
        <v>371</v>
      </c>
      <c r="B38">
        <v>397</v>
      </c>
    </row>
    <row r="39" spans="1:2" x14ac:dyDescent="0.2">
      <c r="A39" t="s">
        <v>341</v>
      </c>
      <c r="B39">
        <v>394</v>
      </c>
    </row>
    <row r="40" spans="1:2" x14ac:dyDescent="0.2">
      <c r="A40" t="s">
        <v>301</v>
      </c>
      <c r="B40">
        <v>373</v>
      </c>
    </row>
    <row r="41" spans="1:2" x14ac:dyDescent="0.2">
      <c r="A41" t="s">
        <v>201</v>
      </c>
      <c r="B41">
        <v>368</v>
      </c>
    </row>
    <row r="42" spans="1:2" x14ac:dyDescent="0.2">
      <c r="A42" t="s">
        <v>476</v>
      </c>
      <c r="B42">
        <v>363</v>
      </c>
    </row>
    <row r="43" spans="1:2" x14ac:dyDescent="0.2">
      <c r="A43" t="s">
        <v>36</v>
      </c>
      <c r="B43">
        <v>359</v>
      </c>
    </row>
    <row r="44" spans="1:2" x14ac:dyDescent="0.2">
      <c r="A44" t="s">
        <v>333</v>
      </c>
      <c r="B44">
        <v>346</v>
      </c>
    </row>
    <row r="45" spans="1:2" x14ac:dyDescent="0.2">
      <c r="A45" t="s">
        <v>93</v>
      </c>
      <c r="B45">
        <v>317</v>
      </c>
    </row>
    <row r="46" spans="1:2" x14ac:dyDescent="0.2">
      <c r="A46" t="s">
        <v>107</v>
      </c>
      <c r="B46">
        <v>314</v>
      </c>
    </row>
    <row r="47" spans="1:2" x14ac:dyDescent="0.2">
      <c r="A47" t="s">
        <v>153</v>
      </c>
      <c r="B47">
        <v>299</v>
      </c>
    </row>
    <row r="48" spans="1:2" x14ac:dyDescent="0.2">
      <c r="A48" t="s">
        <v>359</v>
      </c>
      <c r="B48">
        <v>284</v>
      </c>
    </row>
    <row r="49" spans="1:2" x14ac:dyDescent="0.2">
      <c r="A49" t="s">
        <v>117</v>
      </c>
      <c r="B49">
        <v>282</v>
      </c>
    </row>
    <row r="50" spans="1:2" x14ac:dyDescent="0.2">
      <c r="A50" t="s">
        <v>351</v>
      </c>
      <c r="B50">
        <v>250</v>
      </c>
    </row>
    <row r="51" spans="1:2" x14ac:dyDescent="0.2">
      <c r="A51" t="s">
        <v>325</v>
      </c>
      <c r="B51">
        <v>250</v>
      </c>
    </row>
    <row r="52" spans="1:2" x14ac:dyDescent="0.2">
      <c r="A52" t="s">
        <v>217</v>
      </c>
      <c r="B52">
        <v>232</v>
      </c>
    </row>
    <row r="53" spans="1:2" x14ac:dyDescent="0.2">
      <c r="A53" t="s">
        <v>339</v>
      </c>
      <c r="B53">
        <v>223</v>
      </c>
    </row>
    <row r="54" spans="1:2" x14ac:dyDescent="0.2">
      <c r="A54" t="s">
        <v>191</v>
      </c>
      <c r="B54">
        <v>216</v>
      </c>
    </row>
    <row r="55" spans="1:2" x14ac:dyDescent="0.2">
      <c r="A55" t="s">
        <v>219</v>
      </c>
      <c r="B55">
        <v>208</v>
      </c>
    </row>
    <row r="56" spans="1:2" x14ac:dyDescent="0.2">
      <c r="A56" t="s">
        <v>462</v>
      </c>
      <c r="B56">
        <v>200</v>
      </c>
    </row>
    <row r="57" spans="1:2" x14ac:dyDescent="0.2">
      <c r="A57" t="s">
        <v>446</v>
      </c>
      <c r="B57">
        <v>191</v>
      </c>
    </row>
    <row r="58" spans="1:2" x14ac:dyDescent="0.2">
      <c r="A58" t="s">
        <v>207</v>
      </c>
      <c r="B58">
        <v>182</v>
      </c>
    </row>
    <row r="59" spans="1:2" x14ac:dyDescent="0.2">
      <c r="A59" t="s">
        <v>357</v>
      </c>
      <c r="B59">
        <v>180</v>
      </c>
    </row>
    <row r="60" spans="1:2" x14ac:dyDescent="0.2">
      <c r="A60" t="s">
        <v>137</v>
      </c>
      <c r="B60">
        <v>168</v>
      </c>
    </row>
    <row r="61" spans="1:2" x14ac:dyDescent="0.2">
      <c r="A61" t="s">
        <v>269</v>
      </c>
      <c r="B61">
        <v>133</v>
      </c>
    </row>
    <row r="62" spans="1:2" x14ac:dyDescent="0.2">
      <c r="A62" t="s">
        <v>514</v>
      </c>
      <c r="B62">
        <v>115</v>
      </c>
    </row>
    <row r="63" spans="1:2" x14ac:dyDescent="0.2">
      <c r="A63" t="s">
        <v>149</v>
      </c>
      <c r="B63">
        <v>111</v>
      </c>
    </row>
    <row r="64" spans="1:2" x14ac:dyDescent="0.2">
      <c r="A64" t="s">
        <v>233</v>
      </c>
      <c r="B64">
        <v>110</v>
      </c>
    </row>
    <row r="65" spans="1:2" x14ac:dyDescent="0.2">
      <c r="A65" t="s">
        <v>121</v>
      </c>
      <c r="B65">
        <v>107</v>
      </c>
    </row>
    <row r="66" spans="1:2" x14ac:dyDescent="0.2">
      <c r="A66" t="s">
        <v>139</v>
      </c>
      <c r="B66">
        <v>106</v>
      </c>
    </row>
    <row r="67" spans="1:2" x14ac:dyDescent="0.2">
      <c r="A67" t="s">
        <v>247</v>
      </c>
      <c r="B67">
        <v>106</v>
      </c>
    </row>
    <row r="68" spans="1:2" x14ac:dyDescent="0.2">
      <c r="A68" t="s">
        <v>470</v>
      </c>
      <c r="B68">
        <v>106</v>
      </c>
    </row>
    <row r="69" spans="1:2" x14ac:dyDescent="0.2">
      <c r="A69" t="s">
        <v>349</v>
      </c>
      <c r="B69">
        <v>103</v>
      </c>
    </row>
    <row r="70" spans="1:2" x14ac:dyDescent="0.2">
      <c r="A70" t="s">
        <v>135</v>
      </c>
      <c r="B70">
        <v>94</v>
      </c>
    </row>
    <row r="71" spans="1:2" x14ac:dyDescent="0.2">
      <c r="A71" t="s">
        <v>265</v>
      </c>
      <c r="B71">
        <v>87</v>
      </c>
    </row>
    <row r="72" spans="1:2" x14ac:dyDescent="0.2">
      <c r="A72" t="s">
        <v>329</v>
      </c>
      <c r="B72">
        <v>86</v>
      </c>
    </row>
    <row r="73" spans="1:2" x14ac:dyDescent="0.2">
      <c r="A73" t="s">
        <v>195</v>
      </c>
      <c r="B73">
        <v>86</v>
      </c>
    </row>
    <row r="74" spans="1:2" x14ac:dyDescent="0.2">
      <c r="A74" t="s">
        <v>261</v>
      </c>
      <c r="B74">
        <v>85</v>
      </c>
    </row>
    <row r="75" spans="1:2" x14ac:dyDescent="0.2">
      <c r="A75" t="s">
        <v>63</v>
      </c>
      <c r="B75">
        <v>80</v>
      </c>
    </row>
    <row r="76" spans="1:2" x14ac:dyDescent="0.2">
      <c r="A76" t="s">
        <v>179</v>
      </c>
      <c r="B76">
        <v>78</v>
      </c>
    </row>
    <row r="77" spans="1:2" x14ac:dyDescent="0.2">
      <c r="A77" t="s">
        <v>21</v>
      </c>
      <c r="B77">
        <v>73</v>
      </c>
    </row>
    <row r="78" spans="1:2" x14ac:dyDescent="0.2">
      <c r="A78" t="s">
        <v>506</v>
      </c>
      <c r="B78">
        <v>70</v>
      </c>
    </row>
    <row r="79" spans="1:2" x14ac:dyDescent="0.2">
      <c r="A79" t="s">
        <v>464</v>
      </c>
      <c r="B79">
        <v>69</v>
      </c>
    </row>
    <row r="80" spans="1:2" x14ac:dyDescent="0.2">
      <c r="A80" t="s">
        <v>538</v>
      </c>
      <c r="B80">
        <v>68</v>
      </c>
    </row>
    <row r="81" spans="1:2" x14ac:dyDescent="0.2">
      <c r="A81" t="s">
        <v>440</v>
      </c>
      <c r="B81">
        <v>68</v>
      </c>
    </row>
    <row r="82" spans="1:2" x14ac:dyDescent="0.2">
      <c r="A82" t="s">
        <v>167</v>
      </c>
      <c r="B82">
        <v>68</v>
      </c>
    </row>
    <row r="83" spans="1:2" x14ac:dyDescent="0.2">
      <c r="A83" t="s">
        <v>450</v>
      </c>
      <c r="B83">
        <v>66</v>
      </c>
    </row>
    <row r="84" spans="1:2" x14ac:dyDescent="0.2">
      <c r="A84" t="s">
        <v>285</v>
      </c>
      <c r="B84">
        <v>65</v>
      </c>
    </row>
    <row r="85" spans="1:2" x14ac:dyDescent="0.2">
      <c r="A85" t="s">
        <v>397</v>
      </c>
      <c r="B85">
        <v>65</v>
      </c>
    </row>
    <row r="86" spans="1:2" x14ac:dyDescent="0.2">
      <c r="A86" t="s">
        <v>335</v>
      </c>
      <c r="B86">
        <v>64</v>
      </c>
    </row>
    <row r="87" spans="1:2" x14ac:dyDescent="0.2">
      <c r="A87" t="s">
        <v>113</v>
      </c>
      <c r="B87">
        <v>64</v>
      </c>
    </row>
    <row r="88" spans="1:2" x14ac:dyDescent="0.2">
      <c r="A88" t="s">
        <v>513</v>
      </c>
      <c r="B88">
        <v>63</v>
      </c>
    </row>
    <row r="89" spans="1:2" x14ac:dyDescent="0.2">
      <c r="A89" t="s">
        <v>171</v>
      </c>
      <c r="B89">
        <v>62</v>
      </c>
    </row>
    <row r="90" spans="1:2" x14ac:dyDescent="0.2">
      <c r="A90" t="s">
        <v>430</v>
      </c>
      <c r="B90">
        <v>59</v>
      </c>
    </row>
    <row r="91" spans="1:2" x14ac:dyDescent="0.2">
      <c r="A91" t="s">
        <v>497</v>
      </c>
      <c r="B91">
        <v>55</v>
      </c>
    </row>
    <row r="92" spans="1:2" x14ac:dyDescent="0.2">
      <c r="A92" t="s">
        <v>103</v>
      </c>
      <c r="B92">
        <v>54</v>
      </c>
    </row>
    <row r="93" spans="1:2" x14ac:dyDescent="0.2">
      <c r="A93" t="s">
        <v>417</v>
      </c>
      <c r="B93">
        <v>47</v>
      </c>
    </row>
    <row r="94" spans="1:2" x14ac:dyDescent="0.2">
      <c r="A94" t="s">
        <v>539</v>
      </c>
      <c r="B94">
        <v>45</v>
      </c>
    </row>
    <row r="95" spans="1:2" x14ac:dyDescent="0.2">
      <c r="A95" t="s">
        <v>99</v>
      </c>
      <c r="B95">
        <v>45</v>
      </c>
    </row>
    <row r="96" spans="1:2" x14ac:dyDescent="0.2">
      <c r="A96" t="s">
        <v>229</v>
      </c>
      <c r="B96">
        <v>45</v>
      </c>
    </row>
    <row r="97" spans="1:2" x14ac:dyDescent="0.2">
      <c r="A97" t="s">
        <v>255</v>
      </c>
      <c r="B97">
        <v>42</v>
      </c>
    </row>
    <row r="98" spans="1:2" x14ac:dyDescent="0.2">
      <c r="A98" t="s">
        <v>73</v>
      </c>
      <c r="B98">
        <v>40</v>
      </c>
    </row>
    <row r="99" spans="1:2" x14ac:dyDescent="0.2">
      <c r="A99" t="s">
        <v>540</v>
      </c>
      <c r="B99">
        <v>40</v>
      </c>
    </row>
    <row r="100" spans="1:2" x14ac:dyDescent="0.2">
      <c r="A100" t="s">
        <v>65</v>
      </c>
      <c r="B100">
        <v>39</v>
      </c>
    </row>
    <row r="101" spans="1:2" x14ac:dyDescent="0.2">
      <c r="A101" t="s">
        <v>452</v>
      </c>
      <c r="B101">
        <v>39</v>
      </c>
    </row>
    <row r="102" spans="1:2" x14ac:dyDescent="0.2">
      <c r="A102" t="s">
        <v>353</v>
      </c>
      <c r="B102">
        <v>39</v>
      </c>
    </row>
    <row r="103" spans="1:2" x14ac:dyDescent="0.2">
      <c r="A103" t="s">
        <v>321</v>
      </c>
      <c r="B103">
        <v>36</v>
      </c>
    </row>
    <row r="104" spans="1:2" x14ac:dyDescent="0.2">
      <c r="A104" t="s">
        <v>442</v>
      </c>
      <c r="B104">
        <v>36</v>
      </c>
    </row>
    <row r="105" spans="1:2" x14ac:dyDescent="0.2">
      <c r="A105" t="s">
        <v>367</v>
      </c>
      <c r="B105">
        <v>34</v>
      </c>
    </row>
    <row r="106" spans="1:2" x14ac:dyDescent="0.2">
      <c r="A106" t="s">
        <v>267</v>
      </c>
      <c r="B106">
        <v>30</v>
      </c>
    </row>
    <row r="107" spans="1:2" x14ac:dyDescent="0.2">
      <c r="A107" t="s">
        <v>381</v>
      </c>
      <c r="B107">
        <v>29</v>
      </c>
    </row>
    <row r="108" spans="1:2" x14ac:dyDescent="0.2">
      <c r="A108" t="s">
        <v>125</v>
      </c>
      <c r="B108">
        <v>28</v>
      </c>
    </row>
    <row r="109" spans="1:2" x14ac:dyDescent="0.2">
      <c r="A109" t="s">
        <v>203</v>
      </c>
      <c r="B109">
        <v>28</v>
      </c>
    </row>
    <row r="110" spans="1:2" x14ac:dyDescent="0.2">
      <c r="A110" t="s">
        <v>369</v>
      </c>
      <c r="B110">
        <v>28</v>
      </c>
    </row>
    <row r="111" spans="1:2" x14ac:dyDescent="0.2">
      <c r="A111" t="s">
        <v>345</v>
      </c>
      <c r="B111">
        <v>27</v>
      </c>
    </row>
    <row r="112" spans="1:2" x14ac:dyDescent="0.2">
      <c r="A112" t="s">
        <v>235</v>
      </c>
      <c r="B112">
        <v>27</v>
      </c>
    </row>
    <row r="113" spans="1:2" x14ac:dyDescent="0.2">
      <c r="A113" t="s">
        <v>488</v>
      </c>
      <c r="B113">
        <v>26</v>
      </c>
    </row>
    <row r="114" spans="1:2" x14ac:dyDescent="0.2">
      <c r="A114" t="s">
        <v>221</v>
      </c>
      <c r="B114">
        <v>25</v>
      </c>
    </row>
    <row r="115" spans="1:2" x14ac:dyDescent="0.2">
      <c r="A115" t="s">
        <v>541</v>
      </c>
      <c r="B115">
        <v>23</v>
      </c>
    </row>
    <row r="116" spans="1:2" x14ac:dyDescent="0.2">
      <c r="A116" t="s">
        <v>205</v>
      </c>
      <c r="B116">
        <v>21</v>
      </c>
    </row>
    <row r="117" spans="1:2" x14ac:dyDescent="0.2">
      <c r="A117" t="s">
        <v>482</v>
      </c>
      <c r="B117">
        <v>21</v>
      </c>
    </row>
    <row r="118" spans="1:2" x14ac:dyDescent="0.2">
      <c r="A118" t="s">
        <v>486</v>
      </c>
      <c r="B118">
        <v>21</v>
      </c>
    </row>
    <row r="119" spans="1:2" x14ac:dyDescent="0.2">
      <c r="A119" t="s">
        <v>542</v>
      </c>
      <c r="B119">
        <v>21</v>
      </c>
    </row>
    <row r="120" spans="1:2" x14ac:dyDescent="0.2">
      <c r="A120" t="s">
        <v>13</v>
      </c>
      <c r="B120">
        <v>20</v>
      </c>
    </row>
    <row r="121" spans="1:2" x14ac:dyDescent="0.2">
      <c r="A121" t="s">
        <v>59</v>
      </c>
      <c r="B121">
        <v>20</v>
      </c>
    </row>
    <row r="122" spans="1:2" x14ac:dyDescent="0.2">
      <c r="A122" t="s">
        <v>444</v>
      </c>
      <c r="B122">
        <v>19</v>
      </c>
    </row>
    <row r="123" spans="1:2" x14ac:dyDescent="0.2">
      <c r="A123" t="s">
        <v>249</v>
      </c>
      <c r="B123">
        <v>19</v>
      </c>
    </row>
    <row r="124" spans="1:2" x14ac:dyDescent="0.2">
      <c r="A124" t="s">
        <v>281</v>
      </c>
      <c r="B124">
        <v>19</v>
      </c>
    </row>
    <row r="125" spans="1:2" x14ac:dyDescent="0.2">
      <c r="A125" t="s">
        <v>251</v>
      </c>
      <c r="B125">
        <v>18</v>
      </c>
    </row>
    <row r="126" spans="1:2" x14ac:dyDescent="0.2">
      <c r="A126" t="s">
        <v>175</v>
      </c>
      <c r="B126">
        <v>18</v>
      </c>
    </row>
    <row r="127" spans="1:2" x14ac:dyDescent="0.2">
      <c r="A127" t="s">
        <v>27</v>
      </c>
      <c r="B127">
        <v>18</v>
      </c>
    </row>
    <row r="128" spans="1:2" x14ac:dyDescent="0.2">
      <c r="A128" t="s">
        <v>83</v>
      </c>
      <c r="B128">
        <v>18</v>
      </c>
    </row>
    <row r="129" spans="1:2" x14ac:dyDescent="0.2">
      <c r="A129" t="s">
        <v>57</v>
      </c>
      <c r="B129">
        <v>18</v>
      </c>
    </row>
    <row r="130" spans="1:2" x14ac:dyDescent="0.2">
      <c r="A130" t="s">
        <v>283</v>
      </c>
      <c r="B130">
        <v>17</v>
      </c>
    </row>
    <row r="131" spans="1:2" x14ac:dyDescent="0.2">
      <c r="A131" t="s">
        <v>512</v>
      </c>
      <c r="B131">
        <v>16</v>
      </c>
    </row>
    <row r="132" spans="1:2" x14ac:dyDescent="0.2">
      <c r="A132" t="s">
        <v>291</v>
      </c>
      <c r="B132">
        <v>16</v>
      </c>
    </row>
    <row r="133" spans="1:2" x14ac:dyDescent="0.2">
      <c r="A133" t="s">
        <v>183</v>
      </c>
      <c r="B133">
        <v>16</v>
      </c>
    </row>
    <row r="134" spans="1:2" x14ac:dyDescent="0.2">
      <c r="A134" t="s">
        <v>287</v>
      </c>
      <c r="B134">
        <v>15</v>
      </c>
    </row>
    <row r="135" spans="1:2" x14ac:dyDescent="0.2">
      <c r="A135" t="s">
        <v>305</v>
      </c>
      <c r="B135">
        <v>15</v>
      </c>
    </row>
    <row r="136" spans="1:2" x14ac:dyDescent="0.2">
      <c r="A136" t="s">
        <v>273</v>
      </c>
      <c r="B136">
        <v>15</v>
      </c>
    </row>
    <row r="137" spans="1:2" x14ac:dyDescent="0.2">
      <c r="A137" t="s">
        <v>169</v>
      </c>
      <c r="B137">
        <v>14</v>
      </c>
    </row>
    <row r="138" spans="1:2" x14ac:dyDescent="0.2">
      <c r="A138" t="s">
        <v>227</v>
      </c>
      <c r="B138">
        <v>14</v>
      </c>
    </row>
    <row r="139" spans="1:2" x14ac:dyDescent="0.2">
      <c r="A139" t="s">
        <v>311</v>
      </c>
      <c r="B139">
        <v>14</v>
      </c>
    </row>
    <row r="140" spans="1:2" x14ac:dyDescent="0.2">
      <c r="A140" t="s">
        <v>454</v>
      </c>
      <c r="B140">
        <v>14</v>
      </c>
    </row>
    <row r="141" spans="1:2" x14ac:dyDescent="0.2">
      <c r="A141" t="s">
        <v>436</v>
      </c>
      <c r="B141">
        <v>14</v>
      </c>
    </row>
    <row r="142" spans="1:2" x14ac:dyDescent="0.2">
      <c r="A142" t="s">
        <v>543</v>
      </c>
      <c r="B142">
        <v>14</v>
      </c>
    </row>
    <row r="143" spans="1:2" x14ac:dyDescent="0.2">
      <c r="A143" t="s">
        <v>544</v>
      </c>
      <c r="B143">
        <v>13</v>
      </c>
    </row>
    <row r="144" spans="1:2" x14ac:dyDescent="0.2">
      <c r="A144" t="s">
        <v>299</v>
      </c>
      <c r="B144">
        <v>13</v>
      </c>
    </row>
    <row r="145" spans="1:2" x14ac:dyDescent="0.2">
      <c r="A145" t="s">
        <v>303</v>
      </c>
      <c r="B145">
        <v>12</v>
      </c>
    </row>
    <row r="146" spans="1:2" x14ac:dyDescent="0.2">
      <c r="A146" t="s">
        <v>401</v>
      </c>
      <c r="B146">
        <v>12</v>
      </c>
    </row>
    <row r="147" spans="1:2" x14ac:dyDescent="0.2">
      <c r="A147" t="s">
        <v>189</v>
      </c>
      <c r="B147">
        <v>12</v>
      </c>
    </row>
    <row r="148" spans="1:2" x14ac:dyDescent="0.2">
      <c r="A148" t="s">
        <v>67</v>
      </c>
      <c r="B148">
        <v>11</v>
      </c>
    </row>
    <row r="149" spans="1:2" x14ac:dyDescent="0.2">
      <c r="A149" t="s">
        <v>361</v>
      </c>
      <c r="B149">
        <v>11</v>
      </c>
    </row>
    <row r="150" spans="1:2" x14ac:dyDescent="0.2">
      <c r="A150" t="s">
        <v>297</v>
      </c>
      <c r="B150">
        <v>11</v>
      </c>
    </row>
    <row r="151" spans="1:2" x14ac:dyDescent="0.2">
      <c r="A151" t="s">
        <v>509</v>
      </c>
      <c r="B151">
        <v>9</v>
      </c>
    </row>
    <row r="152" spans="1:2" x14ac:dyDescent="0.2">
      <c r="A152" t="s">
        <v>507</v>
      </c>
      <c r="B152">
        <v>9</v>
      </c>
    </row>
    <row r="153" spans="1:2" x14ac:dyDescent="0.2">
      <c r="A153" t="s">
        <v>545</v>
      </c>
      <c r="B153">
        <v>9</v>
      </c>
    </row>
    <row r="154" spans="1:2" x14ac:dyDescent="0.2">
      <c r="A154" t="s">
        <v>516</v>
      </c>
      <c r="B154">
        <v>9</v>
      </c>
    </row>
    <row r="155" spans="1:2" x14ac:dyDescent="0.2">
      <c r="A155" t="s">
        <v>403</v>
      </c>
      <c r="B155">
        <v>8</v>
      </c>
    </row>
    <row r="156" spans="1:2" x14ac:dyDescent="0.2">
      <c r="A156" t="s">
        <v>293</v>
      </c>
      <c r="B156">
        <v>8</v>
      </c>
    </row>
    <row r="157" spans="1:2" x14ac:dyDescent="0.2">
      <c r="A157" t="s">
        <v>271</v>
      </c>
      <c r="B157">
        <v>7</v>
      </c>
    </row>
    <row r="158" spans="1:2" x14ac:dyDescent="0.2">
      <c r="A158" t="s">
        <v>199</v>
      </c>
      <c r="B158">
        <v>7</v>
      </c>
    </row>
    <row r="159" spans="1:2" x14ac:dyDescent="0.2">
      <c r="A159" t="s">
        <v>385</v>
      </c>
      <c r="B159">
        <v>7</v>
      </c>
    </row>
    <row r="160" spans="1:2" x14ac:dyDescent="0.2">
      <c r="A160" t="s">
        <v>123</v>
      </c>
      <c r="B160">
        <v>6</v>
      </c>
    </row>
    <row r="161" spans="1:2" x14ac:dyDescent="0.2">
      <c r="A161" t="s">
        <v>510</v>
      </c>
      <c r="B161">
        <v>6</v>
      </c>
    </row>
    <row r="162" spans="1:2" x14ac:dyDescent="0.2">
      <c r="A162" t="s">
        <v>259</v>
      </c>
      <c r="B162">
        <v>6</v>
      </c>
    </row>
    <row r="163" spans="1:2" x14ac:dyDescent="0.2">
      <c r="A163" t="s">
        <v>275</v>
      </c>
      <c r="B163">
        <v>5</v>
      </c>
    </row>
    <row r="164" spans="1:2" x14ac:dyDescent="0.2">
      <c r="A164" t="s">
        <v>155</v>
      </c>
      <c r="B164">
        <v>5</v>
      </c>
    </row>
    <row r="165" spans="1:2" x14ac:dyDescent="0.2">
      <c r="A165" t="s">
        <v>393</v>
      </c>
      <c r="B165">
        <v>5</v>
      </c>
    </row>
    <row r="166" spans="1:2" x14ac:dyDescent="0.2">
      <c r="A166" t="s">
        <v>379</v>
      </c>
      <c r="B166">
        <v>4</v>
      </c>
    </row>
    <row r="167" spans="1:2" x14ac:dyDescent="0.2">
      <c r="A167" t="s">
        <v>389</v>
      </c>
      <c r="B167">
        <v>3</v>
      </c>
    </row>
    <row r="168" spans="1:2" x14ac:dyDescent="0.2">
      <c r="A168" t="s">
        <v>129</v>
      </c>
      <c r="B168">
        <v>3</v>
      </c>
    </row>
    <row r="169" spans="1:2" x14ac:dyDescent="0.2">
      <c r="A169" t="s">
        <v>85</v>
      </c>
      <c r="B169">
        <v>3</v>
      </c>
    </row>
    <row r="170" spans="1:2" x14ac:dyDescent="0.2">
      <c r="A170" t="s">
        <v>53</v>
      </c>
      <c r="B170">
        <v>3</v>
      </c>
    </row>
    <row r="171" spans="1:2" x14ac:dyDescent="0.2">
      <c r="A171" t="s">
        <v>263</v>
      </c>
      <c r="B171">
        <v>3</v>
      </c>
    </row>
    <row r="172" spans="1:2" x14ac:dyDescent="0.2">
      <c r="A172" t="s">
        <v>253</v>
      </c>
      <c r="B172">
        <v>3</v>
      </c>
    </row>
    <row r="173" spans="1:2" x14ac:dyDescent="0.2">
      <c r="A173" t="s">
        <v>111</v>
      </c>
      <c r="B173">
        <v>2</v>
      </c>
    </row>
    <row r="174" spans="1:2" x14ac:dyDescent="0.2">
      <c r="A174" t="s">
        <v>81</v>
      </c>
      <c r="B174">
        <v>2</v>
      </c>
    </row>
    <row r="175" spans="1:2" x14ac:dyDescent="0.2">
      <c r="A175" t="s">
        <v>411</v>
      </c>
      <c r="B175">
        <v>2</v>
      </c>
    </row>
    <row r="176" spans="1:2" x14ac:dyDescent="0.2">
      <c r="A176" t="s">
        <v>143</v>
      </c>
      <c r="B176">
        <v>2</v>
      </c>
    </row>
    <row r="177" spans="1:2" x14ac:dyDescent="0.2">
      <c r="A177" t="s">
        <v>185</v>
      </c>
      <c r="B177">
        <v>2</v>
      </c>
    </row>
    <row r="178" spans="1:2" x14ac:dyDescent="0.2">
      <c r="A178" t="s">
        <v>504</v>
      </c>
      <c r="B178">
        <v>2</v>
      </c>
    </row>
    <row r="179" spans="1:2" x14ac:dyDescent="0.2">
      <c r="A179" t="s">
        <v>109</v>
      </c>
      <c r="B179">
        <v>1</v>
      </c>
    </row>
    <row r="180" spans="1:2" x14ac:dyDescent="0.2">
      <c r="A180" t="s">
        <v>546</v>
      </c>
      <c r="B180">
        <v>1</v>
      </c>
    </row>
    <row r="181" spans="1:2" x14ac:dyDescent="0.2">
      <c r="A181" t="s">
        <v>547</v>
      </c>
      <c r="B181">
        <v>1</v>
      </c>
    </row>
    <row r="182" spans="1:2" x14ac:dyDescent="0.2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6"/>
  </sheetPr>
  <dimension ref="A1:C387"/>
  <sheetViews>
    <sheetView zoomScale="120" zoomScaleNormal="120" workbookViewId="0">
      <pane ySplit="1" topLeftCell="A363" activePane="bottomLeft" state="frozen"/>
      <selection activeCell="P16" sqref="P16"/>
      <selection pane="bottomLeft" activeCell="P16" sqref="P16"/>
    </sheetView>
  </sheetViews>
  <sheetFormatPr baseColWidth="10" defaultRowHeight="15" x14ac:dyDescent="0.2"/>
  <cols>
    <col min="1" max="1" width="20.1640625" style="80" customWidth="1"/>
    <col min="2" max="2" width="19.6640625" style="80" customWidth="1"/>
  </cols>
  <sheetData>
    <row r="1" spans="1:3" x14ac:dyDescent="0.2">
      <c r="A1" t="s">
        <v>548</v>
      </c>
      <c r="B1" t="s">
        <v>549</v>
      </c>
      <c r="C1" t="s">
        <v>550</v>
      </c>
    </row>
    <row r="2" spans="1:3" x14ac:dyDescent="0.2">
      <c r="A2" s="85">
        <v>122</v>
      </c>
      <c r="B2">
        <v>48.1</v>
      </c>
      <c r="C2">
        <v>6.9999999999999993E-3</v>
      </c>
    </row>
    <row r="3" spans="1:3" x14ac:dyDescent="0.2">
      <c r="A3" s="85">
        <v>153</v>
      </c>
      <c r="B3">
        <v>51.7</v>
      </c>
      <c r="C3">
        <v>3.9E-2</v>
      </c>
    </row>
    <row r="4" spans="1:3" x14ac:dyDescent="0.2">
      <c r="A4" s="85">
        <v>183</v>
      </c>
      <c r="B4">
        <v>50.4</v>
      </c>
      <c r="C4">
        <v>3.7999999999999999E-2</v>
      </c>
    </row>
    <row r="5" spans="1:3" x14ac:dyDescent="0.2">
      <c r="A5" s="85">
        <v>214</v>
      </c>
      <c r="B5">
        <v>49.5</v>
      </c>
      <c r="C5">
        <v>4.2000000000000003E-2</v>
      </c>
    </row>
    <row r="6" spans="1:3" x14ac:dyDescent="0.2">
      <c r="A6" s="85">
        <v>245</v>
      </c>
      <c r="B6">
        <v>48.1</v>
      </c>
      <c r="C6">
        <v>6.3E-2</v>
      </c>
    </row>
    <row r="7" spans="1:3" x14ac:dyDescent="0.2">
      <c r="A7" s="85">
        <v>32963</v>
      </c>
      <c r="C7">
        <v>0.05</v>
      </c>
    </row>
    <row r="8" spans="1:3" x14ac:dyDescent="0.2">
      <c r="A8" s="85">
        <v>32993</v>
      </c>
      <c r="C8">
        <v>8.0000000000000002E-3</v>
      </c>
    </row>
    <row r="9" spans="1:3" x14ac:dyDescent="0.2">
      <c r="A9" s="85">
        <v>33024</v>
      </c>
      <c r="C9">
        <v>1.7000000000000001E-2</v>
      </c>
    </row>
    <row r="10" spans="1:3" x14ac:dyDescent="0.2">
      <c r="A10" s="85">
        <v>33054</v>
      </c>
      <c r="C10">
        <v>3.3000000000000002E-2</v>
      </c>
    </row>
    <row r="11" spans="1:3" x14ac:dyDescent="0.2">
      <c r="A11" s="85">
        <v>33085</v>
      </c>
      <c r="C11">
        <v>0.05</v>
      </c>
    </row>
    <row r="12" spans="1:3" x14ac:dyDescent="0.2">
      <c r="A12" s="85">
        <v>33116</v>
      </c>
      <c r="C12">
        <v>2.5000000000000001E-2</v>
      </c>
    </row>
    <row r="13" spans="1:3" x14ac:dyDescent="0.2">
      <c r="A13" s="85">
        <v>33146</v>
      </c>
      <c r="C13">
        <v>4.2000000000000003E-2</v>
      </c>
    </row>
    <row r="14" spans="1:3" x14ac:dyDescent="0.2">
      <c r="A14" s="85">
        <v>33177</v>
      </c>
      <c r="C14">
        <v>6.7000000000000004E-2</v>
      </c>
    </row>
    <row r="15" spans="1:3" x14ac:dyDescent="0.2">
      <c r="A15" s="85">
        <v>33207</v>
      </c>
      <c r="C15">
        <v>0.109</v>
      </c>
    </row>
    <row r="16" spans="1:3" x14ac:dyDescent="0.2">
      <c r="A16" s="85">
        <v>33238</v>
      </c>
      <c r="C16">
        <v>0.126</v>
      </c>
    </row>
    <row r="17" spans="1:3" x14ac:dyDescent="0.2">
      <c r="A17" s="85">
        <v>33269</v>
      </c>
      <c r="C17">
        <v>0.126</v>
      </c>
    </row>
    <row r="18" spans="1:3" x14ac:dyDescent="0.2">
      <c r="A18" s="85">
        <v>33297</v>
      </c>
      <c r="C18">
        <v>0.23499999999999999</v>
      </c>
    </row>
    <row r="19" spans="1:3" x14ac:dyDescent="0.2">
      <c r="A19" s="85">
        <v>33328</v>
      </c>
      <c r="C19">
        <v>9.1999999999999998E-2</v>
      </c>
    </row>
    <row r="20" spans="1:3" x14ac:dyDescent="0.2">
      <c r="A20" s="85">
        <v>33358</v>
      </c>
      <c r="C20">
        <v>0.109</v>
      </c>
    </row>
    <row r="21" spans="1:3" x14ac:dyDescent="0.2">
      <c r="A21" s="85">
        <v>33389</v>
      </c>
      <c r="C21">
        <v>0.109</v>
      </c>
    </row>
    <row r="22" spans="1:3" x14ac:dyDescent="0.2">
      <c r="A22" s="85">
        <v>33419</v>
      </c>
      <c r="C22">
        <v>0.109</v>
      </c>
    </row>
    <row r="23" spans="1:3" x14ac:dyDescent="0.2">
      <c r="A23" s="85">
        <v>33450</v>
      </c>
      <c r="C23">
        <v>9.1999999999999998E-2</v>
      </c>
    </row>
    <row r="24" spans="1:3" x14ac:dyDescent="0.2">
      <c r="A24" s="85">
        <v>33481</v>
      </c>
      <c r="C24">
        <v>0.109</v>
      </c>
    </row>
    <row r="25" spans="1:3" x14ac:dyDescent="0.2">
      <c r="A25" s="85">
        <v>33511</v>
      </c>
      <c r="C25">
        <v>0.11799999999999999</v>
      </c>
    </row>
    <row r="26" spans="1:3" x14ac:dyDescent="0.2">
      <c r="A26" s="85">
        <v>33542</v>
      </c>
      <c r="C26">
        <v>0.126</v>
      </c>
    </row>
    <row r="27" spans="1:3" x14ac:dyDescent="0.2">
      <c r="A27" s="85">
        <v>33572</v>
      </c>
      <c r="C27">
        <v>0.11799999999999999</v>
      </c>
    </row>
    <row r="28" spans="1:3" x14ac:dyDescent="0.2">
      <c r="A28" s="85">
        <v>33603</v>
      </c>
      <c r="C28">
        <v>7.5999999999999998E-2</v>
      </c>
    </row>
    <row r="29" spans="1:3" x14ac:dyDescent="0.2">
      <c r="A29" s="85">
        <v>33634</v>
      </c>
      <c r="C29">
        <v>0.05</v>
      </c>
    </row>
    <row r="30" spans="1:3" x14ac:dyDescent="0.2">
      <c r="A30" s="85">
        <v>33663</v>
      </c>
      <c r="C30">
        <v>0.109</v>
      </c>
    </row>
    <row r="31" spans="1:3" x14ac:dyDescent="0.2">
      <c r="A31" s="85">
        <v>33694</v>
      </c>
      <c r="C31">
        <v>0.185</v>
      </c>
    </row>
    <row r="32" spans="1:3" x14ac:dyDescent="0.2">
      <c r="A32" s="85">
        <v>33724</v>
      </c>
      <c r="C32">
        <v>0.16800000000000001</v>
      </c>
    </row>
    <row r="33" spans="1:3" x14ac:dyDescent="0.2">
      <c r="A33" s="85">
        <v>33755</v>
      </c>
      <c r="C33">
        <v>0.151</v>
      </c>
    </row>
    <row r="34" spans="1:3" x14ac:dyDescent="0.2">
      <c r="A34" s="85">
        <v>33785</v>
      </c>
      <c r="C34">
        <v>0.14299999999999999</v>
      </c>
    </row>
    <row r="35" spans="1:3" x14ac:dyDescent="0.2">
      <c r="A35" s="85">
        <v>33816</v>
      </c>
      <c r="C35">
        <v>0.16800000000000001</v>
      </c>
    </row>
    <row r="36" spans="1:3" x14ac:dyDescent="0.2">
      <c r="A36" s="85">
        <v>33847</v>
      </c>
      <c r="C36">
        <v>0.193</v>
      </c>
    </row>
    <row r="37" spans="1:3" x14ac:dyDescent="0.2">
      <c r="A37" s="85">
        <v>33877</v>
      </c>
      <c r="C37">
        <v>0.17599999999999999</v>
      </c>
    </row>
    <row r="38" spans="1:3" x14ac:dyDescent="0.2">
      <c r="A38" s="85">
        <v>33908</v>
      </c>
      <c r="C38">
        <v>0.17599999999999999</v>
      </c>
    </row>
    <row r="39" spans="1:3" x14ac:dyDescent="0.2">
      <c r="A39" s="85">
        <v>33938</v>
      </c>
      <c r="C39">
        <v>0.185</v>
      </c>
    </row>
    <row r="40" spans="1:3" x14ac:dyDescent="0.2">
      <c r="A40" s="85">
        <v>33969</v>
      </c>
      <c r="C40">
        <v>0.218</v>
      </c>
    </row>
    <row r="41" spans="1:3" x14ac:dyDescent="0.2">
      <c r="A41" s="85">
        <v>34000</v>
      </c>
      <c r="C41">
        <v>0.26900000000000002</v>
      </c>
    </row>
    <row r="42" spans="1:3" x14ac:dyDescent="0.2">
      <c r="A42" s="85">
        <v>34028</v>
      </c>
      <c r="C42">
        <v>8.4000000000000005E-2</v>
      </c>
    </row>
    <row r="43" spans="1:3" x14ac:dyDescent="0.2">
      <c r="A43" s="85">
        <v>34059</v>
      </c>
      <c r="C43">
        <v>0.27700000000000002</v>
      </c>
    </row>
    <row r="44" spans="1:3" x14ac:dyDescent="0.2">
      <c r="A44" s="85">
        <v>34089</v>
      </c>
      <c r="C44">
        <v>0.218</v>
      </c>
    </row>
    <row r="45" spans="1:3" x14ac:dyDescent="0.2">
      <c r="A45" s="85">
        <v>34120</v>
      </c>
      <c r="C45">
        <v>0.21</v>
      </c>
    </row>
    <row r="46" spans="1:3" x14ac:dyDescent="0.2">
      <c r="A46" s="85">
        <v>34150</v>
      </c>
      <c r="C46">
        <v>0.22700000000000001</v>
      </c>
    </row>
    <row r="47" spans="1:3" x14ac:dyDescent="0.2">
      <c r="A47" s="85">
        <v>34181</v>
      </c>
      <c r="C47">
        <v>0.252</v>
      </c>
    </row>
    <row r="48" spans="1:3" x14ac:dyDescent="0.2">
      <c r="A48" s="85">
        <v>34212</v>
      </c>
      <c r="C48">
        <v>0.21</v>
      </c>
    </row>
    <row r="49" spans="1:3" x14ac:dyDescent="0.2">
      <c r="A49" s="85">
        <v>34242</v>
      </c>
      <c r="C49">
        <v>0.193</v>
      </c>
    </row>
    <row r="50" spans="1:3" x14ac:dyDescent="0.2">
      <c r="A50" s="85">
        <v>34273</v>
      </c>
      <c r="C50">
        <v>0.16</v>
      </c>
    </row>
    <row r="51" spans="1:3" x14ac:dyDescent="0.2">
      <c r="A51" s="85">
        <v>34303</v>
      </c>
      <c r="C51">
        <v>0.13400000000000001</v>
      </c>
    </row>
    <row r="52" spans="1:3" x14ac:dyDescent="0.2">
      <c r="A52" s="85">
        <v>34334</v>
      </c>
      <c r="C52">
        <v>0.16</v>
      </c>
    </row>
    <row r="53" spans="1:3" x14ac:dyDescent="0.2">
      <c r="A53" s="85">
        <v>34365</v>
      </c>
      <c r="C53">
        <v>0.252</v>
      </c>
    </row>
    <row r="54" spans="1:3" x14ac:dyDescent="0.2">
      <c r="A54" s="85">
        <v>34393</v>
      </c>
      <c r="C54">
        <v>0.27700000000000002</v>
      </c>
    </row>
    <row r="55" spans="1:3" x14ac:dyDescent="0.2">
      <c r="A55" s="85">
        <v>34424</v>
      </c>
      <c r="C55">
        <v>3.4000000000000002E-2</v>
      </c>
    </row>
    <row r="56" spans="1:3" x14ac:dyDescent="0.2">
      <c r="A56" s="85">
        <v>34454</v>
      </c>
      <c r="C56">
        <v>0.16</v>
      </c>
    </row>
    <row r="57" spans="1:3" x14ac:dyDescent="0.2">
      <c r="A57" s="85">
        <v>34485</v>
      </c>
      <c r="C57">
        <v>0.16800000000000001</v>
      </c>
    </row>
    <row r="58" spans="1:3" x14ac:dyDescent="0.2">
      <c r="A58" s="85">
        <v>34515</v>
      </c>
      <c r="C58">
        <v>0.17599999999999999</v>
      </c>
    </row>
    <row r="59" spans="1:3" x14ac:dyDescent="0.2">
      <c r="A59" s="85">
        <v>34546</v>
      </c>
      <c r="C59">
        <v>0.151</v>
      </c>
    </row>
    <row r="60" spans="1:3" x14ac:dyDescent="0.2">
      <c r="A60" s="85">
        <v>34577</v>
      </c>
      <c r="C60">
        <v>0.151</v>
      </c>
    </row>
    <row r="61" spans="1:3" x14ac:dyDescent="0.2">
      <c r="A61" s="85">
        <v>34607</v>
      </c>
      <c r="C61">
        <v>0.29399999999999998</v>
      </c>
    </row>
    <row r="62" spans="1:3" x14ac:dyDescent="0.2">
      <c r="A62" s="85">
        <v>34638</v>
      </c>
      <c r="C62">
        <v>0.218</v>
      </c>
    </row>
    <row r="63" spans="1:3" x14ac:dyDescent="0.2">
      <c r="A63" s="85">
        <v>34668</v>
      </c>
      <c r="C63">
        <v>0.24399999999999999</v>
      </c>
    </row>
    <row r="64" spans="1:3" x14ac:dyDescent="0.2">
      <c r="A64" s="85">
        <v>34699</v>
      </c>
      <c r="C64">
        <v>0.23499999999999999</v>
      </c>
    </row>
    <row r="65" spans="1:3" x14ac:dyDescent="0.2">
      <c r="A65" s="85">
        <v>34730</v>
      </c>
      <c r="C65">
        <v>0.185</v>
      </c>
    </row>
    <row r="66" spans="1:3" x14ac:dyDescent="0.2">
      <c r="A66" s="85">
        <v>34758</v>
      </c>
      <c r="C66">
        <v>0.114</v>
      </c>
    </row>
    <row r="67" spans="1:3" x14ac:dyDescent="0.2">
      <c r="A67" s="85">
        <v>34789</v>
      </c>
      <c r="C67">
        <v>0.155</v>
      </c>
    </row>
    <row r="68" spans="1:3" x14ac:dyDescent="0.2">
      <c r="A68" s="85">
        <v>34819</v>
      </c>
      <c r="C68">
        <v>0.16400000000000001</v>
      </c>
    </row>
    <row r="69" spans="1:3" x14ac:dyDescent="0.2">
      <c r="A69" s="85">
        <v>34850</v>
      </c>
      <c r="C69">
        <v>0.154</v>
      </c>
    </row>
    <row r="70" spans="1:3" x14ac:dyDescent="0.2">
      <c r="A70" s="85">
        <v>34880</v>
      </c>
      <c r="C70">
        <v>0.13100000000000001</v>
      </c>
    </row>
    <row r="71" spans="1:3" x14ac:dyDescent="0.2">
      <c r="A71" s="85">
        <v>34911</v>
      </c>
      <c r="C71">
        <v>0.13900000000000001</v>
      </c>
    </row>
    <row r="72" spans="1:3" x14ac:dyDescent="0.2">
      <c r="A72" s="85">
        <v>34942</v>
      </c>
      <c r="C72">
        <v>0.13600000000000001</v>
      </c>
    </row>
    <row r="73" spans="1:3" x14ac:dyDescent="0.2">
      <c r="A73" s="85">
        <v>34972</v>
      </c>
      <c r="C73">
        <v>0.11799999999999999</v>
      </c>
    </row>
    <row r="74" spans="1:3" x14ac:dyDescent="0.2">
      <c r="A74" s="85">
        <v>35003</v>
      </c>
      <c r="C74">
        <v>0.114</v>
      </c>
    </row>
    <row r="75" spans="1:3" x14ac:dyDescent="0.2">
      <c r="A75" s="85">
        <v>35033</v>
      </c>
      <c r="C75">
        <v>0.129</v>
      </c>
    </row>
    <row r="76" spans="1:3" x14ac:dyDescent="0.2">
      <c r="A76" s="85">
        <v>35064</v>
      </c>
      <c r="C76">
        <v>0.121</v>
      </c>
    </row>
    <row r="77" spans="1:3" x14ac:dyDescent="0.2">
      <c r="A77" s="85">
        <v>35095</v>
      </c>
      <c r="C77">
        <v>0.14899999999999999</v>
      </c>
    </row>
    <row r="78" spans="1:3" x14ac:dyDescent="0.2">
      <c r="A78" s="85">
        <v>35124</v>
      </c>
      <c r="C78">
        <v>0.16900000000000001</v>
      </c>
    </row>
    <row r="79" spans="1:3" x14ac:dyDescent="0.2">
      <c r="A79" s="85">
        <v>35155</v>
      </c>
      <c r="C79">
        <v>0.122</v>
      </c>
    </row>
    <row r="80" spans="1:3" x14ac:dyDescent="0.2">
      <c r="A80" s="85">
        <v>35185</v>
      </c>
      <c r="C80">
        <v>0.122</v>
      </c>
    </row>
    <row r="81" spans="1:3" x14ac:dyDescent="0.2">
      <c r="A81" s="85">
        <v>35216</v>
      </c>
      <c r="C81">
        <v>0.13700000000000001</v>
      </c>
    </row>
    <row r="82" spans="1:3" x14ac:dyDescent="0.2">
      <c r="A82" s="85">
        <v>35246</v>
      </c>
      <c r="C82">
        <v>0.13100000000000001</v>
      </c>
    </row>
    <row r="83" spans="1:3" x14ac:dyDescent="0.2">
      <c r="A83" s="85">
        <v>35277</v>
      </c>
      <c r="C83">
        <v>0.13800000000000001</v>
      </c>
    </row>
    <row r="84" spans="1:3" x14ac:dyDescent="0.2">
      <c r="A84" s="85">
        <v>35308</v>
      </c>
      <c r="C84">
        <v>0.122</v>
      </c>
    </row>
    <row r="85" spans="1:3" x14ac:dyDescent="0.2">
      <c r="A85" s="85">
        <v>35338</v>
      </c>
      <c r="C85">
        <v>0.106</v>
      </c>
    </row>
    <row r="86" spans="1:3" x14ac:dyDescent="0.2">
      <c r="A86" s="85">
        <v>35369</v>
      </c>
      <c r="C86">
        <v>0.13700000000000001</v>
      </c>
    </row>
    <row r="87" spans="1:3" x14ac:dyDescent="0.2">
      <c r="A87" s="85">
        <v>35399</v>
      </c>
      <c r="C87">
        <v>0.13300000000000001</v>
      </c>
    </row>
    <row r="88" spans="1:3" x14ac:dyDescent="0.2">
      <c r="A88" s="85">
        <v>35430</v>
      </c>
      <c r="C88">
        <v>0.13400000000000001</v>
      </c>
    </row>
    <row r="89" spans="1:3" x14ac:dyDescent="0.2">
      <c r="A89" s="85">
        <v>35461</v>
      </c>
      <c r="C89">
        <v>0.14000000000000001</v>
      </c>
    </row>
    <row r="90" spans="1:3" x14ac:dyDescent="0.2">
      <c r="A90" s="85">
        <v>35489</v>
      </c>
      <c r="C90">
        <v>0.10299999999999999</v>
      </c>
    </row>
    <row r="91" spans="1:3" x14ac:dyDescent="0.2">
      <c r="A91" s="85">
        <v>35520</v>
      </c>
      <c r="C91">
        <v>0.104</v>
      </c>
    </row>
    <row r="92" spans="1:3" x14ac:dyDescent="0.2">
      <c r="A92" s="85">
        <v>35550</v>
      </c>
      <c r="C92">
        <v>0.13500000000000001</v>
      </c>
    </row>
    <row r="93" spans="1:3" x14ac:dyDescent="0.2">
      <c r="A93" s="85">
        <v>35581</v>
      </c>
      <c r="C93">
        <v>0.11899999999999999</v>
      </c>
    </row>
    <row r="94" spans="1:3" x14ac:dyDescent="0.2">
      <c r="A94" s="85">
        <v>35611</v>
      </c>
      <c r="C94">
        <v>0.11899999999999999</v>
      </c>
    </row>
    <row r="95" spans="1:3" x14ac:dyDescent="0.2">
      <c r="A95" s="85">
        <v>35642</v>
      </c>
      <c r="C95">
        <v>0.121</v>
      </c>
    </row>
    <row r="96" spans="1:3" x14ac:dyDescent="0.2">
      <c r="A96" s="85">
        <v>35673</v>
      </c>
      <c r="C96">
        <v>8.4000000000000005E-2</v>
      </c>
    </row>
    <row r="97" spans="1:3" x14ac:dyDescent="0.2">
      <c r="A97" s="85">
        <v>35703</v>
      </c>
      <c r="C97">
        <v>0.109</v>
      </c>
    </row>
    <row r="98" spans="1:3" x14ac:dyDescent="0.2">
      <c r="A98" s="85">
        <v>35734</v>
      </c>
      <c r="C98">
        <v>0.111</v>
      </c>
    </row>
    <row r="99" spans="1:3" x14ac:dyDescent="0.2">
      <c r="A99" s="85">
        <v>35764</v>
      </c>
      <c r="C99">
        <v>0.11799999999999999</v>
      </c>
    </row>
    <row r="100" spans="1:3" x14ac:dyDescent="0.2">
      <c r="A100" s="85">
        <v>35795</v>
      </c>
      <c r="C100">
        <v>0.11600000000000001</v>
      </c>
    </row>
    <row r="101" spans="1:3" x14ac:dyDescent="0.2">
      <c r="A101" s="85">
        <v>35826</v>
      </c>
      <c r="C101">
        <v>9.1999999999999998E-2</v>
      </c>
    </row>
    <row r="102" spans="1:3" x14ac:dyDescent="0.2">
      <c r="A102" s="85">
        <v>35854</v>
      </c>
      <c r="C102">
        <v>1.7999999999999999E-2</v>
      </c>
    </row>
    <row r="103" spans="1:3" x14ac:dyDescent="0.2">
      <c r="A103" s="85">
        <v>35885</v>
      </c>
      <c r="C103">
        <v>9.5000000000000001E-2</v>
      </c>
    </row>
    <row r="104" spans="1:3" x14ac:dyDescent="0.2">
      <c r="A104" s="85">
        <v>35915</v>
      </c>
      <c r="C104">
        <v>0.09</v>
      </c>
    </row>
    <row r="105" spans="1:3" x14ac:dyDescent="0.2">
      <c r="A105" s="85">
        <v>35946</v>
      </c>
      <c r="C105">
        <v>7.1999999999999995E-2</v>
      </c>
    </row>
    <row r="106" spans="1:3" x14ac:dyDescent="0.2">
      <c r="A106" s="85">
        <v>35976</v>
      </c>
      <c r="C106">
        <v>0.08</v>
      </c>
    </row>
    <row r="107" spans="1:3" x14ac:dyDescent="0.2">
      <c r="A107" s="85">
        <v>36007</v>
      </c>
      <c r="C107">
        <v>7.9000000000000001E-2</v>
      </c>
    </row>
    <row r="108" spans="1:3" x14ac:dyDescent="0.2">
      <c r="A108" s="85">
        <v>36038</v>
      </c>
      <c r="C108">
        <v>7.5999999999999998E-2</v>
      </c>
    </row>
    <row r="109" spans="1:3" x14ac:dyDescent="0.2">
      <c r="A109" s="85">
        <v>36068</v>
      </c>
      <c r="C109">
        <v>7.9000000000000001E-2</v>
      </c>
    </row>
    <row r="110" spans="1:3" x14ac:dyDescent="0.2">
      <c r="A110" s="85">
        <v>36099</v>
      </c>
      <c r="C110">
        <v>0.10199999999999999</v>
      </c>
    </row>
    <row r="111" spans="1:3" x14ac:dyDescent="0.2">
      <c r="A111" s="85">
        <v>36129</v>
      </c>
      <c r="C111">
        <v>0.106</v>
      </c>
    </row>
    <row r="112" spans="1:3" x14ac:dyDescent="0.2">
      <c r="A112" s="85">
        <v>36160</v>
      </c>
      <c r="C112">
        <v>0.11</v>
      </c>
    </row>
    <row r="113" spans="1:3" x14ac:dyDescent="0.2">
      <c r="A113" s="85">
        <v>36191</v>
      </c>
      <c r="C113">
        <v>0.115</v>
      </c>
    </row>
    <row r="114" spans="1:3" x14ac:dyDescent="0.2">
      <c r="A114" s="85">
        <v>36219</v>
      </c>
      <c r="C114">
        <v>0.17899999999999999</v>
      </c>
    </row>
    <row r="115" spans="1:3" x14ac:dyDescent="0.2">
      <c r="A115" s="85">
        <v>36250</v>
      </c>
      <c r="C115">
        <v>2.1000000000000001E-2</v>
      </c>
    </row>
    <row r="116" spans="1:3" x14ac:dyDescent="0.2">
      <c r="A116" s="85">
        <v>36280</v>
      </c>
      <c r="C116">
        <v>0.09</v>
      </c>
    </row>
    <row r="117" spans="1:3" x14ac:dyDescent="0.2">
      <c r="A117" s="85">
        <v>36311</v>
      </c>
      <c r="C117">
        <v>9.0999999999999998E-2</v>
      </c>
    </row>
    <row r="118" spans="1:3" x14ac:dyDescent="0.2">
      <c r="A118" s="85">
        <v>36341</v>
      </c>
      <c r="C118">
        <v>8.8999999999999996E-2</v>
      </c>
    </row>
    <row r="119" spans="1:3" x14ac:dyDescent="0.2">
      <c r="A119" s="85">
        <v>36372</v>
      </c>
      <c r="C119">
        <v>9.0999999999999998E-2</v>
      </c>
    </row>
    <row r="120" spans="1:3" x14ac:dyDescent="0.2">
      <c r="A120" s="85">
        <v>36403</v>
      </c>
      <c r="C120">
        <v>9.2999999999999999E-2</v>
      </c>
    </row>
    <row r="121" spans="1:3" x14ac:dyDescent="0.2">
      <c r="A121" s="85">
        <v>36433</v>
      </c>
      <c r="C121">
        <v>9.5000000000000001E-2</v>
      </c>
    </row>
    <row r="122" spans="1:3" x14ac:dyDescent="0.2">
      <c r="A122" s="85">
        <v>36464</v>
      </c>
      <c r="C122">
        <v>8.2000000000000003E-2</v>
      </c>
    </row>
    <row r="123" spans="1:3" x14ac:dyDescent="0.2">
      <c r="A123" s="85">
        <v>36494</v>
      </c>
      <c r="C123">
        <v>7.0000000000000007E-2</v>
      </c>
    </row>
    <row r="124" spans="1:3" x14ac:dyDescent="0.2">
      <c r="A124" s="85">
        <v>36525</v>
      </c>
      <c r="C124">
        <v>7.5999999999999998E-2</v>
      </c>
    </row>
    <row r="125" spans="1:3" x14ac:dyDescent="0.2">
      <c r="A125" s="85">
        <v>36556</v>
      </c>
      <c r="C125">
        <v>7.3999999999999996E-2</v>
      </c>
    </row>
    <row r="126" spans="1:3" x14ac:dyDescent="0.2">
      <c r="A126" s="85">
        <v>36585</v>
      </c>
      <c r="C126">
        <v>8.8999999999999996E-2</v>
      </c>
    </row>
    <row r="127" spans="1:3" x14ac:dyDescent="0.2">
      <c r="A127" s="85">
        <v>36616</v>
      </c>
      <c r="C127">
        <v>0.12</v>
      </c>
    </row>
    <row r="128" spans="1:3" x14ac:dyDescent="0.2">
      <c r="A128" s="85">
        <v>36646</v>
      </c>
      <c r="C128">
        <v>0.11899999999999999</v>
      </c>
    </row>
    <row r="129" spans="1:3" x14ac:dyDescent="0.2">
      <c r="A129" s="85">
        <v>36677</v>
      </c>
      <c r="C129">
        <v>0.114</v>
      </c>
    </row>
    <row r="130" spans="1:3" x14ac:dyDescent="0.2">
      <c r="A130" s="85">
        <v>36707</v>
      </c>
      <c r="C130">
        <v>0.115</v>
      </c>
    </row>
    <row r="131" spans="1:3" x14ac:dyDescent="0.2">
      <c r="A131" s="85">
        <v>36738</v>
      </c>
      <c r="C131">
        <v>0.122</v>
      </c>
    </row>
    <row r="132" spans="1:3" x14ac:dyDescent="0.2">
      <c r="A132" s="85">
        <v>36769</v>
      </c>
      <c r="C132">
        <v>0.128</v>
      </c>
    </row>
    <row r="133" spans="1:3" x14ac:dyDescent="0.2">
      <c r="A133" s="85">
        <v>36799</v>
      </c>
      <c r="C133">
        <v>0.128</v>
      </c>
    </row>
    <row r="134" spans="1:3" x14ac:dyDescent="0.2">
      <c r="A134" s="85">
        <v>36830</v>
      </c>
      <c r="C134">
        <v>0.12</v>
      </c>
    </row>
    <row r="135" spans="1:3" x14ac:dyDescent="0.2">
      <c r="A135" s="85">
        <v>36860</v>
      </c>
      <c r="C135">
        <v>0.114</v>
      </c>
    </row>
    <row r="136" spans="1:3" x14ac:dyDescent="0.2">
      <c r="A136" s="85">
        <v>36891</v>
      </c>
      <c r="C136">
        <v>0.106</v>
      </c>
    </row>
    <row r="137" spans="1:3" x14ac:dyDescent="0.2">
      <c r="A137" s="85">
        <v>36922</v>
      </c>
      <c r="C137">
        <v>0.104</v>
      </c>
    </row>
    <row r="138" spans="1:3" x14ac:dyDescent="0.2">
      <c r="A138" s="85">
        <v>36950</v>
      </c>
      <c r="C138">
        <v>2.3E-2</v>
      </c>
    </row>
    <row r="139" spans="1:3" x14ac:dyDescent="0.2">
      <c r="A139" s="85">
        <v>36981</v>
      </c>
      <c r="C139">
        <v>0.19</v>
      </c>
    </row>
    <row r="140" spans="1:3" x14ac:dyDescent="0.2">
      <c r="A140" s="85">
        <v>37011</v>
      </c>
      <c r="C140">
        <v>0.121</v>
      </c>
    </row>
    <row r="141" spans="1:3" x14ac:dyDescent="0.2">
      <c r="A141" s="85">
        <v>37042</v>
      </c>
      <c r="C141">
        <v>0.115</v>
      </c>
    </row>
    <row r="142" spans="1:3" x14ac:dyDescent="0.2">
      <c r="A142" s="85">
        <v>37072</v>
      </c>
      <c r="C142">
        <v>0.10199999999999999</v>
      </c>
    </row>
    <row r="143" spans="1:3" x14ac:dyDescent="0.2">
      <c r="A143" s="85">
        <v>37103</v>
      </c>
      <c r="C143">
        <v>0.10100000000000001</v>
      </c>
    </row>
    <row r="144" spans="1:3" x14ac:dyDescent="0.2">
      <c r="A144" s="85">
        <v>37134</v>
      </c>
      <c r="C144">
        <v>8.1000000000000003E-2</v>
      </c>
    </row>
    <row r="145" spans="1:3" x14ac:dyDescent="0.2">
      <c r="A145" s="85">
        <v>37164</v>
      </c>
      <c r="C145">
        <v>8.1000000000000003E-2</v>
      </c>
    </row>
    <row r="146" spans="1:3" x14ac:dyDescent="0.2">
      <c r="A146" s="85">
        <v>37195</v>
      </c>
      <c r="C146">
        <v>9.5000000000000001E-2</v>
      </c>
    </row>
    <row r="147" spans="1:3" x14ac:dyDescent="0.2">
      <c r="A147" s="85">
        <v>37225</v>
      </c>
      <c r="C147">
        <v>8.7999999999999995E-2</v>
      </c>
    </row>
    <row r="148" spans="1:3" x14ac:dyDescent="0.2">
      <c r="A148" s="85">
        <v>37256</v>
      </c>
      <c r="C148">
        <v>7.9000000000000001E-2</v>
      </c>
    </row>
    <row r="149" spans="1:3" x14ac:dyDescent="0.2">
      <c r="A149" s="85">
        <v>37287</v>
      </c>
      <c r="C149">
        <v>8.6999999999999994E-2</v>
      </c>
    </row>
    <row r="150" spans="1:3" x14ac:dyDescent="0.2">
      <c r="A150" s="85">
        <v>37315</v>
      </c>
      <c r="C150">
        <v>0.186</v>
      </c>
    </row>
    <row r="151" spans="1:3" x14ac:dyDescent="0.2">
      <c r="A151" s="85">
        <v>37346</v>
      </c>
      <c r="C151">
        <v>2.7E-2</v>
      </c>
    </row>
    <row r="152" spans="1:3" x14ac:dyDescent="0.2">
      <c r="A152" s="85">
        <v>37376</v>
      </c>
      <c r="C152">
        <v>0.109</v>
      </c>
    </row>
    <row r="153" spans="1:3" x14ac:dyDescent="0.2">
      <c r="A153" s="85">
        <v>37407</v>
      </c>
      <c r="C153">
        <v>0.121</v>
      </c>
    </row>
    <row r="154" spans="1:3" x14ac:dyDescent="0.2">
      <c r="A154" s="85">
        <v>37437</v>
      </c>
      <c r="C154">
        <v>0.129</v>
      </c>
    </row>
    <row r="155" spans="1:3" x14ac:dyDescent="0.2">
      <c r="A155" s="85">
        <v>37468</v>
      </c>
      <c r="C155">
        <v>0.124</v>
      </c>
    </row>
    <row r="156" spans="1:3" x14ac:dyDescent="0.2">
      <c r="A156" s="85">
        <v>37499</v>
      </c>
      <c r="C156">
        <v>0.128</v>
      </c>
    </row>
    <row r="157" spans="1:3" x14ac:dyDescent="0.2">
      <c r="A157" s="85">
        <v>37529</v>
      </c>
      <c r="C157">
        <v>0.127</v>
      </c>
    </row>
    <row r="158" spans="1:3" x14ac:dyDescent="0.2">
      <c r="A158" s="85">
        <v>37560</v>
      </c>
      <c r="C158">
        <v>0.13800000000000001</v>
      </c>
    </row>
    <row r="159" spans="1:3" x14ac:dyDescent="0.2">
      <c r="A159" s="85">
        <v>37590</v>
      </c>
      <c r="C159">
        <v>0.14199999999999999</v>
      </c>
    </row>
    <row r="160" spans="1:3" x14ac:dyDescent="0.2">
      <c r="A160" s="85">
        <v>37621</v>
      </c>
      <c r="C160">
        <v>0.14499999999999999</v>
      </c>
    </row>
    <row r="161" spans="1:3" x14ac:dyDescent="0.2">
      <c r="A161" s="85">
        <v>37652</v>
      </c>
      <c r="C161">
        <v>0.14899999999999999</v>
      </c>
    </row>
    <row r="162" spans="1:3" x14ac:dyDescent="0.2">
      <c r="A162" s="85">
        <v>37680</v>
      </c>
      <c r="C162">
        <v>0.14799999999999999</v>
      </c>
    </row>
    <row r="163" spans="1:3" x14ac:dyDescent="0.2">
      <c r="A163" s="85">
        <v>37711</v>
      </c>
      <c r="C163">
        <v>0.19800000000000001</v>
      </c>
    </row>
    <row r="164" spans="1:3" x14ac:dyDescent="0.2">
      <c r="A164" s="85">
        <v>37741</v>
      </c>
      <c r="C164">
        <v>0.16900000000000001</v>
      </c>
    </row>
    <row r="165" spans="1:3" x14ac:dyDescent="0.2">
      <c r="A165" s="85">
        <v>37772</v>
      </c>
      <c r="C165">
        <v>0.14899999999999999</v>
      </c>
    </row>
    <row r="166" spans="1:3" x14ac:dyDescent="0.2">
      <c r="A166" s="85">
        <v>37802</v>
      </c>
      <c r="C166">
        <v>0.13700000000000001</v>
      </c>
    </row>
    <row r="167" spans="1:3" x14ac:dyDescent="0.2">
      <c r="A167" s="85">
        <v>37833</v>
      </c>
      <c r="C167">
        <v>0.16900000000000001</v>
      </c>
    </row>
    <row r="168" spans="1:3" x14ac:dyDescent="0.2">
      <c r="A168" s="85">
        <v>37864</v>
      </c>
      <c r="C168">
        <v>0.16500000000000001</v>
      </c>
    </row>
    <row r="169" spans="1:3" x14ac:dyDescent="0.2">
      <c r="A169" s="85">
        <v>37894</v>
      </c>
      <c r="C169">
        <v>0.17100000000000001</v>
      </c>
    </row>
    <row r="170" spans="1:3" x14ac:dyDescent="0.2">
      <c r="A170" s="85">
        <v>37925</v>
      </c>
      <c r="C170">
        <v>0.16300000000000001</v>
      </c>
    </row>
    <row r="171" spans="1:3" x14ac:dyDescent="0.2">
      <c r="A171" s="85">
        <v>37955</v>
      </c>
      <c r="C171">
        <v>0.17199999999999999</v>
      </c>
    </row>
    <row r="172" spans="1:3" x14ac:dyDescent="0.2">
      <c r="A172" s="85">
        <v>37986</v>
      </c>
      <c r="C172">
        <v>0.17899999999999999</v>
      </c>
    </row>
    <row r="173" spans="1:3" x14ac:dyDescent="0.2">
      <c r="A173" s="85">
        <v>38017</v>
      </c>
      <c r="C173">
        <v>0.18099999999999999</v>
      </c>
    </row>
    <row r="174" spans="1:3" x14ac:dyDescent="0.2">
      <c r="A174" s="85">
        <v>38046</v>
      </c>
      <c r="C174">
        <v>7.1999999999999995E-2</v>
      </c>
    </row>
    <row r="175" spans="1:3" x14ac:dyDescent="0.2">
      <c r="A175" s="85">
        <v>38077</v>
      </c>
      <c r="C175">
        <v>0.23200000000000001</v>
      </c>
    </row>
    <row r="176" spans="1:3" x14ac:dyDescent="0.2">
      <c r="A176" s="85">
        <v>38107</v>
      </c>
      <c r="C176">
        <v>0.19400000000000001</v>
      </c>
    </row>
    <row r="177" spans="1:3" x14ac:dyDescent="0.2">
      <c r="A177" s="85">
        <v>38138</v>
      </c>
      <c r="C177">
        <v>0.191</v>
      </c>
    </row>
    <row r="178" spans="1:3" x14ac:dyDescent="0.2">
      <c r="A178" s="85">
        <v>38168</v>
      </c>
      <c r="C178">
        <v>0.17499999999999999</v>
      </c>
    </row>
    <row r="179" spans="1:3" x14ac:dyDescent="0.2">
      <c r="A179" s="85">
        <v>38199</v>
      </c>
      <c r="C179">
        <v>0.16200000000000001</v>
      </c>
    </row>
    <row r="180" spans="1:3" x14ac:dyDescent="0.2">
      <c r="A180" s="85">
        <v>38230</v>
      </c>
      <c r="C180">
        <v>0.155</v>
      </c>
    </row>
    <row r="181" spans="1:3" x14ac:dyDescent="0.2">
      <c r="A181" s="85">
        <v>38260</v>
      </c>
      <c r="C181">
        <v>0.159</v>
      </c>
    </row>
    <row r="182" spans="1:3" x14ac:dyDescent="0.2">
      <c r="A182" s="85">
        <v>38291</v>
      </c>
      <c r="C182">
        <v>0.161</v>
      </c>
    </row>
    <row r="183" spans="1:3" x14ac:dyDescent="0.2">
      <c r="A183" s="85">
        <v>38321</v>
      </c>
      <c r="C183">
        <v>0.157</v>
      </c>
    </row>
    <row r="184" spans="1:3" x14ac:dyDescent="0.2">
      <c r="A184" s="85">
        <v>38352</v>
      </c>
      <c r="C184">
        <v>0.14799999999999999</v>
      </c>
    </row>
    <row r="185" spans="1:3" x14ac:dyDescent="0.2">
      <c r="A185" s="85">
        <v>38383</v>
      </c>
      <c r="B185">
        <v>52.1</v>
      </c>
      <c r="C185">
        <v>0.14399999999999999</v>
      </c>
    </row>
    <row r="186" spans="1:3" x14ac:dyDescent="0.2">
      <c r="A186" s="85">
        <v>38411</v>
      </c>
      <c r="B186">
        <v>52.9</v>
      </c>
      <c r="C186">
        <v>0.20899999999999999</v>
      </c>
    </row>
    <row r="187" spans="1:3" x14ac:dyDescent="0.2">
      <c r="A187" s="85">
        <v>38442</v>
      </c>
      <c r="B187">
        <v>55.2</v>
      </c>
      <c r="C187">
        <v>7.5999999999999998E-2</v>
      </c>
    </row>
    <row r="188" spans="1:3" x14ac:dyDescent="0.2">
      <c r="A188" s="85">
        <v>38472</v>
      </c>
      <c r="B188">
        <v>54.4</v>
      </c>
      <c r="C188">
        <v>0.151</v>
      </c>
    </row>
    <row r="189" spans="1:3" x14ac:dyDescent="0.2">
      <c r="A189" s="85">
        <v>38503</v>
      </c>
      <c r="B189">
        <v>53.3</v>
      </c>
      <c r="C189">
        <v>0.16</v>
      </c>
    </row>
    <row r="190" spans="1:3" x14ac:dyDescent="0.2">
      <c r="A190" s="85">
        <v>38533</v>
      </c>
      <c r="B190">
        <v>51</v>
      </c>
      <c r="C190">
        <v>0.16600000000000001</v>
      </c>
    </row>
    <row r="191" spans="1:3" x14ac:dyDescent="0.2">
      <c r="A191" s="85">
        <v>38564</v>
      </c>
      <c r="B191">
        <v>51.5</v>
      </c>
      <c r="C191">
        <v>0.16800000000000001</v>
      </c>
    </row>
    <row r="192" spans="1:3" x14ac:dyDescent="0.2">
      <c r="A192" s="85">
        <v>38595</v>
      </c>
      <c r="B192">
        <v>50.6</v>
      </c>
      <c r="C192">
        <v>0.161</v>
      </c>
    </row>
    <row r="193" spans="1:3" x14ac:dyDescent="0.2">
      <c r="A193" s="85">
        <v>38625</v>
      </c>
      <c r="B193">
        <v>50.9</v>
      </c>
      <c r="C193">
        <v>0.16</v>
      </c>
    </row>
    <row r="194" spans="1:3" x14ac:dyDescent="0.2">
      <c r="A194" s="85">
        <v>38656</v>
      </c>
      <c r="B194">
        <v>50.1</v>
      </c>
      <c r="C194">
        <v>0.16500000000000001</v>
      </c>
    </row>
    <row r="195" spans="1:3" x14ac:dyDescent="0.2">
      <c r="A195" s="85">
        <v>38686</v>
      </c>
      <c r="B195">
        <v>49.8</v>
      </c>
      <c r="C195">
        <v>0.161</v>
      </c>
    </row>
    <row r="196" spans="1:3" x14ac:dyDescent="0.2">
      <c r="A196" s="85">
        <v>38717</v>
      </c>
      <c r="B196">
        <v>50.1</v>
      </c>
      <c r="C196">
        <v>0.16600000000000001</v>
      </c>
    </row>
    <row r="197" spans="1:3" x14ac:dyDescent="0.2">
      <c r="A197" s="85">
        <v>38776</v>
      </c>
      <c r="B197">
        <v>50.7</v>
      </c>
      <c r="C197">
        <v>0.16500000000000001</v>
      </c>
    </row>
    <row r="198" spans="1:3" x14ac:dyDescent="0.2">
      <c r="A198" s="85">
        <v>38807</v>
      </c>
      <c r="B198">
        <v>51</v>
      </c>
      <c r="C198">
        <v>0.20100000000000001</v>
      </c>
    </row>
    <row r="199" spans="1:3" x14ac:dyDescent="0.2">
      <c r="A199" s="85">
        <v>38837</v>
      </c>
      <c r="B199">
        <v>52.7</v>
      </c>
      <c r="C199">
        <v>0.17799999999999999</v>
      </c>
    </row>
    <row r="200" spans="1:3" x14ac:dyDescent="0.2">
      <c r="A200" s="85">
        <v>38868</v>
      </c>
      <c r="B200">
        <v>52.8</v>
      </c>
      <c r="C200">
        <v>0.16600000000000001</v>
      </c>
    </row>
    <row r="201" spans="1:3" x14ac:dyDescent="0.2">
      <c r="A201" s="85">
        <v>38898</v>
      </c>
      <c r="B201">
        <v>52.9</v>
      </c>
      <c r="C201">
        <v>0.17899999999999999</v>
      </c>
    </row>
    <row r="202" spans="1:3" x14ac:dyDescent="0.2">
      <c r="A202" s="85">
        <v>38929</v>
      </c>
      <c r="B202">
        <v>53</v>
      </c>
      <c r="C202">
        <v>0.19500000000000001</v>
      </c>
    </row>
    <row r="203" spans="1:3" x14ac:dyDescent="0.2">
      <c r="A203" s="85">
        <v>38960</v>
      </c>
      <c r="B203">
        <v>52.6</v>
      </c>
      <c r="C203">
        <v>0.16700000000000001</v>
      </c>
    </row>
    <row r="204" spans="1:3" x14ac:dyDescent="0.2">
      <c r="A204" s="85">
        <v>38990</v>
      </c>
      <c r="B204">
        <v>52.4</v>
      </c>
      <c r="C204">
        <v>0.157</v>
      </c>
    </row>
    <row r="205" spans="1:3" x14ac:dyDescent="0.2">
      <c r="A205" s="85">
        <v>39021</v>
      </c>
      <c r="B205">
        <v>52.1</v>
      </c>
      <c r="C205">
        <v>0.161</v>
      </c>
    </row>
    <row r="206" spans="1:3" x14ac:dyDescent="0.2">
      <c r="A206" s="85">
        <v>39051</v>
      </c>
      <c r="B206">
        <v>53</v>
      </c>
      <c r="C206">
        <v>0.14699999999999999</v>
      </c>
    </row>
    <row r="207" spans="1:3" x14ac:dyDescent="0.2">
      <c r="A207" s="85">
        <v>39082</v>
      </c>
      <c r="B207">
        <v>52.4</v>
      </c>
      <c r="C207">
        <v>0.14899999999999999</v>
      </c>
    </row>
    <row r="208" spans="1:3" x14ac:dyDescent="0.2">
      <c r="A208" s="85">
        <v>39141</v>
      </c>
      <c r="B208">
        <v>53</v>
      </c>
      <c r="C208">
        <v>0.14699999999999999</v>
      </c>
    </row>
    <row r="209" spans="1:3" x14ac:dyDescent="0.2">
      <c r="A209" s="85">
        <v>39172</v>
      </c>
      <c r="B209">
        <v>52.3</v>
      </c>
      <c r="C209">
        <v>0.126</v>
      </c>
    </row>
    <row r="210" spans="1:3" x14ac:dyDescent="0.2">
      <c r="A210" s="85">
        <v>39202</v>
      </c>
      <c r="B210">
        <v>53.3</v>
      </c>
      <c r="C210">
        <v>0.17599999999999999</v>
      </c>
    </row>
    <row r="211" spans="1:3" x14ac:dyDescent="0.2">
      <c r="A211" s="85">
        <v>39233</v>
      </c>
      <c r="B211">
        <v>54.1</v>
      </c>
      <c r="C211">
        <v>0.17399999999999999</v>
      </c>
    </row>
    <row r="212" spans="1:3" x14ac:dyDescent="0.2">
      <c r="A212" s="85">
        <v>39263</v>
      </c>
      <c r="B212">
        <v>55</v>
      </c>
      <c r="C212">
        <v>0.18099999999999999</v>
      </c>
    </row>
    <row r="213" spans="1:3" x14ac:dyDescent="0.2">
      <c r="A213" s="85">
        <v>39294</v>
      </c>
      <c r="B213">
        <v>53.2</v>
      </c>
      <c r="C213">
        <v>0.19400000000000001</v>
      </c>
    </row>
    <row r="214" spans="1:3" x14ac:dyDescent="0.2">
      <c r="A214" s="85">
        <v>39325</v>
      </c>
      <c r="B214">
        <v>53.4</v>
      </c>
      <c r="C214">
        <v>0.18</v>
      </c>
    </row>
    <row r="215" spans="1:3" x14ac:dyDescent="0.2">
      <c r="A215" s="85">
        <v>39355</v>
      </c>
      <c r="B215">
        <v>55</v>
      </c>
      <c r="C215">
        <v>0.17499999999999999</v>
      </c>
    </row>
    <row r="216" spans="1:3" x14ac:dyDescent="0.2">
      <c r="A216" s="85">
        <v>39386</v>
      </c>
      <c r="B216">
        <v>55.2</v>
      </c>
      <c r="C216">
        <v>0.189</v>
      </c>
    </row>
    <row r="217" spans="1:3" x14ac:dyDescent="0.2">
      <c r="A217" s="85">
        <v>39416</v>
      </c>
      <c r="B217">
        <v>52.8</v>
      </c>
      <c r="C217">
        <v>0.17899999999999999</v>
      </c>
    </row>
    <row r="218" spans="1:3" x14ac:dyDescent="0.2">
      <c r="A218" s="85">
        <v>39447</v>
      </c>
      <c r="B218">
        <v>53.3</v>
      </c>
      <c r="C218">
        <v>0.17299999999999999</v>
      </c>
    </row>
    <row r="219" spans="1:3" x14ac:dyDescent="0.2">
      <c r="A219" s="85">
        <v>39507</v>
      </c>
      <c r="B219">
        <v>52.8</v>
      </c>
      <c r="C219">
        <v>0.17399999999999999</v>
      </c>
    </row>
    <row r="220" spans="1:3" x14ac:dyDescent="0.2">
      <c r="A220" s="85">
        <v>39538</v>
      </c>
      <c r="B220">
        <v>54.4</v>
      </c>
      <c r="C220">
        <v>0.154</v>
      </c>
    </row>
    <row r="221" spans="1:3" x14ac:dyDescent="0.2">
      <c r="A221" s="85">
        <v>39568</v>
      </c>
      <c r="B221">
        <v>55.4</v>
      </c>
      <c r="C221">
        <v>0.17799999999999999</v>
      </c>
    </row>
    <row r="222" spans="1:3" x14ac:dyDescent="0.2">
      <c r="A222" s="85">
        <v>39599</v>
      </c>
      <c r="B222">
        <v>54.7</v>
      </c>
      <c r="C222">
        <v>0.157</v>
      </c>
    </row>
    <row r="223" spans="1:3" x14ac:dyDescent="0.2">
      <c r="A223" s="85">
        <v>39629</v>
      </c>
      <c r="B223">
        <v>53.3</v>
      </c>
      <c r="C223">
        <v>0.16</v>
      </c>
    </row>
    <row r="224" spans="1:3" x14ac:dyDescent="0.2">
      <c r="A224" s="85">
        <v>39660</v>
      </c>
      <c r="B224">
        <v>53.3</v>
      </c>
      <c r="C224">
        <v>0.16</v>
      </c>
    </row>
    <row r="225" spans="1:3" x14ac:dyDescent="0.2">
      <c r="A225" s="85">
        <v>39691</v>
      </c>
      <c r="B225">
        <v>49.2</v>
      </c>
      <c r="C225">
        <v>0.14699999999999999</v>
      </c>
    </row>
    <row r="226" spans="1:3" x14ac:dyDescent="0.2">
      <c r="A226" s="85">
        <v>39721</v>
      </c>
      <c r="B226">
        <v>47.7</v>
      </c>
      <c r="C226">
        <v>0.128</v>
      </c>
    </row>
    <row r="227" spans="1:3" x14ac:dyDescent="0.2">
      <c r="A227" s="85">
        <v>39752</v>
      </c>
      <c r="B227">
        <v>45.2</v>
      </c>
      <c r="C227">
        <v>0.114</v>
      </c>
    </row>
    <row r="228" spans="1:3" x14ac:dyDescent="0.2">
      <c r="A228" s="85">
        <v>39782</v>
      </c>
      <c r="B228">
        <v>40.9</v>
      </c>
      <c r="C228">
        <v>8.2000000000000003E-2</v>
      </c>
    </row>
    <row r="229" spans="1:3" x14ac:dyDescent="0.2">
      <c r="A229" s="85">
        <v>39813</v>
      </c>
      <c r="B229">
        <v>41.2</v>
      </c>
      <c r="C229">
        <v>5.3999999999999999E-2</v>
      </c>
    </row>
    <row r="230" spans="1:3" x14ac:dyDescent="0.2">
      <c r="A230" s="85">
        <v>39872</v>
      </c>
      <c r="B230">
        <v>45.1</v>
      </c>
      <c r="C230">
        <v>5.7000000000000002E-2</v>
      </c>
    </row>
    <row r="231" spans="1:3" x14ac:dyDescent="0.2">
      <c r="A231" s="85">
        <v>39903</v>
      </c>
      <c r="B231">
        <v>44.8</v>
      </c>
      <c r="C231">
        <v>0.11</v>
      </c>
    </row>
    <row r="232" spans="1:3" x14ac:dyDescent="0.2">
      <c r="A232" s="85">
        <v>39933</v>
      </c>
      <c r="B232">
        <v>50.1</v>
      </c>
      <c r="C232">
        <v>8.3000000000000004E-2</v>
      </c>
    </row>
    <row r="233" spans="1:3" x14ac:dyDescent="0.2">
      <c r="A233" s="85">
        <v>39964</v>
      </c>
      <c r="B233">
        <v>51.2</v>
      </c>
      <c r="C233">
        <v>7.2999999999999995E-2</v>
      </c>
    </row>
    <row r="234" spans="1:3" x14ac:dyDescent="0.2">
      <c r="A234" s="85">
        <v>39994</v>
      </c>
      <c r="B234">
        <v>51.8</v>
      </c>
      <c r="C234">
        <v>8.8999999999999996E-2</v>
      </c>
    </row>
    <row r="235" spans="1:3" x14ac:dyDescent="0.2">
      <c r="A235" s="85">
        <v>40025</v>
      </c>
      <c r="B235">
        <v>52.8</v>
      </c>
      <c r="C235">
        <v>0.107</v>
      </c>
    </row>
    <row r="236" spans="1:3" x14ac:dyDescent="0.2">
      <c r="A236" s="85">
        <v>40056</v>
      </c>
      <c r="B236">
        <v>55.1</v>
      </c>
      <c r="C236">
        <v>0.108</v>
      </c>
    </row>
    <row r="237" spans="1:3" x14ac:dyDescent="0.2">
      <c r="A237" s="85">
        <v>40086</v>
      </c>
      <c r="B237">
        <v>55</v>
      </c>
      <c r="C237">
        <v>0.123</v>
      </c>
    </row>
    <row r="238" spans="1:3" x14ac:dyDescent="0.2">
      <c r="A238" s="85">
        <v>40117</v>
      </c>
      <c r="B238">
        <v>55.4</v>
      </c>
      <c r="C238">
        <v>0.13900000000000001</v>
      </c>
    </row>
    <row r="239" spans="1:3" x14ac:dyDescent="0.2">
      <c r="A239" s="85">
        <v>40147</v>
      </c>
      <c r="B239">
        <v>55.7</v>
      </c>
      <c r="C239">
        <v>0.161</v>
      </c>
    </row>
    <row r="240" spans="1:3" x14ac:dyDescent="0.2">
      <c r="A240" s="85">
        <v>40178</v>
      </c>
      <c r="B240">
        <v>56.1</v>
      </c>
      <c r="C240">
        <v>0.192</v>
      </c>
    </row>
    <row r="241" spans="1:3" x14ac:dyDescent="0.2">
      <c r="A241" s="85">
        <v>40237</v>
      </c>
      <c r="B241">
        <v>55.8</v>
      </c>
      <c r="C241">
        <v>0.185</v>
      </c>
    </row>
    <row r="242" spans="1:3" x14ac:dyDescent="0.2">
      <c r="A242" s="85">
        <v>40268</v>
      </c>
      <c r="B242">
        <v>57</v>
      </c>
      <c r="C242">
        <v>0.128</v>
      </c>
    </row>
    <row r="243" spans="1:3" x14ac:dyDescent="0.2">
      <c r="A243" s="85">
        <v>40298</v>
      </c>
      <c r="B243">
        <v>55.4</v>
      </c>
      <c r="C243">
        <v>0.18099999999999999</v>
      </c>
    </row>
    <row r="244" spans="1:3" x14ac:dyDescent="0.2">
      <c r="A244" s="85">
        <v>40329</v>
      </c>
      <c r="B244">
        <v>52.7</v>
      </c>
      <c r="C244">
        <v>0.17799999999999999</v>
      </c>
    </row>
    <row r="245" spans="1:3" x14ac:dyDescent="0.2">
      <c r="A245" s="85">
        <v>40359</v>
      </c>
      <c r="B245">
        <v>50.4</v>
      </c>
      <c r="C245">
        <v>0.16500000000000001</v>
      </c>
    </row>
    <row r="246" spans="1:3" x14ac:dyDescent="0.2">
      <c r="A246" s="85">
        <v>40390</v>
      </c>
      <c r="B246">
        <v>49.4</v>
      </c>
      <c r="C246">
        <v>0.13700000000000001</v>
      </c>
    </row>
    <row r="247" spans="1:3" x14ac:dyDescent="0.2">
      <c r="A247" s="85">
        <v>40421</v>
      </c>
      <c r="B247">
        <v>51.9</v>
      </c>
      <c r="C247">
        <v>0.13400000000000001</v>
      </c>
    </row>
    <row r="248" spans="1:3" x14ac:dyDescent="0.2">
      <c r="A248" s="85">
        <v>40451</v>
      </c>
      <c r="B248">
        <v>52.9</v>
      </c>
      <c r="C248">
        <v>0.13900000000000001</v>
      </c>
    </row>
    <row r="249" spans="1:3" x14ac:dyDescent="0.2">
      <c r="A249" s="85">
        <v>40482</v>
      </c>
      <c r="B249">
        <v>54.8</v>
      </c>
      <c r="C249">
        <v>0.13300000000000001</v>
      </c>
    </row>
    <row r="250" spans="1:3" x14ac:dyDescent="0.2">
      <c r="A250" s="85">
        <v>40512</v>
      </c>
      <c r="B250">
        <v>55.3</v>
      </c>
      <c r="C250">
        <v>0.13100000000000001</v>
      </c>
    </row>
    <row r="251" spans="1:3" x14ac:dyDescent="0.2">
      <c r="A251" s="85">
        <v>40543</v>
      </c>
      <c r="B251">
        <v>54.4</v>
      </c>
      <c r="C251">
        <v>0.13300000000000001</v>
      </c>
    </row>
    <row r="252" spans="1:3" x14ac:dyDescent="0.2">
      <c r="A252" s="85">
        <v>40602</v>
      </c>
      <c r="B252">
        <v>51.7</v>
      </c>
      <c r="C252">
        <v>0.13500000000000001</v>
      </c>
    </row>
    <row r="253" spans="1:3" x14ac:dyDescent="0.2">
      <c r="A253" s="85">
        <v>40633</v>
      </c>
      <c r="B253">
        <v>51.8</v>
      </c>
      <c r="C253">
        <v>0.14099999999999999</v>
      </c>
    </row>
    <row r="254" spans="1:3" x14ac:dyDescent="0.2">
      <c r="A254" s="85">
        <v>40663</v>
      </c>
      <c r="B254">
        <v>51.8</v>
      </c>
      <c r="C254">
        <v>0.14799999999999999</v>
      </c>
    </row>
    <row r="255" spans="1:3" x14ac:dyDescent="0.2">
      <c r="A255" s="85">
        <v>40694</v>
      </c>
      <c r="B255">
        <v>51.6</v>
      </c>
      <c r="C255">
        <v>0.13400000000000001</v>
      </c>
    </row>
    <row r="256" spans="1:3" x14ac:dyDescent="0.2">
      <c r="A256" s="85">
        <v>40724</v>
      </c>
      <c r="B256">
        <v>50.1</v>
      </c>
      <c r="C256">
        <v>0.13300000000000001</v>
      </c>
    </row>
    <row r="257" spans="1:3" x14ac:dyDescent="0.2">
      <c r="A257" s="85">
        <v>40755</v>
      </c>
      <c r="B257">
        <v>49.3</v>
      </c>
      <c r="C257">
        <v>0.151</v>
      </c>
    </row>
    <row r="258" spans="1:3" x14ac:dyDescent="0.2">
      <c r="A258" s="85">
        <v>40786</v>
      </c>
      <c r="B258">
        <v>49.9</v>
      </c>
      <c r="C258">
        <v>0.14000000000000001</v>
      </c>
    </row>
    <row r="259" spans="1:3" x14ac:dyDescent="0.2">
      <c r="A259" s="85">
        <v>40816</v>
      </c>
      <c r="B259">
        <v>49.9</v>
      </c>
      <c r="C259">
        <v>0.13500000000000001</v>
      </c>
    </row>
    <row r="260" spans="1:3" x14ac:dyDescent="0.2">
      <c r="A260" s="85">
        <v>40847</v>
      </c>
      <c r="B260">
        <v>51</v>
      </c>
      <c r="C260">
        <v>0.13800000000000001</v>
      </c>
    </row>
    <row r="261" spans="1:3" x14ac:dyDescent="0.2">
      <c r="A261" s="85">
        <v>40877</v>
      </c>
      <c r="B261">
        <v>47.7</v>
      </c>
      <c r="C261">
        <v>0.13200000000000001</v>
      </c>
    </row>
    <row r="262" spans="1:3" x14ac:dyDescent="0.2">
      <c r="A262" s="85">
        <v>40908</v>
      </c>
      <c r="B262">
        <v>48.7</v>
      </c>
      <c r="C262">
        <v>0.124</v>
      </c>
    </row>
    <row r="263" spans="1:3" x14ac:dyDescent="0.2">
      <c r="A263" s="85">
        <v>40968</v>
      </c>
      <c r="B263">
        <v>49.6</v>
      </c>
      <c r="C263">
        <v>0.128</v>
      </c>
    </row>
    <row r="264" spans="1:3" x14ac:dyDescent="0.2">
      <c r="A264" s="85">
        <v>40999</v>
      </c>
      <c r="B264">
        <v>48.3</v>
      </c>
      <c r="C264">
        <v>0.114</v>
      </c>
    </row>
    <row r="265" spans="1:3" x14ac:dyDescent="0.2">
      <c r="A265" s="85">
        <v>41029</v>
      </c>
      <c r="B265">
        <v>49.3</v>
      </c>
      <c r="C265">
        <v>0.11899999999999999</v>
      </c>
    </row>
    <row r="266" spans="1:3" x14ac:dyDescent="0.2">
      <c r="A266" s="85">
        <v>41060</v>
      </c>
      <c r="B266">
        <v>48.4</v>
      </c>
      <c r="C266">
        <v>9.2999999999999999E-2</v>
      </c>
    </row>
    <row r="267" spans="1:3" x14ac:dyDescent="0.2">
      <c r="A267" s="85">
        <v>41090</v>
      </c>
      <c r="B267">
        <v>48.2</v>
      </c>
      <c r="C267">
        <v>9.6000000000000002E-2</v>
      </c>
    </row>
    <row r="268" spans="1:3" x14ac:dyDescent="0.2">
      <c r="A268" s="85">
        <v>41121</v>
      </c>
      <c r="B268">
        <v>49.3</v>
      </c>
      <c r="C268">
        <v>9.5000000000000001E-2</v>
      </c>
    </row>
    <row r="269" spans="1:3" x14ac:dyDescent="0.2">
      <c r="A269" s="85">
        <v>41152</v>
      </c>
      <c r="B269">
        <v>47.7</v>
      </c>
      <c r="C269">
        <v>9.1999999999999998E-2</v>
      </c>
    </row>
    <row r="270" spans="1:3" x14ac:dyDescent="0.2">
      <c r="A270" s="85">
        <v>41182</v>
      </c>
      <c r="B270">
        <v>47.9</v>
      </c>
      <c r="C270">
        <v>8.8999999999999996E-2</v>
      </c>
    </row>
    <row r="271" spans="1:3" x14ac:dyDescent="0.2">
      <c r="A271" s="85">
        <v>41213</v>
      </c>
      <c r="B271">
        <v>49.5</v>
      </c>
      <c r="C271">
        <v>9.1999999999999998E-2</v>
      </c>
    </row>
    <row r="272" spans="1:3" x14ac:dyDescent="0.2">
      <c r="A272" s="85">
        <v>41243</v>
      </c>
      <c r="B272">
        <v>50.5</v>
      </c>
      <c r="C272">
        <v>9.6000000000000002E-2</v>
      </c>
    </row>
    <row r="273" spans="1:3" x14ac:dyDescent="0.2">
      <c r="A273" s="85">
        <v>41274</v>
      </c>
      <c r="B273">
        <v>51.5</v>
      </c>
      <c r="C273">
        <v>0.10100000000000001</v>
      </c>
    </row>
    <row r="274" spans="1:3" x14ac:dyDescent="0.2">
      <c r="A274" s="85">
        <v>41333</v>
      </c>
      <c r="B274">
        <v>50.4</v>
      </c>
      <c r="C274">
        <v>0.10299999999999999</v>
      </c>
    </row>
    <row r="275" spans="1:3" x14ac:dyDescent="0.2">
      <c r="A275" s="85">
        <v>41364</v>
      </c>
      <c r="B275">
        <v>51.6</v>
      </c>
      <c r="C275">
        <v>9.9000000000000005E-2</v>
      </c>
    </row>
    <row r="276" spans="1:3" x14ac:dyDescent="0.2">
      <c r="A276" s="85">
        <v>41394</v>
      </c>
      <c r="B276">
        <v>50.4</v>
      </c>
      <c r="C276">
        <v>8.8999999999999996E-2</v>
      </c>
    </row>
    <row r="277" spans="1:3" x14ac:dyDescent="0.2">
      <c r="A277" s="85">
        <v>41425</v>
      </c>
      <c r="B277">
        <v>49.2</v>
      </c>
      <c r="C277">
        <v>9.2999999999999999E-2</v>
      </c>
    </row>
    <row r="278" spans="1:3" x14ac:dyDescent="0.2">
      <c r="A278" s="85">
        <v>41455</v>
      </c>
      <c r="B278">
        <v>48.2</v>
      </c>
      <c r="C278">
        <v>9.1999999999999998E-2</v>
      </c>
    </row>
    <row r="279" spans="1:3" x14ac:dyDescent="0.2">
      <c r="A279" s="85">
        <v>41486</v>
      </c>
      <c r="B279">
        <v>47.7</v>
      </c>
      <c r="C279">
        <v>8.8999999999999996E-2</v>
      </c>
    </row>
    <row r="280" spans="1:3" x14ac:dyDescent="0.2">
      <c r="A280" s="85">
        <v>41517</v>
      </c>
      <c r="B280">
        <v>50.1</v>
      </c>
      <c r="C280">
        <v>9.7000000000000003E-2</v>
      </c>
    </row>
    <row r="281" spans="1:3" x14ac:dyDescent="0.2">
      <c r="A281" s="85">
        <v>41547</v>
      </c>
      <c r="B281">
        <v>50.2</v>
      </c>
      <c r="C281">
        <v>0.104</v>
      </c>
    </row>
    <row r="282" spans="1:3" x14ac:dyDescent="0.2">
      <c r="A282" s="85">
        <v>41578</v>
      </c>
      <c r="B282">
        <v>50.9</v>
      </c>
      <c r="C282">
        <v>0.10199999999999999</v>
      </c>
    </row>
    <row r="283" spans="1:3" x14ac:dyDescent="0.2">
      <c r="A283" s="85">
        <v>41608</v>
      </c>
      <c r="B283">
        <v>50.8</v>
      </c>
      <c r="C283">
        <v>0.10299999999999999</v>
      </c>
    </row>
    <row r="284" spans="1:3" x14ac:dyDescent="0.2">
      <c r="A284" s="85">
        <v>41639</v>
      </c>
      <c r="B284">
        <v>50.5</v>
      </c>
      <c r="C284">
        <v>0.1</v>
      </c>
    </row>
    <row r="285" spans="1:3" x14ac:dyDescent="0.2">
      <c r="A285" s="85">
        <v>41698</v>
      </c>
      <c r="B285">
        <v>48.5</v>
      </c>
      <c r="C285">
        <v>9.7000000000000003E-2</v>
      </c>
    </row>
    <row r="286" spans="1:3" x14ac:dyDescent="0.2">
      <c r="A286" s="85">
        <v>41729</v>
      </c>
      <c r="B286">
        <v>48</v>
      </c>
      <c r="C286">
        <v>8.5999999999999993E-2</v>
      </c>
    </row>
    <row r="287" spans="1:3" x14ac:dyDescent="0.2">
      <c r="A287" s="85">
        <v>41759</v>
      </c>
      <c r="B287">
        <v>48.1</v>
      </c>
      <c r="C287">
        <v>8.7999999999999995E-2</v>
      </c>
    </row>
    <row r="288" spans="1:3" x14ac:dyDescent="0.2">
      <c r="A288" s="85">
        <v>41790</v>
      </c>
      <c r="B288">
        <v>49.4</v>
      </c>
      <c r="C288">
        <v>8.6999999999999994E-2</v>
      </c>
    </row>
    <row r="289" spans="1:3" x14ac:dyDescent="0.2">
      <c r="A289" s="85">
        <v>41820</v>
      </c>
      <c r="B289">
        <v>50.7</v>
      </c>
      <c r="C289">
        <v>8.7999999999999995E-2</v>
      </c>
    </row>
    <row r="290" spans="1:3" x14ac:dyDescent="0.2">
      <c r="A290" s="85">
        <v>41851</v>
      </c>
      <c r="B290">
        <v>51.7</v>
      </c>
      <c r="C290">
        <v>9.1999999999999998E-2</v>
      </c>
    </row>
    <row r="291" spans="1:3" x14ac:dyDescent="0.2">
      <c r="A291" s="85">
        <v>41882</v>
      </c>
      <c r="B291">
        <v>50.2</v>
      </c>
      <c r="C291">
        <v>0.09</v>
      </c>
    </row>
    <row r="292" spans="1:3" x14ac:dyDescent="0.2">
      <c r="A292" s="85">
        <v>41912</v>
      </c>
      <c r="B292">
        <v>51.1</v>
      </c>
      <c r="C292">
        <v>6.9000000000000006E-2</v>
      </c>
    </row>
    <row r="293" spans="1:3" x14ac:dyDescent="0.2">
      <c r="A293" s="85">
        <v>41943</v>
      </c>
      <c r="B293">
        <v>50.8</v>
      </c>
      <c r="C293">
        <v>0.08</v>
      </c>
    </row>
    <row r="294" spans="1:3" x14ac:dyDescent="0.2">
      <c r="A294" s="85">
        <v>41973</v>
      </c>
      <c r="B294">
        <v>50.3</v>
      </c>
      <c r="C294">
        <v>7.6999999999999999E-2</v>
      </c>
    </row>
    <row r="295" spans="1:3" x14ac:dyDescent="0.2">
      <c r="A295" s="85">
        <v>42004</v>
      </c>
      <c r="B295">
        <v>50.1</v>
      </c>
      <c r="C295">
        <v>7.1999999999999995E-2</v>
      </c>
    </row>
    <row r="296" spans="1:3" x14ac:dyDescent="0.2">
      <c r="A296" s="85">
        <v>42063</v>
      </c>
      <c r="B296">
        <v>49.9</v>
      </c>
      <c r="C296">
        <v>7.9000000000000001E-2</v>
      </c>
    </row>
    <row r="297" spans="1:3" x14ac:dyDescent="0.2">
      <c r="A297" s="85">
        <v>42094</v>
      </c>
      <c r="B297">
        <v>50.1</v>
      </c>
      <c r="C297">
        <v>6.8000000000000005E-2</v>
      </c>
    </row>
    <row r="298" spans="1:3" x14ac:dyDescent="0.2">
      <c r="A298" s="85">
        <v>42124</v>
      </c>
      <c r="B298">
        <v>50.1</v>
      </c>
      <c r="C298">
        <v>5.6000000000000001E-2</v>
      </c>
    </row>
    <row r="299" spans="1:3" x14ac:dyDescent="0.2">
      <c r="A299" s="85">
        <v>42155</v>
      </c>
      <c r="B299">
        <v>50.2</v>
      </c>
      <c r="C299">
        <v>5.8999999999999997E-2</v>
      </c>
    </row>
    <row r="300" spans="1:3" x14ac:dyDescent="0.2">
      <c r="A300" s="85">
        <v>42185</v>
      </c>
      <c r="B300">
        <v>50.2</v>
      </c>
      <c r="C300">
        <v>6.0999999999999999E-2</v>
      </c>
    </row>
    <row r="301" spans="1:3" x14ac:dyDescent="0.2">
      <c r="A301" s="85">
        <v>42216</v>
      </c>
      <c r="B301">
        <v>50</v>
      </c>
      <c r="C301">
        <v>6.8000000000000005E-2</v>
      </c>
    </row>
    <row r="302" spans="1:3" x14ac:dyDescent="0.2">
      <c r="A302" s="85">
        <v>42247</v>
      </c>
      <c r="B302">
        <v>47.3</v>
      </c>
      <c r="C302">
        <v>0.06</v>
      </c>
    </row>
    <row r="303" spans="1:3" x14ac:dyDescent="0.2">
      <c r="A303" s="85">
        <v>42277</v>
      </c>
      <c r="B303">
        <v>47.2</v>
      </c>
      <c r="C303">
        <v>6.0999999999999999E-2</v>
      </c>
    </row>
    <row r="304" spans="1:3" x14ac:dyDescent="0.2">
      <c r="A304" s="85">
        <v>42308</v>
      </c>
      <c r="B304">
        <v>48.3</v>
      </c>
      <c r="C304">
        <v>5.7000000000000002E-2</v>
      </c>
    </row>
    <row r="305" spans="1:3" x14ac:dyDescent="0.2">
      <c r="A305" s="85">
        <v>42338</v>
      </c>
      <c r="B305">
        <v>48.6</v>
      </c>
      <c r="C305">
        <v>5.6000000000000001E-2</v>
      </c>
    </row>
    <row r="306" spans="1:3" x14ac:dyDescent="0.2">
      <c r="A306" s="85">
        <v>42369</v>
      </c>
      <c r="B306">
        <v>48.2</v>
      </c>
      <c r="C306">
        <v>6.2E-2</v>
      </c>
    </row>
    <row r="307" spans="1:3" x14ac:dyDescent="0.2">
      <c r="A307" s="85">
        <v>42400</v>
      </c>
      <c r="B307">
        <v>48.4</v>
      </c>
      <c r="C307">
        <v>5.8999999999999997E-2</v>
      </c>
    </row>
    <row r="308" spans="1:3" x14ac:dyDescent="0.2">
      <c r="A308" s="85">
        <v>42460</v>
      </c>
      <c r="B308">
        <v>49.7</v>
      </c>
      <c r="C308">
        <v>5.3999999999999999E-2</v>
      </c>
    </row>
    <row r="309" spans="1:3" x14ac:dyDescent="0.2">
      <c r="A309" s="85">
        <v>42490</v>
      </c>
      <c r="B309">
        <v>49.4</v>
      </c>
      <c r="C309">
        <v>6.8000000000000005E-2</v>
      </c>
    </row>
    <row r="310" spans="1:3" x14ac:dyDescent="0.2">
      <c r="A310" s="85">
        <v>42521</v>
      </c>
      <c r="B310">
        <v>49.2</v>
      </c>
      <c r="C310">
        <v>0.06</v>
      </c>
    </row>
    <row r="311" spans="1:3" x14ac:dyDescent="0.2">
      <c r="A311" s="85">
        <v>42551</v>
      </c>
      <c r="B311">
        <v>48.6</v>
      </c>
      <c r="C311">
        <v>0.06</v>
      </c>
    </row>
    <row r="312" spans="1:3" x14ac:dyDescent="0.2">
      <c r="A312" s="85">
        <v>42582</v>
      </c>
      <c r="B312">
        <v>50.6</v>
      </c>
      <c r="C312">
        <v>6.2E-2</v>
      </c>
    </row>
    <row r="313" spans="1:3" x14ac:dyDescent="0.2">
      <c r="A313" s="85">
        <v>42613</v>
      </c>
      <c r="B313">
        <v>50</v>
      </c>
      <c r="C313">
        <v>0.06</v>
      </c>
    </row>
    <row r="314" spans="1:3" x14ac:dyDescent="0.2">
      <c r="A314" s="85">
        <v>42643</v>
      </c>
      <c r="B314">
        <v>50.1</v>
      </c>
      <c r="C314">
        <v>6.3E-2</v>
      </c>
    </row>
    <row r="315" spans="1:3" x14ac:dyDescent="0.2">
      <c r="A315" s="85">
        <v>42674</v>
      </c>
      <c r="B315">
        <v>51.2</v>
      </c>
      <c r="C315">
        <v>6.0999999999999999E-2</v>
      </c>
    </row>
    <row r="316" spans="1:3" x14ac:dyDescent="0.2">
      <c r="A316" s="85">
        <v>42704</v>
      </c>
      <c r="B316">
        <v>50.9</v>
      </c>
      <c r="C316">
        <v>6.0999999999999999E-2</v>
      </c>
    </row>
    <row r="317" spans="1:3" x14ac:dyDescent="0.2">
      <c r="A317" s="85">
        <v>42735</v>
      </c>
      <c r="B317">
        <v>51.9</v>
      </c>
      <c r="C317">
        <v>6.2E-2</v>
      </c>
    </row>
    <row r="318" spans="1:3" x14ac:dyDescent="0.2">
      <c r="A318" s="85">
        <v>42766</v>
      </c>
      <c r="B318">
        <v>51</v>
      </c>
      <c r="C318">
        <v>0.06</v>
      </c>
    </row>
    <row r="319" spans="1:3" x14ac:dyDescent="0.2">
      <c r="A319" s="85">
        <v>42825</v>
      </c>
      <c r="B319">
        <v>51.2</v>
      </c>
      <c r="C319">
        <v>6.3E-2</v>
      </c>
    </row>
    <row r="320" spans="1:3" x14ac:dyDescent="0.2">
      <c r="A320" s="85">
        <v>42855</v>
      </c>
      <c r="B320">
        <v>50.3</v>
      </c>
      <c r="C320">
        <v>7.5999999999999998E-2</v>
      </c>
    </row>
    <row r="321" spans="1:3" x14ac:dyDescent="0.2">
      <c r="A321" s="85">
        <v>42886</v>
      </c>
      <c r="B321">
        <v>49.6</v>
      </c>
      <c r="C321">
        <v>6.5000000000000002E-2</v>
      </c>
    </row>
    <row r="322" spans="1:3" x14ac:dyDescent="0.2">
      <c r="A322" s="85">
        <v>42916</v>
      </c>
      <c r="B322">
        <v>50.4</v>
      </c>
      <c r="C322">
        <v>6.5000000000000002E-2</v>
      </c>
    </row>
    <row r="323" spans="1:3" x14ac:dyDescent="0.2">
      <c r="A323" s="85">
        <v>42947</v>
      </c>
      <c r="B323">
        <v>51.1</v>
      </c>
      <c r="C323">
        <v>7.5999999999999998E-2</v>
      </c>
    </row>
    <row r="324" spans="1:3" x14ac:dyDescent="0.2">
      <c r="A324" s="85">
        <v>42978</v>
      </c>
      <c r="B324">
        <v>51.6</v>
      </c>
      <c r="C324">
        <v>6.4000000000000001E-2</v>
      </c>
    </row>
    <row r="325" spans="1:3" x14ac:dyDescent="0.2">
      <c r="A325" s="85">
        <v>43008</v>
      </c>
      <c r="B325">
        <v>51</v>
      </c>
      <c r="C325">
        <v>0.06</v>
      </c>
    </row>
    <row r="326" spans="1:3" x14ac:dyDescent="0.2">
      <c r="A326" s="85">
        <v>43039</v>
      </c>
      <c r="B326">
        <v>51</v>
      </c>
      <c r="C326">
        <v>6.6000000000000003E-2</v>
      </c>
    </row>
    <row r="327" spans="1:3" x14ac:dyDescent="0.2">
      <c r="A327" s="85">
        <v>43069</v>
      </c>
      <c r="B327">
        <v>50.8</v>
      </c>
      <c r="C327">
        <v>6.2E-2</v>
      </c>
    </row>
    <row r="328" spans="1:3" x14ac:dyDescent="0.2">
      <c r="A328" s="85">
        <v>43100</v>
      </c>
      <c r="B328">
        <v>51.5</v>
      </c>
      <c r="C328">
        <v>6.0999999999999999E-2</v>
      </c>
    </row>
    <row r="329" spans="1:3" x14ac:dyDescent="0.2">
      <c r="A329" s="85">
        <v>43159</v>
      </c>
      <c r="B329">
        <v>51.5</v>
      </c>
      <c r="C329">
        <v>6.2E-2</v>
      </c>
    </row>
    <row r="330" spans="1:3" x14ac:dyDescent="0.2">
      <c r="A330" s="85">
        <v>43190</v>
      </c>
      <c r="B330">
        <v>51</v>
      </c>
      <c r="C330">
        <v>7.1999999999999995E-2</v>
      </c>
    </row>
    <row r="331" spans="1:3" x14ac:dyDescent="0.2">
      <c r="A331" s="85">
        <v>43220</v>
      </c>
      <c r="B331">
        <v>51.1</v>
      </c>
      <c r="C331">
        <v>0.06</v>
      </c>
    </row>
    <row r="332" spans="1:3" x14ac:dyDescent="0.2">
      <c r="A332" s="85">
        <v>43251</v>
      </c>
      <c r="B332">
        <v>51.1</v>
      </c>
      <c r="C332">
        <v>7.0000000000000007E-2</v>
      </c>
    </row>
    <row r="333" spans="1:3" x14ac:dyDescent="0.2">
      <c r="A333" s="85">
        <v>43281</v>
      </c>
      <c r="B333">
        <v>51</v>
      </c>
      <c r="C333">
        <v>6.8000000000000005E-2</v>
      </c>
    </row>
    <row r="334" spans="1:3" x14ac:dyDescent="0.2">
      <c r="A334" s="85">
        <v>43312</v>
      </c>
      <c r="B334">
        <v>50.8</v>
      </c>
      <c r="C334">
        <v>0.06</v>
      </c>
    </row>
    <row r="335" spans="1:3" x14ac:dyDescent="0.2">
      <c r="A335" s="85">
        <v>43343</v>
      </c>
      <c r="B335">
        <v>50.6</v>
      </c>
      <c r="C335">
        <v>0.06</v>
      </c>
    </row>
    <row r="336" spans="1:3" x14ac:dyDescent="0.2">
      <c r="A336" s="85">
        <v>43373</v>
      </c>
      <c r="B336">
        <v>50</v>
      </c>
      <c r="C336">
        <v>6.0999999999999999E-2</v>
      </c>
    </row>
    <row r="337" spans="1:3" x14ac:dyDescent="0.2">
      <c r="A337" s="85">
        <v>43404</v>
      </c>
      <c r="B337">
        <v>50.1</v>
      </c>
      <c r="C337">
        <v>5.8000000000000003E-2</v>
      </c>
    </row>
    <row r="338" spans="1:3" x14ac:dyDescent="0.2">
      <c r="A338" s="85">
        <v>43434</v>
      </c>
      <c r="B338">
        <v>50.2</v>
      </c>
      <c r="C338">
        <v>5.8999999999999997E-2</v>
      </c>
    </row>
    <row r="339" spans="1:3" x14ac:dyDescent="0.2">
      <c r="A339" s="85">
        <v>43465</v>
      </c>
      <c r="B339">
        <v>49.7</v>
      </c>
      <c r="C339">
        <v>5.3999999999999999E-2</v>
      </c>
    </row>
    <row r="340" spans="1:3" x14ac:dyDescent="0.2">
      <c r="A340" s="85">
        <v>43496</v>
      </c>
      <c r="B340">
        <v>48.3</v>
      </c>
      <c r="C340">
        <v>5.7000000000000002E-2</v>
      </c>
    </row>
    <row r="341" spans="1:3" x14ac:dyDescent="0.2">
      <c r="A341" s="85">
        <v>43524</v>
      </c>
      <c r="B341">
        <v>49.9</v>
      </c>
      <c r="C341">
        <v>5.2999999999999999E-2</v>
      </c>
    </row>
    <row r="342" spans="1:3" x14ac:dyDescent="0.2">
      <c r="A342" s="85">
        <v>43555</v>
      </c>
      <c r="B342">
        <v>50.8</v>
      </c>
      <c r="C342">
        <v>8.5000000000000006E-2</v>
      </c>
    </row>
    <row r="343" spans="1:3" x14ac:dyDescent="0.2">
      <c r="A343" s="85">
        <v>43585</v>
      </c>
      <c r="B343">
        <v>50.2</v>
      </c>
      <c r="C343">
        <v>5.3999999999999999E-2</v>
      </c>
    </row>
    <row r="344" spans="1:3" x14ac:dyDescent="0.2">
      <c r="A344" s="85">
        <v>43616</v>
      </c>
      <c r="B344">
        <v>50.2</v>
      </c>
      <c r="C344">
        <v>5.3999999999999999E-2</v>
      </c>
    </row>
    <row r="345" spans="1:3" x14ac:dyDescent="0.2">
      <c r="A345" s="85">
        <v>43646</v>
      </c>
      <c r="B345">
        <v>49.4</v>
      </c>
      <c r="C345">
        <v>0.05</v>
      </c>
    </row>
    <row r="346" spans="1:3" x14ac:dyDescent="0.2">
      <c r="A346" s="85">
        <v>43677</v>
      </c>
      <c r="B346">
        <v>49.9</v>
      </c>
      <c r="C346">
        <v>6.3E-2</v>
      </c>
    </row>
    <row r="347" spans="1:3" x14ac:dyDescent="0.2">
      <c r="A347" s="85">
        <v>43708</v>
      </c>
      <c r="B347">
        <v>50.4</v>
      </c>
      <c r="C347">
        <v>4.8000000000000001E-2</v>
      </c>
    </row>
    <row r="348" spans="1:3" x14ac:dyDescent="0.2">
      <c r="A348" s="85">
        <v>43738</v>
      </c>
      <c r="B348">
        <v>51.4</v>
      </c>
      <c r="C348">
        <v>4.3999999999999997E-2</v>
      </c>
    </row>
    <row r="349" spans="1:3" x14ac:dyDescent="0.2">
      <c r="A349" s="85">
        <v>43769</v>
      </c>
      <c r="B349">
        <v>51.7</v>
      </c>
      <c r="C349">
        <v>5.8000000000000003E-2</v>
      </c>
    </row>
    <row r="350" spans="1:3" x14ac:dyDescent="0.2">
      <c r="A350" s="85">
        <v>43799</v>
      </c>
      <c r="B350">
        <v>51.8</v>
      </c>
      <c r="C350">
        <v>4.7E-2</v>
      </c>
    </row>
    <row r="351" spans="1:3" x14ac:dyDescent="0.2">
      <c r="A351" s="85">
        <v>43830</v>
      </c>
      <c r="B351">
        <v>51.5</v>
      </c>
      <c r="C351">
        <v>6.2E-2</v>
      </c>
    </row>
    <row r="352" spans="1:3" x14ac:dyDescent="0.2">
      <c r="A352" s="85">
        <v>43890</v>
      </c>
      <c r="B352">
        <v>51.1</v>
      </c>
      <c r="C352">
        <v>6.9000000000000006E-2</v>
      </c>
    </row>
    <row r="353" spans="1:3" x14ac:dyDescent="0.2">
      <c r="A353" s="85">
        <v>43921</v>
      </c>
      <c r="B353">
        <v>40.299999999999997</v>
      </c>
      <c r="C353">
        <v>-0.13500000000000001</v>
      </c>
    </row>
    <row r="354" spans="1:3" x14ac:dyDescent="0.2">
      <c r="A354" s="85">
        <v>43951</v>
      </c>
      <c r="B354">
        <v>50.1</v>
      </c>
      <c r="C354">
        <v>-1.0999999999999999E-2</v>
      </c>
    </row>
    <row r="355" spans="1:3" x14ac:dyDescent="0.2">
      <c r="A355" s="85">
        <v>43982</v>
      </c>
      <c r="B355">
        <v>49.4</v>
      </c>
      <c r="C355">
        <v>3.9E-2</v>
      </c>
    </row>
    <row r="356" spans="1:3" x14ac:dyDescent="0.2">
      <c r="A356" s="85">
        <v>44012</v>
      </c>
      <c r="B356">
        <v>50.7</v>
      </c>
      <c r="C356">
        <v>4.3999999999999997E-2</v>
      </c>
    </row>
    <row r="357" spans="1:3" ht="16" customHeight="1" x14ac:dyDescent="0.2">
      <c r="A357" s="85">
        <v>44043</v>
      </c>
      <c r="B357">
        <v>51.2</v>
      </c>
      <c r="C357">
        <v>4.8000000000000001E-2</v>
      </c>
    </row>
    <row r="358" spans="1:3" ht="16" customHeight="1" x14ac:dyDescent="0.2">
      <c r="A358" s="85">
        <v>44074</v>
      </c>
      <c r="B358">
        <v>52.8</v>
      </c>
      <c r="C358">
        <v>4.8000000000000001E-2</v>
      </c>
    </row>
    <row r="359" spans="1:3" ht="16" customHeight="1" x14ac:dyDescent="0.2">
      <c r="A359" s="85">
        <v>44104</v>
      </c>
      <c r="B359">
        <v>53.1</v>
      </c>
      <c r="C359">
        <v>5.6000000000000001E-2</v>
      </c>
    </row>
    <row r="360" spans="1:3" ht="16" customHeight="1" x14ac:dyDescent="0.2">
      <c r="A360" s="85">
        <v>44135</v>
      </c>
      <c r="B360">
        <v>53</v>
      </c>
      <c r="C360">
        <v>6.9000000000000006E-2</v>
      </c>
    </row>
    <row r="361" spans="1:3" ht="16" customHeight="1" x14ac:dyDescent="0.2">
      <c r="A361" s="85">
        <v>44165</v>
      </c>
      <c r="B361">
        <v>53.6</v>
      </c>
      <c r="C361">
        <v>6.9000000000000006E-2</v>
      </c>
    </row>
    <row r="362" spans="1:3" ht="16" customHeight="1" x14ac:dyDescent="0.2">
      <c r="A362" s="85">
        <v>44196</v>
      </c>
      <c r="B362">
        <v>49.9</v>
      </c>
      <c r="C362">
        <v>7.0000000000000007E-2</v>
      </c>
    </row>
    <row r="363" spans="1:3" ht="16" customHeight="1" x14ac:dyDescent="0.2">
      <c r="A363" s="85">
        <v>44227</v>
      </c>
      <c r="B363">
        <v>51.5</v>
      </c>
      <c r="C363">
        <v>3.7999999999999999E-2</v>
      </c>
    </row>
    <row r="364" spans="1:3" ht="16" customHeight="1" x14ac:dyDescent="0.2">
      <c r="A364" s="85">
        <v>44255</v>
      </c>
      <c r="B364">
        <v>50.9</v>
      </c>
      <c r="C364">
        <v>0.35099999999999998</v>
      </c>
    </row>
    <row r="365" spans="1:3" ht="16" customHeight="1" x14ac:dyDescent="0.2">
      <c r="A365" s="85">
        <v>44286</v>
      </c>
      <c r="B365">
        <v>50.6</v>
      </c>
      <c r="C365">
        <v>0.14099999999999999</v>
      </c>
    </row>
    <row r="366" spans="1:3" ht="16" customHeight="1" x14ac:dyDescent="0.2">
      <c r="A366" s="85">
        <v>44316</v>
      </c>
      <c r="B366">
        <v>51.9</v>
      </c>
      <c r="C366">
        <v>9.8000000000000004E-2</v>
      </c>
    </row>
    <row r="367" spans="1:3" ht="16" customHeight="1" x14ac:dyDescent="0.2">
      <c r="A367" s="85">
        <v>44347</v>
      </c>
      <c r="B367">
        <v>52</v>
      </c>
      <c r="C367">
        <v>8.7999999999999995E-2</v>
      </c>
    </row>
    <row r="368" spans="1:3" x14ac:dyDescent="0.2">
      <c r="A368" s="85">
        <v>44377</v>
      </c>
      <c r="B368">
        <v>51.3</v>
      </c>
      <c r="C368">
        <v>8.3000000000000004E-2</v>
      </c>
    </row>
    <row r="369" spans="1:3" x14ac:dyDescent="0.2">
      <c r="A369" s="85">
        <v>44408</v>
      </c>
      <c r="B369">
        <v>50.3</v>
      </c>
      <c r="C369">
        <v>6.4000000000000001E-2</v>
      </c>
    </row>
    <row r="370" spans="1:3" x14ac:dyDescent="0.2">
      <c r="A370" s="85">
        <v>44439</v>
      </c>
      <c r="B370">
        <v>49.2</v>
      </c>
      <c r="C370">
        <v>5.2999999999999999E-2</v>
      </c>
    </row>
    <row r="371" spans="1:3" x14ac:dyDescent="0.2">
      <c r="A371" s="85">
        <v>44468</v>
      </c>
      <c r="B371">
        <v>50</v>
      </c>
    </row>
    <row r="372" spans="1:3" x14ac:dyDescent="0.2">
      <c r="A372" s="85">
        <v>44469</v>
      </c>
      <c r="B372">
        <v>50</v>
      </c>
      <c r="C372">
        <v>3.1E-2</v>
      </c>
    </row>
    <row r="373" spans="1:3" x14ac:dyDescent="0.2">
      <c r="A373" s="85">
        <v>44500</v>
      </c>
      <c r="B373">
        <v>50.6</v>
      </c>
      <c r="C373">
        <v>3.5000000000000003E-2</v>
      </c>
    </row>
    <row r="374" spans="1:3" x14ac:dyDescent="0.2">
      <c r="A374" s="85">
        <v>44530</v>
      </c>
      <c r="B374">
        <v>49.9</v>
      </c>
      <c r="C374">
        <v>3.7999999999999999E-2</v>
      </c>
    </row>
    <row r="375" spans="1:3" x14ac:dyDescent="0.2">
      <c r="A375" s="85">
        <v>44561</v>
      </c>
      <c r="B375">
        <v>50.9</v>
      </c>
      <c r="C375">
        <v>4.2999999999999997E-2</v>
      </c>
    </row>
    <row r="376" spans="1:3" x14ac:dyDescent="0.2">
      <c r="A376" s="85">
        <v>44590</v>
      </c>
      <c r="B376">
        <v>49.1</v>
      </c>
      <c r="C376">
        <v>7.4999999999999997E-2</v>
      </c>
    </row>
    <row r="377" spans="1:3" x14ac:dyDescent="0.2">
      <c r="A377" s="85">
        <v>44620</v>
      </c>
      <c r="B377">
        <v>50.4</v>
      </c>
      <c r="C377">
        <v>7.4999999999999997E-2</v>
      </c>
    </row>
    <row r="378" spans="1:3" x14ac:dyDescent="0.2">
      <c r="A378" s="85">
        <v>44651</v>
      </c>
      <c r="B378">
        <v>48.1</v>
      </c>
      <c r="C378">
        <v>0.05</v>
      </c>
    </row>
    <row r="379" spans="1:3" x14ac:dyDescent="0.2">
      <c r="A379" s="85">
        <v>44679</v>
      </c>
    </row>
    <row r="380" spans="1:3" x14ac:dyDescent="0.2">
      <c r="A380" s="85">
        <v>44680</v>
      </c>
      <c r="B380">
        <v>46</v>
      </c>
      <c r="C380">
        <v>-2.9000000000000001E-2</v>
      </c>
    </row>
    <row r="381" spans="1:3" x14ac:dyDescent="0.2">
      <c r="A381" s="85">
        <v>44712</v>
      </c>
      <c r="B381">
        <v>48.1</v>
      </c>
      <c r="C381">
        <v>6.9999999999999993E-3</v>
      </c>
    </row>
    <row r="382" spans="1:3" x14ac:dyDescent="0.2">
      <c r="A382" s="85">
        <v>44742</v>
      </c>
      <c r="B382">
        <v>51.7</v>
      </c>
      <c r="C382">
        <v>3.9E-2</v>
      </c>
    </row>
    <row r="383" spans="1:3" x14ac:dyDescent="0.2">
      <c r="A383" s="85">
        <v>44773</v>
      </c>
      <c r="B383">
        <v>50.4</v>
      </c>
    </row>
    <row r="384" spans="1:3" x14ac:dyDescent="0.2">
      <c r="A384" s="85">
        <v>44804</v>
      </c>
      <c r="B384">
        <v>49.5</v>
      </c>
    </row>
    <row r="385" spans="1:2" x14ac:dyDescent="0.2">
      <c r="A385" s="85">
        <v>44833</v>
      </c>
      <c r="B385">
        <v>48.1</v>
      </c>
    </row>
    <row r="386" spans="1:2" x14ac:dyDescent="0.2">
      <c r="A386" s="85">
        <v>44834</v>
      </c>
      <c r="B386">
        <v>48.1</v>
      </c>
    </row>
    <row r="387" spans="1:2" x14ac:dyDescent="0.2">
      <c r="A387" s="85">
        <v>44865</v>
      </c>
      <c r="B387">
        <v>49.2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zoomScale="150" zoomScaleNormal="150" workbookViewId="0">
      <selection activeCell="I17" sqref="I17"/>
    </sheetView>
  </sheetViews>
  <sheetFormatPr baseColWidth="10" defaultColWidth="9.1640625" defaultRowHeight="15" x14ac:dyDescent="0.2"/>
  <cols>
    <col min="1" max="1" width="9.1640625" style="81" customWidth="1"/>
    <col min="2" max="2" width="2.1640625" style="81" customWidth="1"/>
    <col min="3" max="3" width="27.33203125" style="81" customWidth="1"/>
    <col min="4" max="6" width="32.6640625" style="83" customWidth="1"/>
    <col min="7" max="48" width="9.1640625" style="81" customWidth="1"/>
    <col min="49" max="16384" width="9.1640625" style="81"/>
  </cols>
  <sheetData>
    <row r="1" spans="2:6" x14ac:dyDescent="0.2">
      <c r="B1" s="101" t="s">
        <v>45</v>
      </c>
      <c r="C1" s="86"/>
      <c r="D1" s="102"/>
      <c r="E1" s="102"/>
      <c r="F1" s="102"/>
    </row>
    <row r="2" spans="2:6" ht="16" customHeight="1" thickBot="1" x14ac:dyDescent="0.25">
      <c r="B2" s="93"/>
      <c r="C2" s="93"/>
      <c r="D2" s="93"/>
      <c r="E2" s="93"/>
      <c r="F2" s="93"/>
    </row>
    <row r="3" spans="2:6" ht="16" customHeight="1" thickBot="1" x14ac:dyDescent="0.25">
      <c r="B3" s="94" t="s">
        <v>0</v>
      </c>
      <c r="C3" s="95"/>
      <c r="D3" s="95"/>
      <c r="E3" s="95"/>
      <c r="F3" s="96"/>
    </row>
    <row r="7" spans="2:6" ht="20" customHeight="1" x14ac:dyDescent="0.2">
      <c r="D7" s="65" t="s">
        <v>551</v>
      </c>
      <c r="E7" s="65" t="s">
        <v>552</v>
      </c>
      <c r="F7" s="65" t="s">
        <v>553</v>
      </c>
    </row>
    <row r="8" spans="2:6" ht="19" customHeight="1" x14ac:dyDescent="0.25">
      <c r="C8" s="66" t="s">
        <v>432</v>
      </c>
      <c r="D8" s="11">
        <f>VLOOKUP(C8,'Data World GDP'!A:D,2,FALSE)/$D$28</f>
        <v>0.20887794864341966</v>
      </c>
      <c r="E8" s="12">
        <f>VLOOKUP(C8,'Data World GDP'!A:D,3,FALSE)</f>
        <v>21.091827769062501</v>
      </c>
      <c r="F8" s="12">
        <f>VLOOKUP(C8,'World Production data'!$A$2:$C$115,2,)</f>
        <v>5.3</v>
      </c>
    </row>
    <row r="9" spans="2:6" ht="19" customHeight="1" x14ac:dyDescent="0.25">
      <c r="C9" s="66" t="s">
        <v>502</v>
      </c>
      <c r="D9" s="11">
        <f>VLOOKUP(C9,'Data World GDP'!A:D,2,FALSE)/$D$28</f>
        <v>0.13164324707292924</v>
      </c>
      <c r="E9" s="12">
        <f>VLOOKUP(C9,'Data World GDP'!A:D,3,FALSE)</f>
        <v>0</v>
      </c>
      <c r="F9" s="12">
        <f>VLOOKUP(C9,'World Production data'!$A$2:$C$115,2,)</f>
        <v>2.5</v>
      </c>
    </row>
    <row r="10" spans="2:6" ht="19" customHeight="1" x14ac:dyDescent="0.25">
      <c r="C10" s="66" t="s">
        <v>95</v>
      </c>
      <c r="D10" s="11">
        <f>VLOOKUP(C10,'Data World GDP'!A:D,2,FALSE)/$D$28</f>
        <v>0.16108199431389825</v>
      </c>
      <c r="E10" s="12">
        <f>VLOOKUP(C10,'Data World GDP'!A:D,3,FALSE)</f>
        <v>43.543957585250702</v>
      </c>
      <c r="F10" s="12">
        <f>VLOOKUP(C10,'World Production data'!$A$2:$C$115,2,)</f>
        <v>6.3</v>
      </c>
    </row>
    <row r="11" spans="2:6" ht="19" customHeight="1" x14ac:dyDescent="0.25">
      <c r="C11" s="66" t="s">
        <v>231</v>
      </c>
      <c r="D11" s="11">
        <f>VLOOKUP(C11,'Data World GDP'!A:D,2,FALSE)/$D$28</f>
        <v>4.484390469875469E-2</v>
      </c>
      <c r="E11" s="12">
        <f>VLOOKUP(C11,'Data World GDP'!A:D,3,FALSE)</f>
        <v>25.5064392440487</v>
      </c>
      <c r="F11" s="12">
        <f>VLOOKUP(C11,'World Production data'!$A$2:$C$115,2,)</f>
        <v>9.8000000000000007</v>
      </c>
    </row>
    <row r="12" spans="2:6" ht="19" customHeight="1" x14ac:dyDescent="0.25">
      <c r="C12" s="66" t="s">
        <v>127</v>
      </c>
      <c r="D12" s="11">
        <f>VLOOKUP(C12,'Data World GDP'!A:D,2,FALSE)/$D$28</f>
        <v>3.8358478740701044E-2</v>
      </c>
      <c r="E12" s="12">
        <f>VLOOKUP(C12,'Data World GDP'!A:D,3,FALSE)</f>
        <v>22.6502400143392</v>
      </c>
      <c r="F12" s="12">
        <f>VLOOKUP(C12,'World Production data'!$A$2:$C$115,2,)</f>
        <v>2.6</v>
      </c>
    </row>
    <row r="13" spans="2:6" ht="19" customHeight="1" x14ac:dyDescent="0.25">
      <c r="C13" s="66" t="s">
        <v>177</v>
      </c>
      <c r="D13" s="11">
        <f>VLOOKUP(C13,'Data World GDP'!A:D,2,FALSE)/$D$28</f>
        <v>2.8948252840780068E-2</v>
      </c>
      <c r="E13" s="12">
        <f>VLOOKUP(C13,'Data World GDP'!A:D,3,FALSE)</f>
        <v>17.4297621030843</v>
      </c>
      <c r="F13" s="12">
        <f>VLOOKUP(C13,'World Production data'!$A$2:$C$115,2,)</f>
        <v>-3.1</v>
      </c>
    </row>
    <row r="14" spans="2:6" ht="19" customHeight="1" x14ac:dyDescent="0.25">
      <c r="C14" s="66" t="s">
        <v>211</v>
      </c>
      <c r="D14" s="11">
        <f>VLOOKUP(C14,'Data World GDP'!A:D,2,FALSE)/$D$28</f>
        <v>2.8821087625916272E-2</v>
      </c>
      <c r="E14" s="12">
        <f>VLOOKUP(C14,'Data World GDP'!A:D,3,FALSE)</f>
        <v>31.197362809183101</v>
      </c>
      <c r="F14" s="12">
        <f>VLOOKUP(C14,'World Production data'!$A$2:$C$115,2,)</f>
        <v>3.1</v>
      </c>
    </row>
    <row r="15" spans="2:6" ht="19" customHeight="1" x14ac:dyDescent="0.25">
      <c r="C15" s="66" t="s">
        <v>159</v>
      </c>
      <c r="D15" s="11">
        <f>VLOOKUP(C15,'Data World GDP'!A:D,2,FALSE)/$D$28</f>
        <v>2.6677445432497979E-2</v>
      </c>
      <c r="E15" s="12">
        <f>VLOOKUP(C15,'Data World GDP'!A:D,3,FALSE)</f>
        <v>25.353114169018099</v>
      </c>
      <c r="F15" s="12">
        <f>VLOOKUP(C15,'World Production data'!$A$2:$C$115,2,)</f>
        <v>1.8</v>
      </c>
    </row>
    <row r="16" spans="2:6" ht="19" customHeight="1" x14ac:dyDescent="0.25">
      <c r="C16" s="66" t="s">
        <v>75</v>
      </c>
      <c r="D16" s="11">
        <f>VLOOKUP(C16,'Data World GDP'!A:D,2,FALSE)/$D$28</f>
        <v>1.4614916479703524E-2</v>
      </c>
      <c r="E16" s="12">
        <f>VLOOKUP(C16,'Data World GDP'!A:D,3,FALSE)</f>
        <v>18.919750156044898</v>
      </c>
      <c r="F16" s="12">
        <f>VLOOKUP(C16,'World Production data'!$A$2:$C$115,2,)</f>
        <v>0.4</v>
      </c>
    </row>
    <row r="17" spans="3:13" ht="19" customHeight="1" x14ac:dyDescent="0.25">
      <c r="C17" s="66" t="s">
        <v>225</v>
      </c>
      <c r="D17" s="11">
        <f>VLOOKUP(C17,'Data World GDP'!A:D,2,FALSE)/$D$28</f>
        <v>1.9074782229569546E-2</v>
      </c>
      <c r="E17" s="12">
        <f>VLOOKUP(C17,'Data World GDP'!A:D,3,FALSE)</f>
        <v>20.007250048495099</v>
      </c>
      <c r="F17" s="12">
        <f>VLOOKUP(C17,'World Production data'!$A$2:$C$115,2,)</f>
        <v>-0.5</v>
      </c>
    </row>
    <row r="18" spans="3:13" ht="19" customHeight="1" x14ac:dyDescent="0.25">
      <c r="C18" s="66" t="s">
        <v>87</v>
      </c>
      <c r="D18" s="11">
        <f>VLOOKUP(C18,'Data World GDP'!A:D,2,FALSE)/$D$28</f>
        <v>1.8084710199558554E-2</v>
      </c>
      <c r="E18" s="12">
        <f>VLOOKUP(C18,'Data World GDP'!A:D,3,FALSE)</f>
        <v>23.6920161687706</v>
      </c>
      <c r="F18" s="12">
        <f>VLOOKUP(C18,'World Production data'!$A$2:$C$115,2,)</f>
        <v>3.91</v>
      </c>
    </row>
    <row r="19" spans="3:13" ht="19" customHeight="1" x14ac:dyDescent="0.25">
      <c r="C19" s="66" t="s">
        <v>456</v>
      </c>
      <c r="D19" s="11">
        <f>VLOOKUP(C19,'Data World GDP'!A:D,2,FALSE)/$D$28</f>
        <v>1.6131815828435959E-2</v>
      </c>
      <c r="E19" s="12">
        <f>VLOOKUP(C19,'Data World GDP'!A:D,3,FALSE)</f>
        <v>22.462198565238999</v>
      </c>
      <c r="F19" s="12">
        <f>VLOOKUP(C19,'World Production data'!$A$2:$C$115,2,)</f>
        <v>-3.1</v>
      </c>
    </row>
    <row r="20" spans="3:13" ht="19" customHeight="1" x14ac:dyDescent="0.25">
      <c r="C20" s="66" t="s">
        <v>243</v>
      </c>
      <c r="D20" s="11">
        <f>VLOOKUP(C20,'Data World GDP'!A:D,2,FALSE)/$D$28</f>
        <v>1.6340730109997911E-2</v>
      </c>
      <c r="E20" s="12">
        <f>VLOOKUP(C20,'Data World GDP'!A:D,3,FALSE)</f>
        <v>31.816938441889</v>
      </c>
      <c r="F20" s="12">
        <f>VLOOKUP(C20,'World Production data'!$A$2:$C$115,2,)</f>
        <v>0.8</v>
      </c>
    </row>
    <row r="21" spans="3:13" ht="19" customHeight="1" x14ac:dyDescent="0.25">
      <c r="C21" s="66" t="s">
        <v>49</v>
      </c>
      <c r="D21" s="11">
        <f>VLOOKUP(C21,'Data World GDP'!A:D,2,FALSE)/$D$28</f>
        <v>1.4015423323917052E-2</v>
      </c>
      <c r="E21" s="12">
        <f>VLOOKUP(C21,'Data World GDP'!A:D,3,FALSE)</f>
        <v>22.681989927479801</v>
      </c>
      <c r="F21" s="12">
        <f>VLOOKUP(C21,'World Production data'!$A$2:$C$115,2,)</f>
        <v>0.4</v>
      </c>
    </row>
    <row r="22" spans="3:13" ht="19" customHeight="1" x14ac:dyDescent="0.25">
      <c r="C22" s="66" t="s">
        <v>147</v>
      </c>
      <c r="D22" s="11">
        <f>VLOOKUP(C22,'Data World GDP'!A:D,2,FALSE)/$D$28</f>
        <v>1.2943602227207906E-2</v>
      </c>
      <c r="E22" s="12">
        <f>VLOOKUP(C22,'Data World GDP'!A:D,3,FALSE)</f>
        <v>21.496801412042402</v>
      </c>
      <c r="F22" s="12">
        <f>VLOOKUP(C22,'World Production data'!$A$2:$C$115,2,)</f>
        <v>3.6</v>
      </c>
    </row>
    <row r="23" spans="3:13" ht="19" customHeight="1" x14ac:dyDescent="0.25">
      <c r="C23" s="66" t="s">
        <v>277</v>
      </c>
      <c r="D23" s="11">
        <f>VLOOKUP(C23,'Data World GDP'!A:D,2,FALSE)/$D$28</f>
        <v>1.1744615915634964E-2</v>
      </c>
      <c r="E23" s="12">
        <f>VLOOKUP(C23,'Data World GDP'!A:D,3,FALSE)</f>
        <v>20.2173118575997</v>
      </c>
      <c r="F23" s="12">
        <f>VLOOKUP(C23,'World Production data'!$A$2:$C$115,2,)</f>
        <v>3.9</v>
      </c>
    </row>
    <row r="24" spans="3:13" ht="19" customHeight="1" x14ac:dyDescent="0.25">
      <c r="C24" s="66" t="s">
        <v>209</v>
      </c>
      <c r="D24" s="11">
        <f>VLOOKUP(C24,'Data World GDP'!A:D,2,FALSE)/$D$28</f>
        <v>1.0772710344890229E-2</v>
      </c>
      <c r="E24" s="12">
        <f>VLOOKUP(C24,'Data World GDP'!A:D,3,FALSE)</f>
        <v>31.459921145125499</v>
      </c>
      <c r="F24" s="12">
        <f>VLOOKUP(C24,'World Production data'!$A$2:$C$115,2,)</f>
        <v>0.04</v>
      </c>
    </row>
    <row r="25" spans="3:13" ht="19" customHeight="1" x14ac:dyDescent="0.25">
      <c r="C25" s="66" t="s">
        <v>419</v>
      </c>
      <c r="D25" s="11">
        <f>VLOOKUP(C25,'Data World GDP'!A:D,2,FALSE)/$D$28</f>
        <v>7.4028321509996093E-3</v>
      </c>
      <c r="E25" s="12">
        <f>VLOOKUP(C25,'Data World GDP'!A:D,3,FALSE)</f>
        <v>0</v>
      </c>
      <c r="F25" s="12">
        <f>VLOOKUP(C25,'World Production data'!$A$2:$C$115,2,)</f>
        <v>0.4</v>
      </c>
    </row>
    <row r="26" spans="3:13" ht="19" customHeight="1" x14ac:dyDescent="0.25">
      <c r="C26" s="66" t="s">
        <v>315</v>
      </c>
      <c r="D26" s="11">
        <f>VLOOKUP(C26,'Data World GDP'!A:D,2,FALSE)/$D$28</f>
        <v>9.2467277665246646E-3</v>
      </c>
      <c r="E26" s="12">
        <f>VLOOKUP(C26,'Data World GDP'!A:D,3,FALSE)</f>
        <v>21.2049460973907</v>
      </c>
      <c r="F26" s="12">
        <f>VLOOKUP(C26,'World Production data'!$A$2:$C$115,2,)</f>
        <v>2.8</v>
      </c>
    </row>
    <row r="28" spans="3:13" x14ac:dyDescent="0.2">
      <c r="C28" s="63" t="s">
        <v>554</v>
      </c>
      <c r="D28" s="84">
        <f>SUM('Data World GDP'!B2:B178)</f>
        <v>110093</v>
      </c>
      <c r="E28" s="69"/>
      <c r="F28" s="69"/>
    </row>
    <row r="29" spans="3:13" x14ac:dyDescent="0.2">
      <c r="C29" s="63" t="s">
        <v>555</v>
      </c>
      <c r="D29" s="81">
        <f>D28-VLOOKUP("Euro Area",'Data World GDP'!$A:$D,2,)</f>
        <v>95600</v>
      </c>
    </row>
    <row r="30" spans="3:13" x14ac:dyDescent="0.2">
      <c r="C30" s="103"/>
      <c r="D30" s="104"/>
      <c r="E30" s="102"/>
      <c r="F30" s="102"/>
      <c r="G30" s="86"/>
      <c r="H30" s="86"/>
      <c r="I30" s="86"/>
      <c r="J30" s="86"/>
      <c r="K30" s="86"/>
      <c r="L30" s="86"/>
      <c r="M30" s="86"/>
    </row>
    <row r="31" spans="3:13" x14ac:dyDescent="0.2">
      <c r="C31" s="86"/>
      <c r="D31" s="102"/>
      <c r="E31" s="102"/>
      <c r="F31" s="102"/>
      <c r="G31" s="86"/>
      <c r="H31" s="86"/>
      <c r="I31" s="86"/>
      <c r="J31" s="86"/>
      <c r="K31" s="86"/>
      <c r="L31" s="86"/>
      <c r="M31" s="86"/>
    </row>
    <row r="92" spans="6:6" x14ac:dyDescent="0.2">
      <c r="F92" s="70"/>
    </row>
    <row r="94" spans="6:6" x14ac:dyDescent="0.2">
      <c r="F94" s="71"/>
    </row>
    <row r="96" spans="6:6" x14ac:dyDescent="0.2">
      <c r="F96" s="71"/>
    </row>
    <row r="97" spans="6:12" x14ac:dyDescent="0.2">
      <c r="F97" s="71"/>
      <c r="G97" s="71"/>
      <c r="J97" s="71"/>
      <c r="K97" s="71"/>
      <c r="L97" s="71"/>
    </row>
    <row r="101" spans="6:12" x14ac:dyDescent="0.2">
      <c r="F101" s="70"/>
    </row>
    <row r="103" spans="6:12" x14ac:dyDescent="0.2">
      <c r="F103" s="71"/>
    </row>
    <row r="104" spans="6:12" x14ac:dyDescent="0.2">
      <c r="F104" s="71"/>
    </row>
    <row r="108" spans="6:12" x14ac:dyDescent="0.2">
      <c r="F108" s="71"/>
      <c r="G108" s="71"/>
    </row>
    <row r="111" spans="6:12" x14ac:dyDescent="0.2">
      <c r="F111" s="70"/>
    </row>
    <row r="112" spans="6:12" x14ac:dyDescent="0.2">
      <c r="F112" s="71"/>
    </row>
    <row r="113" spans="6:7" x14ac:dyDescent="0.2">
      <c r="F113" s="71"/>
    </row>
    <row r="120" spans="6:7" x14ac:dyDescent="0.2">
      <c r="F120" s="71"/>
    </row>
    <row r="123" spans="6:7" x14ac:dyDescent="0.2">
      <c r="F123" s="71"/>
      <c r="G123" s="71"/>
    </row>
    <row r="124" spans="6:7" x14ac:dyDescent="0.2">
      <c r="F124" s="71"/>
    </row>
    <row r="126" spans="6:7" x14ac:dyDescent="0.2">
      <c r="F126" s="70"/>
    </row>
    <row r="132" spans="6:6" x14ac:dyDescent="0.2">
      <c r="F132" s="71"/>
    </row>
    <row r="134" spans="6:6" x14ac:dyDescent="0.2">
      <c r="F134" s="71"/>
    </row>
    <row r="139" spans="6:6" x14ac:dyDescent="0.2">
      <c r="F139" s="71"/>
    </row>
    <row r="141" spans="6:6" x14ac:dyDescent="0.2">
      <c r="F141" s="71"/>
    </row>
    <row r="144" spans="6:6" x14ac:dyDescent="0.2">
      <c r="F144" s="71"/>
    </row>
    <row r="145" spans="6:11" x14ac:dyDescent="0.2">
      <c r="F145" s="70"/>
    </row>
    <row r="147" spans="6:11" x14ac:dyDescent="0.2">
      <c r="F147" s="70"/>
    </row>
    <row r="148" spans="6:11" x14ac:dyDescent="0.2">
      <c r="F148" s="71"/>
    </row>
    <row r="149" spans="6:11" x14ac:dyDescent="0.2">
      <c r="F149" s="71"/>
    </row>
    <row r="150" spans="6:11" x14ac:dyDescent="0.2">
      <c r="F150" s="71"/>
    </row>
    <row r="151" spans="6:11" x14ac:dyDescent="0.2">
      <c r="F151" s="71"/>
    </row>
    <row r="152" spans="6:11" x14ac:dyDescent="0.2">
      <c r="F152" s="71"/>
      <c r="K152" s="71"/>
    </row>
    <row r="153" spans="6:11" x14ac:dyDescent="0.2">
      <c r="F153" s="71"/>
    </row>
    <row r="155" spans="6:11" x14ac:dyDescent="0.2">
      <c r="F155" s="71"/>
    </row>
    <row r="156" spans="6:11" x14ac:dyDescent="0.2">
      <c r="F156" s="71"/>
    </row>
    <row r="157" spans="6:11" x14ac:dyDescent="0.2">
      <c r="F157" s="71"/>
    </row>
    <row r="159" spans="6:11" x14ac:dyDescent="0.2">
      <c r="F159" s="71"/>
      <c r="G159" s="71"/>
    </row>
    <row r="162" spans="6:7" x14ac:dyDescent="0.2">
      <c r="F162" s="71"/>
    </row>
    <row r="167" spans="6:7" x14ac:dyDescent="0.2">
      <c r="F167" s="71"/>
      <c r="G167" s="70"/>
    </row>
    <row r="169" spans="6:7" x14ac:dyDescent="0.2">
      <c r="F169" s="71"/>
    </row>
    <row r="170" spans="6:7" x14ac:dyDescent="0.2">
      <c r="F170" s="71"/>
    </row>
    <row r="176" spans="6:7" x14ac:dyDescent="0.2">
      <c r="F176" s="71"/>
    </row>
    <row r="177" spans="5:12" x14ac:dyDescent="0.2">
      <c r="F177" s="71"/>
    </row>
    <row r="178" spans="5:12" x14ac:dyDescent="0.2">
      <c r="F178" s="71"/>
    </row>
    <row r="179" spans="5:12" x14ac:dyDescent="0.2">
      <c r="F179" s="71"/>
    </row>
    <row r="181" spans="5:12" x14ac:dyDescent="0.2">
      <c r="E181" s="70"/>
      <c r="F181" s="71"/>
      <c r="J181" s="71"/>
      <c r="K181" s="71"/>
      <c r="L181" s="71"/>
    </row>
    <row r="182" spans="5:12" x14ac:dyDescent="0.2">
      <c r="F182" s="71"/>
    </row>
    <row r="183" spans="5:12" x14ac:dyDescent="0.2">
      <c r="F183" s="71"/>
    </row>
    <row r="184" spans="5:12" x14ac:dyDescent="0.2">
      <c r="F184" s="71"/>
      <c r="G184" s="71"/>
      <c r="K184" s="70"/>
    </row>
    <row r="185" spans="5:12" x14ac:dyDescent="0.2">
      <c r="F185" s="71"/>
    </row>
    <row r="186" spans="5:12" x14ac:dyDescent="0.2">
      <c r="F186" s="71"/>
    </row>
    <row r="187" spans="5:12" x14ac:dyDescent="0.2">
      <c r="F187" s="71"/>
      <c r="G187" s="71"/>
      <c r="H187" s="71"/>
      <c r="I187" s="71"/>
      <c r="J187" s="71"/>
      <c r="K187" s="71"/>
      <c r="L187" s="71"/>
    </row>
    <row r="188" spans="5:12" x14ac:dyDescent="0.2">
      <c r="F188" s="71"/>
      <c r="G188" s="71"/>
      <c r="I188" s="70"/>
      <c r="J188" s="71"/>
      <c r="K188" s="71"/>
      <c r="L188" s="71"/>
    </row>
    <row r="189" spans="5:12" x14ac:dyDescent="0.2">
      <c r="F189" s="71"/>
      <c r="G189" s="71"/>
    </row>
    <row r="190" spans="5:12" x14ac:dyDescent="0.2">
      <c r="F190" s="71"/>
      <c r="G190" s="71"/>
    </row>
    <row r="191" spans="5:12" x14ac:dyDescent="0.2">
      <c r="F191" s="71"/>
      <c r="J191" s="70"/>
      <c r="K191" s="70"/>
    </row>
    <row r="192" spans="5:12" x14ac:dyDescent="0.2">
      <c r="F192" s="71"/>
      <c r="G192" s="71"/>
    </row>
    <row r="193" spans="6:12" x14ac:dyDescent="0.2">
      <c r="F193" s="71"/>
      <c r="G193" s="71"/>
      <c r="I193" s="71"/>
      <c r="J193" s="71"/>
      <c r="K193" s="71"/>
      <c r="L193" s="71"/>
    </row>
    <row r="194" spans="6:12" x14ac:dyDescent="0.2">
      <c r="F194" s="71"/>
    </row>
    <row r="195" spans="6:12" x14ac:dyDescent="0.2">
      <c r="F195" s="71"/>
    </row>
    <row r="196" spans="6:12" x14ac:dyDescent="0.2">
      <c r="F196" s="71"/>
    </row>
    <row r="197" spans="6:12" x14ac:dyDescent="0.2">
      <c r="F197" s="71"/>
    </row>
    <row r="198" spans="6:12" x14ac:dyDescent="0.2">
      <c r="F198" s="71"/>
    </row>
    <row r="199" spans="6:12" x14ac:dyDescent="0.2">
      <c r="F199" s="71"/>
    </row>
    <row r="200" spans="6:12" x14ac:dyDescent="0.2">
      <c r="F200" s="71"/>
    </row>
    <row r="201" spans="6:12" x14ac:dyDescent="0.2">
      <c r="F201" s="71"/>
    </row>
    <row r="202" spans="6:12" x14ac:dyDescent="0.2">
      <c r="F202" s="71"/>
    </row>
    <row r="203" spans="6:12" x14ac:dyDescent="0.2">
      <c r="F203" s="70"/>
    </row>
    <row r="204" spans="6:12" x14ac:dyDescent="0.2">
      <c r="F204" s="71"/>
    </row>
    <row r="205" spans="6:12" x14ac:dyDescent="0.2">
      <c r="F205" s="71"/>
    </row>
    <row r="206" spans="6:12" x14ac:dyDescent="0.2">
      <c r="F206" s="71"/>
      <c r="G206" s="71"/>
      <c r="K206" s="71"/>
    </row>
    <row r="207" spans="6:12" x14ac:dyDescent="0.2">
      <c r="F207" s="71"/>
    </row>
    <row r="208" spans="6:12" x14ac:dyDescent="0.2">
      <c r="F208" s="71"/>
    </row>
    <row r="209" spans="5:12" x14ac:dyDescent="0.2">
      <c r="F209" s="71"/>
    </row>
    <row r="211" spans="5:12" x14ac:dyDescent="0.2">
      <c r="F211" s="71"/>
      <c r="G211" s="70"/>
      <c r="J211" s="71"/>
      <c r="K211" s="71"/>
      <c r="L211" s="71"/>
    </row>
    <row r="212" spans="5:12" x14ac:dyDescent="0.2">
      <c r="F212" s="71"/>
    </row>
    <row r="213" spans="5:12" x14ac:dyDescent="0.2">
      <c r="E213" s="69"/>
      <c r="F213" s="69"/>
    </row>
    <row r="214" spans="5:12" x14ac:dyDescent="0.2">
      <c r="E214" s="69"/>
      <c r="F214" s="69"/>
    </row>
    <row r="215" spans="5:12" x14ac:dyDescent="0.2">
      <c r="E215" s="69"/>
      <c r="F215" s="69"/>
    </row>
    <row r="216" spans="5:12" x14ac:dyDescent="0.2">
      <c r="E216" s="69"/>
      <c r="F216" s="69"/>
    </row>
    <row r="217" spans="5:12" x14ac:dyDescent="0.2">
      <c r="E217" s="69"/>
      <c r="F217" s="69"/>
    </row>
    <row r="218" spans="5:12" x14ac:dyDescent="0.2">
      <c r="E218" s="69"/>
      <c r="F218" s="69"/>
    </row>
    <row r="219" spans="5:12" x14ac:dyDescent="0.2">
      <c r="E219" s="69"/>
      <c r="F219" s="69"/>
    </row>
    <row r="220" spans="5:12" x14ac:dyDescent="0.2">
      <c r="E220" s="69"/>
      <c r="F220" s="69"/>
    </row>
    <row r="221" spans="5:12" x14ac:dyDescent="0.2">
      <c r="E221" s="69"/>
      <c r="F221" s="69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50" zoomScaleNormal="150" workbookViewId="0">
      <pane xSplit="2" ySplit="9" topLeftCell="C405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Y421" sqref="Y421"/>
    </sheetView>
  </sheetViews>
  <sheetFormatPr baseColWidth="10" defaultColWidth="8.83203125" defaultRowHeight="15" x14ac:dyDescent="0.2"/>
  <cols>
    <col min="1" max="1" width="10.6640625" style="81" bestFit="1" customWidth="1"/>
    <col min="2" max="2" width="13.6640625" style="80" customWidth="1"/>
    <col min="3" max="3" width="7.1640625" style="80" customWidth="1"/>
    <col min="4" max="4" width="7" style="80" customWidth="1"/>
    <col min="5" max="11" width="6.1640625" style="80" customWidth="1"/>
    <col min="12" max="13" width="6.33203125" style="80" hidden="1" customWidth="1"/>
    <col min="14" max="14" width="6.1640625" style="80" hidden="1" customWidth="1"/>
    <col min="15" max="20" width="6.1640625" style="80" customWidth="1"/>
    <col min="21" max="21" width="6.6640625" style="80" customWidth="1"/>
    <col min="22" max="22" width="6.1640625" style="80" customWidth="1"/>
    <col min="23" max="23" width="6.1640625" style="81" customWidth="1"/>
    <col min="24" max="25" width="15.33203125" style="81" customWidth="1"/>
    <col min="26" max="26" width="10.6640625" style="81" bestFit="1" customWidth="1"/>
    <col min="27" max="67" width="9.1640625" style="81" customWidth="1"/>
  </cols>
  <sheetData>
    <row r="1" spans="2:26" x14ac:dyDescent="0.2">
      <c r="C1" t="s">
        <v>431</v>
      </c>
      <c r="D1" t="s">
        <v>525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534</v>
      </c>
      <c r="N1" t="s">
        <v>210</v>
      </c>
      <c r="O1" t="s">
        <v>86</v>
      </c>
      <c r="P1" t="s">
        <v>531</v>
      </c>
      <c r="Q1" t="s">
        <v>74</v>
      </c>
      <c r="R1" t="s">
        <v>190</v>
      </c>
      <c r="S1" t="s">
        <v>214</v>
      </c>
      <c r="T1" t="s">
        <v>418</v>
      </c>
      <c r="U1" t="s">
        <v>524</v>
      </c>
      <c r="V1" t="s">
        <v>346</v>
      </c>
      <c r="Z1" s="15" t="s">
        <v>556</v>
      </c>
    </row>
    <row r="2" spans="2:26" s="81" customFormat="1" ht="16" customHeight="1" thickBot="1" x14ac:dyDescent="0.25">
      <c r="Y2" s="81" t="s">
        <v>557</v>
      </c>
      <c r="Z2" s="14">
        <v>44774</v>
      </c>
    </row>
    <row r="3" spans="2:26" ht="75.75" customHeight="1" x14ac:dyDescent="0.2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44743</v>
      </c>
    </row>
    <row r="4" spans="2:26" x14ac:dyDescent="0.2">
      <c r="B4" s="55" t="s">
        <v>565</v>
      </c>
      <c r="C4" s="3">
        <f t="shared" ref="C4:V4" ca="1" si="0">MAX(OFFSET(C$24,COUNT(C$24:C$435),0,-13,1))</f>
        <v>6.9376272442768269E-2</v>
      </c>
      <c r="D4" s="3">
        <f t="shared" ca="1" si="0"/>
        <v>3.8422649143408906E-2</v>
      </c>
      <c r="E4" s="3">
        <f t="shared" ca="1" si="0"/>
        <v>4.0709812107665957E-2</v>
      </c>
      <c r="F4" s="3">
        <f t="shared" ca="1" si="0"/>
        <v>3.4445640474751425E-2</v>
      </c>
      <c r="G4" s="3">
        <f t="shared" ca="1" si="0"/>
        <v>1.9850342964040705E-2</v>
      </c>
      <c r="H4" s="3">
        <f t="shared" ca="1" si="0"/>
        <v>1.6901408444423168E-2</v>
      </c>
      <c r="I4" s="3">
        <f t="shared" ca="1" si="0"/>
        <v>6.6000000001740153E-2</v>
      </c>
      <c r="J4" s="3">
        <f t="shared" ca="1" si="0"/>
        <v>6.9724460691067955E-2</v>
      </c>
      <c r="K4" s="3">
        <f t="shared" ca="1" si="0"/>
        <v>9.736842105161575E-2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6.3105382658424691E-2</v>
      </c>
      <c r="O4" s="3">
        <f t="shared" ca="1" si="0"/>
        <v>7.0882887562407348E-2</v>
      </c>
      <c r="P4" s="3">
        <f t="shared" ca="1" si="0"/>
        <v>6.8283917340521194E-2</v>
      </c>
      <c r="Q4" s="3">
        <f t="shared" ca="1" si="0"/>
        <v>0.12777053454797244</v>
      </c>
      <c r="R4" s="3">
        <f t="shared" ca="1" si="0"/>
        <v>0.1690821256078831</v>
      </c>
      <c r="S4" s="3">
        <f t="shared" ca="1" si="0"/>
        <v>0.26107899807298579</v>
      </c>
      <c r="T4" s="3">
        <f t="shared" ca="1" si="0"/>
        <v>0.12548713951597396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44409</v>
      </c>
    </row>
    <row r="5" spans="2:26" x14ac:dyDescent="0.2">
      <c r="B5" s="55" t="s">
        <v>566</v>
      </c>
      <c r="C5" s="3">
        <f t="shared" ref="C5:V5" ca="1" si="1">MIN(OFFSET(C$24,COUNT(C$24:C$435),0,-13,1))</f>
        <v>2.902850465085419E-2</v>
      </c>
      <c r="D5" s="3">
        <f t="shared" ca="1" si="1"/>
        <v>-2.2598870050325598E-2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-1.1874555972800179E-2</v>
      </c>
      <c r="H5" s="3">
        <f t="shared" ca="1" si="1"/>
        <v>-5.2102376597862807E-2</v>
      </c>
      <c r="I5" s="3">
        <f t="shared" ca="1" si="1"/>
        <v>-2.017291066681089E-2</v>
      </c>
      <c r="J5" s="3">
        <f t="shared" ca="1" si="1"/>
        <v>-1.5783867451069798E-3</v>
      </c>
      <c r="K5" s="3">
        <f t="shared" ca="1" si="1"/>
        <v>-8.7565673939752166E-4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-2.7166503507829461E-2</v>
      </c>
      <c r="O5" s="3">
        <f t="shared" ca="1" si="1"/>
        <v>1.2130174511670578E-2</v>
      </c>
      <c r="P5" s="3">
        <f t="shared" ca="1" si="1"/>
        <v>7.7787381158166934E-3</v>
      </c>
      <c r="Q5" s="3">
        <f t="shared" ca="1" si="1"/>
        <v>-6.9003285871028136E-2</v>
      </c>
      <c r="R5" s="3">
        <f t="shared" ca="1" si="1"/>
        <v>-4.4850498341674129E-2</v>
      </c>
      <c r="S5" s="3">
        <f t="shared" ca="1" si="1"/>
        <v>-0.28735632184158416</v>
      </c>
      <c r="T5" s="3">
        <f t="shared" ca="1" si="1"/>
        <v>8.5470085446342839E-3</v>
      </c>
      <c r="U5" s="3">
        <f t="shared" ca="1" si="1"/>
        <v>-3.7634408596513139E-2</v>
      </c>
      <c r="V5" s="3">
        <f t="shared" ca="1" si="1"/>
        <v>0.10072463768115947</v>
      </c>
    </row>
    <row r="6" spans="2:26" x14ac:dyDescent="0.2">
      <c r="B6" s="55" t="s">
        <v>567</v>
      </c>
      <c r="C6" s="3">
        <f t="shared" ref="C6:V6" ca="1" si="2">AVERAGE(OFFSET(C$24,COUNT(C$24:C$435),0,-13,1))</f>
        <v>4.5638844250429994E-2</v>
      </c>
      <c r="D6" s="3">
        <f t="shared" ca="1" si="2"/>
        <v>4.8596317633635587E-3</v>
      </c>
      <c r="E6" s="3">
        <f t="shared" ca="1" si="2"/>
        <v>-3.9574881438471507E-3</v>
      </c>
      <c r="F6" s="3">
        <f t="shared" ca="1" si="2"/>
        <v>-9.382763297707002E-3</v>
      </c>
      <c r="G6" s="3">
        <f t="shared" ca="1" si="2"/>
        <v>-4.3576381409820745E-4</v>
      </c>
      <c r="H6" s="3">
        <f t="shared" ca="1" si="2"/>
        <v>-1.929674779424136E-2</v>
      </c>
      <c r="I6" s="3">
        <f t="shared" ca="1" si="2"/>
        <v>2.5473813734209427E-2</v>
      </c>
      <c r="J6" s="3">
        <f t="shared" ca="1" si="2"/>
        <v>2.9374749501402453E-2</v>
      </c>
      <c r="K6" s="3">
        <f t="shared" ca="1" si="2"/>
        <v>2.8479345959569063E-2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1.5430867145667028E-2</v>
      </c>
      <c r="O6" s="3">
        <f t="shared" ca="1" si="2"/>
        <v>4.3354391244720882E-2</v>
      </c>
      <c r="P6" s="3">
        <f t="shared" ca="1" si="2"/>
        <v>4.1909931809663188E-2</v>
      </c>
      <c r="Q6" s="3">
        <f t="shared" ca="1" si="2"/>
        <v>-1.7083463722191803E-2</v>
      </c>
      <c r="R6" s="3">
        <f t="shared" ca="1" si="2"/>
        <v>6.7604928752153473E-2</v>
      </c>
      <c r="S6" s="3">
        <f t="shared" ca="1" si="2"/>
        <v>-8.0719592622708725E-2</v>
      </c>
      <c r="T6" s="3">
        <f t="shared" ca="1" si="2"/>
        <v>8.4695555966899275E-2</v>
      </c>
      <c r="U6" s="3">
        <f t="shared" ca="1" si="2"/>
        <v>8.1897746185647394E-2</v>
      </c>
      <c r="V6" s="3">
        <f t="shared" ca="1" si="2"/>
        <v>0.13097935909130401</v>
      </c>
    </row>
    <row r="7" spans="2:26" x14ac:dyDescent="0.2">
      <c r="B7" s="55" t="s">
        <v>568</v>
      </c>
      <c r="C7" s="4" t="str">
        <f t="shared" ref="C7:V7" ca="1" si="3">IF((VLOOKUP($Z$2,$B:$V,MATCH(C3,$B$3:$V$3,),))&gt;C6,"above","below")</f>
        <v>below</v>
      </c>
      <c r="D7" s="4" t="str">
        <f t="shared" ca="1" si="3"/>
        <v>above</v>
      </c>
      <c r="E7" s="4" t="str">
        <f t="shared" ca="1" si="3"/>
        <v>above</v>
      </c>
      <c r="F7" s="4" t="str">
        <f t="shared" ca="1" si="3"/>
        <v>above</v>
      </c>
      <c r="G7" s="4" t="str">
        <f t="shared" ca="1" si="3"/>
        <v>above</v>
      </c>
      <c r="H7" s="4" t="str">
        <f t="shared" ca="1" si="3"/>
        <v>below</v>
      </c>
      <c r="I7" s="4" t="str">
        <f t="shared" ca="1" si="3"/>
        <v>above</v>
      </c>
      <c r="J7" s="4" t="str">
        <f t="shared" ca="1" si="3"/>
        <v>above</v>
      </c>
      <c r="K7" s="4" t="str">
        <f t="shared" ca="1" si="3"/>
        <v>above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below</v>
      </c>
      <c r="O7" s="4" t="str">
        <f t="shared" ca="1" si="3"/>
        <v>below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below</v>
      </c>
      <c r="S7" s="4" t="str">
        <f t="shared" ca="1" si="3"/>
        <v>above</v>
      </c>
      <c r="T7" s="4" t="str">
        <f t="shared" ca="1" si="3"/>
        <v>below</v>
      </c>
      <c r="U7" s="4" t="str">
        <f t="shared" ca="1" si="3"/>
        <v>below</v>
      </c>
      <c r="V7" s="56" t="str">
        <f t="shared" ca="1" si="3"/>
        <v>below</v>
      </c>
    </row>
    <row r="8" spans="2:26" x14ac:dyDescent="0.2">
      <c r="B8" s="55" t="s">
        <v>569</v>
      </c>
      <c r="C8" s="17">
        <f t="shared" ref="C8:V8" si="4">VLOOKUP($Z$2,$B:$V,MATCH(C3,$B$3:$V$3,),)-VLOOKUP($Z$4,$B:$V,MATCH(C3,$B$3:$V$3,),)</f>
        <v>-1.0003808068762901E-2</v>
      </c>
      <c r="D8" s="17">
        <f t="shared" si="4"/>
        <v>-2.2618466817348661E-2</v>
      </c>
      <c r="E8" s="17">
        <f t="shared" si="4"/>
        <v>-2.4918663973209743E-2</v>
      </c>
      <c r="F8" s="17">
        <f t="shared" si="4"/>
        <v>1.0189852157291974E-2</v>
      </c>
      <c r="G8" s="17">
        <f t="shared" si="4"/>
        <v>-2.0113538686598126E-2</v>
      </c>
      <c r="H8" s="17">
        <f t="shared" si="4"/>
        <v>-9.5000374684340028E-2</v>
      </c>
      <c r="I8" s="17">
        <f t="shared" si="4"/>
        <v>2.6793343527301092E-2</v>
      </c>
      <c r="J8" s="17">
        <f t="shared" si="4"/>
        <v>4.2678315107364383E-2</v>
      </c>
      <c r="K8" s="17">
        <f t="shared" si="4"/>
        <v>1.5726838645827662E-2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-1.8059967292331572E-2</v>
      </c>
      <c r="P8" s="17">
        <f t="shared" si="4"/>
        <v>-8.0650236484371501E-2</v>
      </c>
      <c r="Q8" s="17" t="e">
        <f t="shared" si="4"/>
        <v>#VALUE!</v>
      </c>
      <c r="R8" s="17">
        <f t="shared" si="4"/>
        <v>-6.3638844846147846E-2</v>
      </c>
      <c r="S8" s="17">
        <f t="shared" si="4"/>
        <v>-0.24328017417714615</v>
      </c>
      <c r="T8" s="17">
        <f t="shared" si="4"/>
        <v>-0.12645703348974854</v>
      </c>
      <c r="U8" s="17">
        <f t="shared" si="4"/>
        <v>5.5250347251875873E-2</v>
      </c>
      <c r="V8" s="57">
        <f t="shared" si="4"/>
        <v>4.714142189617701E-3</v>
      </c>
    </row>
    <row r="9" spans="2:26" ht="16" customHeight="1" thickBot="1" x14ac:dyDescent="0.25">
      <c r="B9" s="58" t="s">
        <v>570</v>
      </c>
      <c r="C9" s="59">
        <f t="shared" ref="C9:V9" si="5">VLOOKUP($Z$2,$B:$V,MATCH(C3,$B$3:$V$3,),)-VLOOKUP($Z$3,$B:$V,MATCH(C3,$B$3:$V$3,),)</f>
        <v>-3.5803520476406642E-4</v>
      </c>
      <c r="D9" s="59">
        <f t="shared" si="5"/>
        <v>4.7890698850099778E-2</v>
      </c>
      <c r="E9" s="59">
        <f t="shared" si="5"/>
        <v>5.0893111500588215E-2</v>
      </c>
      <c r="F9" s="59">
        <f t="shared" si="5"/>
        <v>4.7778973804392777E-2</v>
      </c>
      <c r="G9" s="59">
        <f t="shared" si="5"/>
        <v>2.4360597998990308E-2</v>
      </c>
      <c r="H9" s="59">
        <f t="shared" si="5"/>
        <v>-2.0909716044501189E-2</v>
      </c>
      <c r="I9" s="59">
        <f t="shared" si="5"/>
        <v>3.7158075299891784E-2</v>
      </c>
      <c r="J9" s="59">
        <f t="shared" si="5"/>
        <v>4.86744706901375E-4</v>
      </c>
      <c r="K9" s="59">
        <f t="shared" si="5"/>
        <v>-6.6340052253996279E-2</v>
      </c>
      <c r="L9" s="59">
        <f t="shared" si="5"/>
        <v>0</v>
      </c>
      <c r="M9" s="59">
        <f t="shared" si="5"/>
        <v>0</v>
      </c>
      <c r="N9" s="59">
        <f t="shared" si="5"/>
        <v>0</v>
      </c>
      <c r="O9" s="59">
        <f t="shared" si="5"/>
        <v>-8.3575930822199773E-3</v>
      </c>
      <c r="P9" s="59">
        <f t="shared" si="5"/>
        <v>-2.2735647237278337E-2</v>
      </c>
      <c r="Q9" s="59" t="e">
        <f t="shared" si="5"/>
        <v>#VALUE!</v>
      </c>
      <c r="R9" s="59">
        <f t="shared" si="5"/>
        <v>-2.5609322183818631E-2</v>
      </c>
      <c r="S9" s="59">
        <f t="shared" si="5"/>
        <v>0.28596050850199267</v>
      </c>
      <c r="T9" s="59">
        <f t="shared" si="5"/>
        <v>-2.3542543690206176E-2</v>
      </c>
      <c r="U9" s="59">
        <f t="shared" si="5"/>
        <v>3.6687178893685432E-2</v>
      </c>
      <c r="V9" s="60">
        <f t="shared" si="5"/>
        <v>1.2579455886091981E-2</v>
      </c>
    </row>
    <row r="10" spans="2:26" x14ac:dyDescent="0.2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1" customFormat="1" x14ac:dyDescent="0.2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3.7199398801913662E-2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2.0045352796236243E-2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0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2.0483908009118472E-2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-1.1019748825844408E-2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4.9674720747971461E-2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-7.2925937752872649E-3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2.962592911038962E-2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1" customFormat="1" x14ac:dyDescent="0.2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5.198392767313182E-2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3.8398972544297492E-2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-2.5940337255613614E-3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-5.02305508298918E-3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-3.7120129783378103E-3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8.7870996973246213E-2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4.0103640433724219E-2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7.3767933188289642E-2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1" customFormat="1" x14ac:dyDescent="0.2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4.9365657583164316E-2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3.2740308713054091E-2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3.8910505822309085E-3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-2.1937017685351855E-2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5.7897061705273574E-3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-3.1360095545680686E-2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-1.1774711429935138E-2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8.8048222815010665E-2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1" customFormat="1" x14ac:dyDescent="0.2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3.1480570584903556E-2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1.8930023320860155E-2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1.2970168615584365E-2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1.4678472895856011E-2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2.8953473127174365E-3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-0.28242005273186654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-4.5265105793179862E-2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3.2188604223632108E-2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1" customFormat="1" x14ac:dyDescent="0.2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6.2864385292661029E-2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3.303547335755385E-2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1.8158236054484821E-2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9.1176689958854292E-4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3.4696595447180865E-2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-0.12449212466771153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1.9027831029625895E-3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2.1729093034130866E-2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1" customFormat="1" x14ac:dyDescent="0.2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2.3335789726642998E-2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4.6976492497046267E-3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1.4267185472253913E-2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1.8326184935794861E-2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2.150607481377928E-2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-0.1574288255985288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-9.5330699112487424E-4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6.3189016155897629E-2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1" customFormat="1" x14ac:dyDescent="0.2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3.6302812538668808E-2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1.6173820372974154E-2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3.8860103612396923E-3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-2.1563094684761471E-2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2.0602886427058126E-2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-0.10034120181856732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-1.1748624730675021E-3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-3.7668166264007735E-2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1" customFormat="1" x14ac:dyDescent="0.2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1.2993262750732227E-2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9.8490870511507376E-3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-9.0322580692543918E-3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-1.4897810230476458E-2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2.9726078393408722E-2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-7.7913918061204346E-2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-4.8721749641641748E-2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0.11775977981018529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1" customFormat="1" x14ac:dyDescent="0.2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3.904715127758681E-2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2.0097582363676026E-2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-1.6731016720886938E-2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4.7829542357237281E-4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2.1741295830723716E-2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-5.6229523113496369E-2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-0.16769610535517099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9.8731072325670216E-2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1" customFormat="1" x14ac:dyDescent="0.2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3.3520234026108382E-2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7.4119968293326361E-3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-2.1794871802817441E-2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-2.8374174067546117E-2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5.7897061705273574E-3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-8.2878565169398843E-2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-1.6973885834187126E-3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5.0754144252832548E-2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1" customFormat="1" x14ac:dyDescent="0.2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2.4643162126539008E-2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-1.5088144695035595E-2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-2.1822849803470039E-2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1.4487710445986506E-4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2.8953473127174365E-3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-9.4595439865976613E-2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-3.5768731877791463E-2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1.4991037211580086E-2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1" customFormat="1" x14ac:dyDescent="0.2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2.5991295946000054E-2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-5.8758789725210031E-3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-1.9354838714619588E-2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-5.7119702324354366E-3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3.7507127056215701E-3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-0.16569787082780688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4.8532080335416707E-3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2.760109931703162E-2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1" customFormat="1" x14ac:dyDescent="0.2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4.5858235371281982E-2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1.7657381004606267E-2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-1.8181818179148077E-2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-8.1787485773924719E-3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4.3541364377883843E-3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-0.16299841662648532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-2.9807638464872888E-2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7.0796460194780239E-2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1" customFormat="1" x14ac:dyDescent="0.2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2.121905399652255E-2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-2.8068660261253474E-3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-2.0806241873167191E-2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1.1082869449173761E-3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5.8055152503843086E-3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-0.16877299192185349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-5.7331795971877431E-2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6.0869565185584548E-2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1" customFormat="1" x14ac:dyDescent="0.2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1.4099854466569804E-2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-9.9761440034699823E-3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-3.1007751938833917E-2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-4.3705963145270248E-2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-1.2949640283637421E-2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-0.10970868593009159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-1.6460108966284751E-2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-2.1008403371146896E-2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1" customFormat="1" x14ac:dyDescent="0.2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3.7316139693607496E-3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-1.4999460451062917E-2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-4.2253521123191785E-2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1.3846421146531031E-2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-1.5873015874147481E-2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0.24710367708981137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6.6674847921488549E-5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6.6666666621798057E-2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1" customFormat="1" x14ac:dyDescent="0.2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3.9709966601792828E-3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-5.0955414014191673E-2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-2.5791167800029068E-2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-2.4460431643711405E-2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1.3587663560069362E-2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-4.0049352049877508E-2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1.2931034517770685E-2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1" customFormat="1" x14ac:dyDescent="0.2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2.9376979960791073E-2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2.0751419833988393E-3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-5.1150895142051733E-2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-2.0840889797968932E-2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-2.8735632180970815E-2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6.0676499380353063E-2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-3.5986364935679659E-2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2.0920502102065402E-2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1" customFormat="1" x14ac:dyDescent="0.2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6.611762072138829E-3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-4.7741935486334208E-2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-1.546978553266695E-2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-1.474926256438777E-3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2.3973554574084489E-2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-5.9899152512766507E-2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-1.2499999964070051E-2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1" customFormat="1" x14ac:dyDescent="0.2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-1.3298222472178105E-3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-4.0364583326655067E-2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-4.8059853802551698E-3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-4.8991354472808342E-2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7.1700132681464454E-3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1.7380344077577745E-2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2.928870291473136E-2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1" customFormat="1" x14ac:dyDescent="0.2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-3.8054054360705919E-3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-3.2722513097319404E-2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-1.4185039048877362E-2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-3.8848920865129942E-2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-4.2633038057780792E-2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0.2421155189035788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2.8925619819770845E-2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1" customFormat="1" x14ac:dyDescent="0.2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-2.0884180843720851E-3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-5.2441822353327212E-3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-2.6212319784814291E-2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3.3042489146970576E-2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-3.4532374094439218E-2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-1.1676753656903363E-3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-4.2794087072735972E-2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4.6413502116594473E-2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1" customFormat="1" x14ac:dyDescent="0.2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1.8665702394673651E-2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2.2214854111405734E-2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-1.968503937514229E-2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-2.3145767212845595E-3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-1.7316017319844088E-2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-3.9334011897970665E-2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-1.8939143195674014E-2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8.8607594962770209E-2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1" customFormat="1" x14ac:dyDescent="0.2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6.8174228737073164E-4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-1.5789473678402499E-2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1.2647135517859953E-2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-4.4222539228002997E-2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-3.8983763097158237E-2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-5.6994226071818622E-2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1.6326530633829016E-2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1" customFormat="1" x14ac:dyDescent="0.2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-7.2727272706996429E-3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-1.058201058220838E-2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-4.1355578661600766E-3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-1.3005780342590837E-2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-1.6926016918772532E-2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1.0574595013909208E-2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7.4380165280637067E-2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1" customFormat="1" x14ac:dyDescent="0.2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8.5889570610416521E-3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-1.2991230919129617E-2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-9.2961487308346972E-3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1.5084363862670721E-2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-1.7316017319844088E-2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3.3712541617640597E-2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-2.4518692459668423E-2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5.7377049221024407E-2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1" customFormat="1" x14ac:dyDescent="0.2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8.674101616801367E-3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8.2146768893756848E-3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-7.9999999970851304E-3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3.8423512655725703E-2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-1.7492711374209855E-2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3.0328559405398699E-2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-1.1388542393779098E-2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0.14163090131172815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1" customFormat="1" x14ac:dyDescent="0.2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1.3715710723471925E-2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9.8597721297111543E-4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-8.0213903839316085E-3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-3.419364641401592E-2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5.8651026357698088E-3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-2.9446562366638191E-2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-3.4320332608678554E-2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9.1666666683609233E-2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1" customFormat="1" x14ac:dyDescent="0.2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7.4812967559902376E-3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-5.3691275106152909E-3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5.7536710249750196E-3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-6.7717756535688844E-2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-2.4088715748692181E-2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0.1234042553148834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1" customFormat="1" x14ac:dyDescent="0.2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-2.0807833535638594E-2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1.3477089028545244E-3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-3.6218906801009816E-2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-5.9171597597673913E-3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-9.0199479619390885E-2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3.6466365001192876E-4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6.1475409864892264E-2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1" customFormat="1" x14ac:dyDescent="0.2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-1.496259352445021E-2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1.2195121946703679E-2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-2.2465919072125789E-2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1.4771048742865429E-2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-0.10754648195834084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2.2889146773201953E-2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0.13924050634978341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1" customFormat="1" x14ac:dyDescent="0.2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-1.4981273404124654E-2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1.7639077329692159E-2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-2.437514141046818E-2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5.3030303024745463E-2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-0.11852745927386479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3.0154439449940704E-4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8.1300813048167581E-2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1" customFormat="1" x14ac:dyDescent="0.2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-2.6151930266699482E-2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1.7591339650243839E-2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-5.4043667030110806E-2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8.9820359302252469E-3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-5.7830414508372424E-2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-7.6206412469978349E-2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0.10843373496255485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1" customFormat="1" x14ac:dyDescent="0.2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-2.7295285360509697E-2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-1.2850082372322918E-2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1.3458950192649645E-2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-6.6666148585504584E-2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2.9806259370200468E-3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-8.015736415066553E-2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-1.363698957938194E-2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0.12096774192180521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1" customFormat="1" x14ac:dyDescent="0.2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-4.7852760735353175E-2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-4.0869283165747665E-2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9.3708166047139982E-3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-7.9946194998798861E-2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-3.2305433188919562E-2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-2.0923237895828701E-3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6.3234214007135822E-3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7.3643410832238354E-2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1" customFormat="1" x14ac:dyDescent="0.2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-5.6860321389330386E-2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9.3582887623564464E-3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-0.10395167172863395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-1.6417910449015853E-2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5.1107088155001965E-2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-4.9690244140446361E-3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3.2128514030443873E-2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1" customFormat="1" x14ac:dyDescent="0.2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-6.3492063494583084E-2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9.3582887623564464E-3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-7.6330672653444662E-2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-3.2210834555685949E-2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6.9425159676223883E-2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-7.3082399868600462E-2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7.6923076893208583E-2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1" customFormat="1" x14ac:dyDescent="0.2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-7.4209245741604091E-2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-3.9376988044312861E-2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1.3404825740719679E-2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-9.3118339769168057E-2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-4.258443466207823E-2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5.5831432027280609E-2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-1.458170536902513E-2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8.5271317774857774E-2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1" customFormat="1" x14ac:dyDescent="0.2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-6.7567567569227827E-2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1.6129032264806005E-2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-7.9131737736065605E-2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-1.4836795250746574E-2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6.8274734249934271E-2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-4.2270677567424579E-2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5.6390977469291254E-2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1" customFormat="1" x14ac:dyDescent="0.2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-7.1340713407451753E-2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-5.2424209259056651E-2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1.8867924538365857E-2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-8.360177474725991E-2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-4.2274052470869121E-2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7.2328321806776064E-2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-1.1900285185746875E-2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6.8702290070453004E-2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1" customFormat="1" x14ac:dyDescent="0.2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-6.8069306932224891E-2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-5.3719912472647818E-2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2.1592442645588971E-2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-6.6963372210285851E-2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-1.6224188791678217E-2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0.12350984197489212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-6.2063319548997398E-3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6.0606060555845928E-2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1" customFormat="1" x14ac:dyDescent="0.2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-6.375000000720378E-2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2.2880215338918795E-2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-6.3117902213682617E-2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9.5328884660378338E-2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-1.4538458220019115E-2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5.4054054025961473E-2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1" customFormat="1" x14ac:dyDescent="0.2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-5.6962025313491108E-2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-3.3133199911051854E-2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2.1419009371390841E-2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-4.401686598391507E-2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-5.822416299269273E-3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0.10157952069864232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-6.8444926062508959E-2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2.5925925912308245E-2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1" customFormat="1" x14ac:dyDescent="0.2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-4.3092522176408098E-2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2.2666666675160162E-2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-5.4503041961907188E-2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-1.2949640283637421E-2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9.5714090101219576E-2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-5.4273749395732589E-2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5.2631578920734709E-2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1" customFormat="1" x14ac:dyDescent="0.2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-3.0690537076025759E-2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2.5265957445875276E-2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-2.1737521538440212E-2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1.9287833834766462E-2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6.5792992784010074E-2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3.4657527748601188E-2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2.5362318827327004E-2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1" customFormat="1" x14ac:dyDescent="0.2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-3.1887755101731696E-2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2.7888446217532604E-2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-7.2645157131675658E-3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2.0802377409303862E-2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7.5113605998451835E-2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-1.6899501592645257E-2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1.4388489227356383E-2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1" customFormat="1" x14ac:dyDescent="0.2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-2.1907216493118092E-2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3.0503978772697036E-2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1.4673530204976585E-2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5.0075872538033535E-2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4.7700170358336465E-2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-1.7456036227817266E-2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1.805054152435907E-2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1" customFormat="1" x14ac:dyDescent="0.2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-3.9318479674800991E-3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3.1788079471041793E-2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3.4284455212683029E-2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6.9802731407110852E-2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7.7239003710615831E-2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-1.8747293246912652E-2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0.12840466928362759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1" customFormat="1" x14ac:dyDescent="0.2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-7.8226857866115947E-3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3.5761589403361903E-2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1.6197672395200098E-2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7.2617246597220006E-2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7.1929368996314968E-2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1.3133444732875369E-2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3.2142857170327846E-2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1" customFormat="1" x14ac:dyDescent="0.2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1.4454664914914216E-2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4.1005290998267323E-2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6.0670862777846335E-2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0.11042944786326692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3.1651201213148884E-2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-4.0876153571005819E-3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9.6428571450891315E-2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1" customFormat="1" x14ac:dyDescent="0.2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1.8445322792437102E-2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5.0264550262373926E-2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5.76982277106231E-2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9.6385542170826219E-2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4.5413955868235295E-2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1.1038600978293449E-2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7.4733096045774688E-2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1" customFormat="1" x14ac:dyDescent="0.2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4.2384105952703095E-2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3.5458535458535542E-2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5.9523809514015931E-2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8.0086221184545989E-2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0.11263318112582814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3.0567134021038604E-2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9.433292885728738E-3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0.1107142857554918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1" customFormat="1" x14ac:dyDescent="0.2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4.2496679939453497E-2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3.5611053300959629E-2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6.4729194184425298E-2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6.3885081418820613E-2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0.10644677660298775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3.2572486123027024E-2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-7.4134112675607391E-3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0.10000000001201838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1" customFormat="1" x14ac:dyDescent="0.2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5.6074766366620642E-2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6.1842105269341169E-2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8.9303867402985904E-2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0.11458333332674719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4.4635086407363835E-2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-1.0743824837978092E-2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0.17216117215552798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1" customFormat="1" x14ac:dyDescent="0.2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6.4429530196891724E-2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4.4963201471941251E-2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5.8977719531269866E-2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9.2809456050152089E-2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6.8814055635116791E-2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4.3386897406889266E-2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5.1279494811893124E-2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0.1191335740243248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1" customFormat="1" x14ac:dyDescent="0.2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5.2980132444190503E-2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5.812876331635012E-2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5.4758800513391236E-2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0.11095552443822099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8.6005830906393549E-2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0.10334916271506746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3.7866096690746295E-2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0.15357142860920087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1" customFormat="1" x14ac:dyDescent="0.2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5.5408970973851238E-2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5.5771725032346106E-2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8.0981767482138589E-2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0.13391557495511008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0.1139272270960017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7.7786660987424518E-3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8.4805653701003278E-2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1" customFormat="1" x14ac:dyDescent="0.2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6.5876152832014936E-2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5.943152454638792E-2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8.3885020225388976E-2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0.14556040756803165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0.10442565886401534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2.3345001921777658E-2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0.15602836875581866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1" customFormat="1" x14ac:dyDescent="0.2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7.2463768117851629E-2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5.7915057918242037E-2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9.5814331031866706E-2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0.14739884393505154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0.12895559725953992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1.4506542479960001E-2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0.152482269475406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1" customFormat="1" x14ac:dyDescent="0.2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8.2894736845879877E-2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5.1347881901191633E-2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0.12159945463099076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0.13333333334548042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0.17095068256490117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2.8036531769224143E-2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0.18275862068165244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1" customFormat="1" x14ac:dyDescent="0.2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7.3587385016602447E-2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4.0920716113641419E-2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0.11987735567076868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0.14386459801532345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0.13456879844272276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6.5045674609741852E-2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0.16262975777781191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1" customFormat="1" x14ac:dyDescent="0.2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6.0880829015728527E-2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3.0495552732669212E-2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7.8370036268046755E-2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0.12292817679341234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0.14958107443110727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4.2289450289635981E-2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0.13029315961429774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1" customFormat="1" x14ac:dyDescent="0.2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5.821474773296343E-2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2.2670025180486643E-2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7.6888694855030332E-2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0.13461538462321518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0.13849908481186507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3.7631087695553601E-2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0.17880794700326388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1" customFormat="1" x14ac:dyDescent="0.2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4.3202033033425735E-2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4.2721695482431654E-2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1.8726591765234429E-2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6.5059871052092974E-2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0.13816689465223156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0.1262409609060445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2.0932096261703621E-2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0.16398713827149389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1" customFormat="1" x14ac:dyDescent="0.2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4.9681528674397582E-2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1.736972704468048E-2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8.1188608649878022E-2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0.12737127371048751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-2.5092603656991851E-2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2.7389667066029171E-2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0.21103896102885114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1" customFormat="1" x14ac:dyDescent="0.2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3.7926675084107561E-2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4.0315415370946191E-2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1.8587360587850137E-2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5.6653344422049168E-2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0.11481975968358858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3.7491073554985967E-2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1.5816764748170922E-2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0.13750000002300411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1" customFormat="1" x14ac:dyDescent="0.2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3.4047919297128845E-2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1.8564356440449931E-2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3.8607911872938126E-2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0.14383561643631654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7.1081625382130292E-3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3.473294690188158E-3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0.22903225804455624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1" customFormat="1" x14ac:dyDescent="0.2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3.1446540880186696E-2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2.330925804333563E-2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1.6069221262716406E-2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3.2631094568820122E-2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0.12214765100966686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-5.9123343524092542E-2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1.7320822898518153E-3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0.20743034052518158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1" customFormat="1" x14ac:dyDescent="0.2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3.1249999999609365E-2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9.8280098282659354E-3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3.7312537492501581E-2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6.8035943518209213E-2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-5.5868438839281949E-2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-3.0891565181351784E-2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0.26384364820936185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1" customFormat="1" x14ac:dyDescent="0.2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6.1804697181126632E-3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3.6585365955262637E-3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1.9669956543585655E-2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6.6073697583822408E-2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-4.446195407363953E-2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1.2200064243796615E-2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0.22392638039184626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1" customFormat="1" x14ac:dyDescent="0.2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3.6855036844772905E-3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3.6496350351573736E-3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9.0253411338530962E-3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5.7934508812265216E-2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-5.3401285174238665E-2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7.9952184230509104E-3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0.22153846156920579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1" customFormat="1" x14ac:dyDescent="0.2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4.8602673214646992E-3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1.197927908482624E-2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1.0989010984964905E-2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-8.3857243173608102E-3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3.8798498120904371E-2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-9.2637328011830097E-2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2.3072486603172376E-2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0.19533527699124173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1" customFormat="1" x14ac:dyDescent="0.2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2.4479804195577455E-3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2.0884520892300334E-2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-3.6031481035115741E-2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2.5893958076298705E-2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-8.8395430765384322E-2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-9.1682222469053904E-3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0.19642857140889844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1" customFormat="1" x14ac:dyDescent="0.2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-3.6630036619748523E-3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2.5893958078540578E-2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-2.5230330368271568E-2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3.1980319802286022E-2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-8.9603429800791043E-2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-1.0390768311359206E-2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0.1123919308481716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1" customFormat="1" x14ac:dyDescent="0.2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-1.2224938831215902E-3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2.216748768827341E-2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-2.1158096923165365E-2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-2.4213075105717348E-3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-9.1103965709759996E-2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-2.7831649440070274E-3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9.8314606788969236E-2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1" customFormat="1" x14ac:dyDescent="0.2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-1.3398294762900245E-2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-6.0975609756098352E-3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1.3480392155730554E-2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-3.2373374849700841E-2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-9.6153846096748829E-3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-5.3106975738490436E-2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-1.6987130314160259E-3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8.5635359097661151E-2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1" customFormat="1" x14ac:dyDescent="0.2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-6.0679611673758876E-3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1.8596151778996064E-2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4.8780487863737988E-3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-2.7903296534093493E-2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8.4134615423726144E-3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6.667483759747786E-2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1.8054782677148232E-2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0.10723860590429109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1" customFormat="1" x14ac:dyDescent="0.2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-2.4360535843955845E-3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3.7365218319632145E-3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2.4330900272595117E-3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-8.5247727207136102E-3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7.1856287441164233E-3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-4.3592979238420582E-3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3.3337683738674358E-2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0.13461538459316111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1" customFormat="1" x14ac:dyDescent="0.2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-9.7560975623440307E-3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3.6452004846633445E-3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-1.5573019624551088E-2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1.6766467061715907E-2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7.7873191382053217E-2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3.0494276988347193E-2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8.1364829379981948E-2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1" customFormat="1" x14ac:dyDescent="0.2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2.4390243936350097E-3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8.9829964709655565E-3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8.5158150896767221E-3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-4.3786569470956943E-3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2.1531100471399809E-2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8.0052967374126802E-2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3.3801613521048592E-3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1.5384615383287838E-2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1" customFormat="1" x14ac:dyDescent="0.2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-3.6363636353497352E-3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9.2918936238385631E-3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1.3381995132732121E-2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-5.5806153086205403E-3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1.0817307700729565E-2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8.3273681707163386E-2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9.5265392386613672E-3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1" customFormat="1" x14ac:dyDescent="0.2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4.9140049085412019E-3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1.5795868763057819E-2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2.6018407019708072E-3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-2.3837902309238202E-3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7.6923076929272555E-2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-8.8281631495706753E-3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2.2556390953980741E-2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1" customFormat="1" x14ac:dyDescent="0.2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9.7919216659901904E-3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1.5757575759431028E-2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1.1504356388696221E-2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9.5238095180960013E-3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7.6661985009507216E-2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1.8334835929741514E-2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9.8236775785652083E-2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1" customFormat="1" x14ac:dyDescent="0.2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-3.6275695273923357E-3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1.1304255092247011E-2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1.4492753629291201E-2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-1.1885265534907825E-2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4.9397590358534089E-2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5.5330478065561912E-2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-6.1717796082730765E-3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3.1707317062861076E-2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1" customFormat="1" x14ac:dyDescent="0.2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8.5470085405378038E-3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9.6269554755082729E-3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4.8541287303893343E-2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5.0480769230483606E-2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6.8509193113669486E-2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2.3544926685311409E-2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0.13930348260330691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1" customFormat="1" x14ac:dyDescent="0.2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1.83823529359947E-2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1.7383839467754101E-2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1.4423076917740562E-2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3.9062345525409013E-2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3.0989272943124736E-2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7.9114669177602223E-2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3.3375466043405966E-2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0.12435233159176294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1" customFormat="1" x14ac:dyDescent="0.2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2.8151774782071041E-2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8.4337349442319583E-3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7.7931938971173176E-2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5.0970873785825689E-2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9.4339622645566251E-2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3.1780261152424105E-2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0.17391304344271213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1" customFormat="1" x14ac:dyDescent="0.2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4.9382716056546878E-2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5.9842858680443464E-2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1.3301088269756253E-2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7.9455401303898804E-2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7.1601941749610265E-2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4.5856798078406723E-2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2.9243315960714538E-2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0.17302798983190545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1" customFormat="1" x14ac:dyDescent="0.2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2.8083028079211241E-2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1.9945124525116088E-2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1.699029125966553E-2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5.9448274512591111E-2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4.767580452426029E-2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3.9526600023958414E-2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2.5779964091856122E-2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0.10169491528600107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1" customFormat="1" x14ac:dyDescent="0.2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4.5177045172497751E-2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1.9417475728599521E-2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5.6216655851211668E-2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3.8049940547554582E-2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8.053923263122266E-2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9.9633037542931919E-3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0.15254237288826111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1" customFormat="1" x14ac:dyDescent="0.2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6.2807881780755484E-2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3.5108958828491035E-2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7.9488686458027188E-2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4.8292108360161415E-2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1.0586052608395371E-2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9.8677581090600338E-5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0.17475728157758449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1" customFormat="1" x14ac:dyDescent="0.2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5.109489050881752E-2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7.3555908850026622E-2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2.0506634495571323E-2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9.1208064132705394E-2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3.6299765806580474E-2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4.0570664289063078E-2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-1.7228425432442674E-2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0.23737373741021808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1" customFormat="1" x14ac:dyDescent="0.2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4.8661800481111989E-2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4.687830687830695E-2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2.4009603847837926E-2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8.3132214818396652E-2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5.5885850177017936E-2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5.3414096906030044E-2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1.6942199332257244E-2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0.26804123711519018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1" customFormat="1" x14ac:dyDescent="0.2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6.8459657711546051E-2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3.2296650717204355E-2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9.1031450924096854E-2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7.7658303468859338E-2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5.1739225550156739E-2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3.3506387741553789E-2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0.2034313725803536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1" customFormat="1" x14ac:dyDescent="0.2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5.5757575750111477E-2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3.9379474937113718E-2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6.5863231380873924E-2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6.0141509441918213E-2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-1.5219045458029535E-3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2.4326565647218534E-2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0.1697247706526463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1" customFormat="1" x14ac:dyDescent="0.2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6.7961165045479943E-2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4.5238095236305696E-2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8.3800182216720656E-2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5.0516647535376075E-2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-3.6634857952413592E-2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3.807811907459354E-2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0.18676122932899639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1" customFormat="1" x14ac:dyDescent="0.2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6.9007263927795034E-2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5.6019070315814323E-2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7.0238690743490428E-2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3.3180778037779989E-2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-1.972818939822887E-2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4.7389930760827557E-2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0.16375545851761006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1" customFormat="1" x14ac:dyDescent="0.2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6.7388688324709817E-2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7.2988081426009932E-2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5.8056872046513296E-2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0.1023150042356073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4.2774566474160017E-2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-6.0004363907964677E-3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5.7732038564244137E-2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0.2788018433214563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1" customFormat="1" x14ac:dyDescent="0.2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5.5952380952933804E-2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7.0489844683473787E-2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4.8805254685514249E-2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4.9653579678308045E-2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-2.2306034479122484E-2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0.13086473853007333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0.22004357300735092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1" customFormat="1" x14ac:dyDescent="0.2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4.7058823524151791E-2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3.4122067634812625E-2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6.6825775658015341E-2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6.1242513725695509E-2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4.1902604756486446E-2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5.2747252683953035E-3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9.8698032807153543E-2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0.18438177871447198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1" customFormat="1" x14ac:dyDescent="0.2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6.1757719717644592E-2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6.7046042421106983E-2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5.0119331746322889E-2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7.1820647386731426E-2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2.9579067132292858E-2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3.1060019894274395E-2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5.4749027732179559E-2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0.2131868131556853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1" customFormat="1" x14ac:dyDescent="0.2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3.8551401870182619E-2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4.285714285249529E-2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5.9742402715099466E-2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6.0710194731007791E-2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-1.9513755597695449E-2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7.6574228571048036E-2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0.16176470587299607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1" customFormat="1" x14ac:dyDescent="0.2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4.1714947856140494E-2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1.6374269014587828E-2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4.7230161966121238E-2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4.8314606743406707E-2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1.5118790529958437E-3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9.587160181813946E-2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0.18388429750514668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1" customFormat="1" x14ac:dyDescent="0.2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2.430555556037841E-2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-8.1942936124001619E-3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2.482269503747541E-2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2.9576460105601332E-2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6.6666666668899727E-2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-2.313624678336916E-2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0.1627692993740896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0.22448979591556431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1" customFormat="1" x14ac:dyDescent="0.2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3.1322505803465461E-2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3.3862326897806473E-2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8.2063305911551435E-3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3.5373601788217732E-2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4.8423423424927031E-2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-5.0705697847514997E-2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7.4421455477120493E-2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0.20528455283016689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1" customFormat="1" x14ac:dyDescent="0.2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1.945080091365595E-2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-2.3174970950055893E-3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3.8483043858538173E-2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3.2150776058668146E-2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-8.3827353093656701E-2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9.9172465321813133E-2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0.22199592668471124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1" customFormat="1" x14ac:dyDescent="0.2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1.7221584392565697E-2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-5.7405281192842821E-3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4.3686275912090788E-2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4.1156840934334749E-2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-3.2553075677899827E-2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9.3574411620402587E-2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0.15294117648844244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1" customFormat="1" x14ac:dyDescent="0.2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1.1363636322568621E-3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1.1683168316831751E-2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3.4168564907682908E-3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4.9517081030672858E-2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1.2021857924358817E-2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-2.2657406354629938E-2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8.4546480711445368E-2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0.17928286850586619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1" customFormat="1" x14ac:dyDescent="0.2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1.3590033971288239E-2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2.1444695258777478E-2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4.3194144365502306E-2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1.8826135107604232E-2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-1.0621645790335046E-2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5.3071981716822307E-2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0.24202626640809996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1" customFormat="1" x14ac:dyDescent="0.2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-3.3821871467610365E-3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7.838745794231777E-3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4.790677596015527E-3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3.547671840427645E-2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-4.3902974428070035E-2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2.6222336149677804E-2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0.12072072070285833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1" customFormat="1" x14ac:dyDescent="0.2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-2.2547914236574528E-3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1.3392857137880281E-2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4.256544003192789E-3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3.7403740367878718E-2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-3.8575994718799946E-2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-5.5785700674453383E-2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6.4285714278631931E-2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1" customFormat="1" x14ac:dyDescent="0.2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1.1235955128020268E-3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1.0605911813807309E-2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1.2304250558258487E-2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1.4910364434157514E-2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7.6086956449125187E-3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-2.9951902051518264E-2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-2.1619378847018245E-2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0.11904761904174914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1" customFormat="1" x14ac:dyDescent="0.2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-2.2371364684275943E-3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3.6363636364415114E-2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1.0492952885376265E-2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3.535911602260608E-2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-3.1410806165603822E-2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3.5667750524986004E-2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0.11956521741085212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1" customFormat="1" x14ac:dyDescent="0.2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1.1248593930137508E-2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3.53881278588669E-2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2.2136295224131127E-2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1.7278617710836636E-2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-2.4361065800580291E-2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2.3786183812647084E-2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0.14285714287018283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1" customFormat="1" x14ac:dyDescent="0.2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7.7864293600597451E-3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1.8628116813815872E-2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5.9838895277727872E-2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3.7813014473038115E-2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6.4308681686668897E-3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-4.4748759972174881E-2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4.103311961308561E-2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0.1727748691068729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1" customFormat="1" x14ac:dyDescent="0.2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2.2598870053879647E-2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7.0357554789604038E-2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2.6760892722480185E-2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-2.1186440675792721E-2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-1.2390350884717256E-2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7.3741589006964163E-3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8.1666666652832079E-2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1" customFormat="1" x14ac:dyDescent="0.2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2.6996625425580595E-2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3.4904184591317881E-2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8.6046511633003503E-2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3.632576510985925E-2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2.6852846398811612E-2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4.8458149742471677E-3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4.2036182880620811E-2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0.16863406410362441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1" customFormat="1" x14ac:dyDescent="0.2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3.5914702575032667E-2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8.3623693381507033E-2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2.9151603718392829E-2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2.6852846398811612E-2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5.2559881943437387E-2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2.8498816047147255E-2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0.18999999997868738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1" customFormat="1" x14ac:dyDescent="0.2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4.6275395036025832E-2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8.7759815238724587E-2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4.0149369048845474E-2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2.4572649565781049E-2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3.544902093291985E-2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1.8267627805619698E-2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0.17687074826953664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1" customFormat="1" x14ac:dyDescent="0.2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4.8808172536651984E-2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4.0908201213544652E-2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5.4483541431576896E-2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3.9537479650242985E-2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3.1317494594889153E-2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8.1314072687691932E-2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3.9101499028157106E-2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0.17567567567798015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1" customFormat="1" x14ac:dyDescent="0.2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2.9050279336500718E-2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4.5081967213114658E-2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3.0939226525308328E-2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3.5395162856767873E-2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-1.2321592677300391E-3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3.8987456203396241E-2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7.1521497512403498E-2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-1.3595166149166664E-2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1" customFormat="1" x14ac:dyDescent="0.2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5.4298642541615365E-2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3.8888888888598046E-2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5.6406511750721484E-2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3.3515790526715966E-2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5.6824704392464384E-2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8.6806415091264508E-2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4.9839228313868542E-2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1" customFormat="1" x14ac:dyDescent="0.2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5.7627118639087982E-2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2.6431718062359798E-2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7.7873800324144177E-2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2.9938408019959232E-2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7.2681416943271696E-2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0.11850010800060551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0.12919463086381494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1" customFormat="1" x14ac:dyDescent="0.2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6.2850729514725492E-2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5.6942959867845686E-2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2.9834254143082529E-2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5.650175954524269E-2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5.9439300087346096E-2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6.423258959090182E-2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0.1226233254425472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0.18821603928640432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1" customFormat="1" x14ac:dyDescent="0.2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7.6233183861580192E-2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6.5511902457905904E-2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1.5350877190716556E-2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6.6457562367968848E-2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6.7112852075958879E-2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4.2280022136956634E-2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6.552067508382825E-2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0.18446601939738655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1" customFormat="1" x14ac:dyDescent="0.2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5.3392658505532382E-2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2.7563395807076299E-2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4.6555123939455961E-2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9.1865781366055832E-2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7.5353918190611616E-2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7.9493942268234793E-2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0.16930379748288754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1" customFormat="1" x14ac:dyDescent="0.2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5.7395143490417327E-2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4.724259453281273E-2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5.4288816517909658E-3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4.0659909493321635E-2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5.9578914165862203E-2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9.662490122152434E-2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3.7906530215913579E-2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0.15327380952932385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1" customFormat="1" x14ac:dyDescent="0.2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5.9668508281639256E-2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1.0775862061568621E-2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4.1777372904839967E-2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9.9235061501740773E-2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7.8383479518449095E-2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8.9225708100601764E-2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0.15870570108441481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1" customFormat="1" x14ac:dyDescent="0.2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5.1478641840219511E-2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3.2404345772319383E-2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0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3.143295581669131E-2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6.3474084973713429E-2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5.1841297674253863E-2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3.9388732753345139E-2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0.10966810966422066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1" customFormat="1" x14ac:dyDescent="0.2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4.2253521125997534E-2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5.3590567972661299E-3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1.5869456904999121E-2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6.8641597525977288E-2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5.7484900772565677E-2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4.2375413063944635E-2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0.14005602242718232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1" customFormat="1" x14ac:dyDescent="0.2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4.746494066989481E-2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2.7966812715577515E-2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5.3078556276969415E-3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3.467940940450772E-2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9.8267232632562443E-2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5.6732963818146749E-2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4.3613167092660471E-2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0.22543352601577704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1" customFormat="1" x14ac:dyDescent="0.2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5.8441558435936021E-2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4.6069951109439691E-2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4.5209903125261297E-2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3.6312368339708231E-2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4.5965145553256592E-2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9.4591682829648763E-2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3.8701366051946996E-2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0.20833333333333323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1" customFormat="1" x14ac:dyDescent="0.2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5.2117263839792899E-2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3.4360410830999132E-2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4.82315112460951E-2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7.9033311506424841E-3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7.8311942577297775E-2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2.8131279304511689E-2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0.28483920367053051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1" customFormat="1" x14ac:dyDescent="0.2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4.3991416300159014E-2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4.5989304812791065E-2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1.8622276810496248E-3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3.4800409413668756E-2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8.798609602144368E-2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6.680026720075615E-3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0.39050535987421336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1" customFormat="1" x14ac:dyDescent="0.2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3.4188034182098342E-2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4.9356223174685521E-2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-1.2304493924253984E-2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5.5359623823377321E-2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-6.2541145486788158E-2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0.26745913818659001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1" customFormat="1" x14ac:dyDescent="0.2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1.2671594505451817E-2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1.2503447641812996E-2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4.3991416306333339E-2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-1.8133898180387596E-2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-2.9175050307104627E-2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4.2037272339520614E-2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-7.8135259355208264E-2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0.17768595043151494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1" customFormat="1" x14ac:dyDescent="0.2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2.0833333258022742E-3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7.9011897193715791E-3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4.1036717061030389E-2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-1.3599608919733183E-2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5.3095465646067E-2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-2.6280323449212051E-2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3.6885245909740967E-2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1" customFormat="1" x14ac:dyDescent="0.2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1.5839493131814732E-2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3.5407725318991952E-2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-1.6011385874357261E-3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-4.322766570361547E-2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1.5237897790024659E-2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-5.7180851067290581E-2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0.12990527738759869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1" customFormat="1" x14ac:dyDescent="0.2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-1.4613778705048298E-2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3.4557235421957523E-2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-2.4229004206647153E-2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-1.1916583919189894E-2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5.6613484376817251E-3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-4.6590141795061241E-2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2.0645161295393052E-2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1" customFormat="1" x14ac:dyDescent="0.2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9.3847758055563158E-3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3.5181236681024818E-2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1.4517043153050996E-2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6.07433337261842E-3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-6.7664281062797163E-2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0.11037234041773637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1" customFormat="1" x14ac:dyDescent="0.2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-5.2083333353408305E-3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1.1255490483162555E-2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2.4625267660206115E-2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-6.5089953520388096E-3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-1.2503907515513163E-3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-3.6784741140121972E-2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6.8920676199218919E-2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1" customFormat="1" x14ac:dyDescent="0.2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-2.0790020787794565E-2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1.385927505494359E-2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-3.3924352794056263E-3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-4.4875063743527725E-2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-4.5424181695176633E-2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-2.9484029501449644E-2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1" customFormat="1" x14ac:dyDescent="0.2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-3.7075180226432698E-2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-1.5779450439829465E-2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2.1119324107442324E-3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-4.4077882092122801E-2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-5.0656660417422401E-2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-2.5609379826940774E-2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-2.7516778523976895E-2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-5.0707547161809037E-2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1" customFormat="1" x14ac:dyDescent="0.2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-3.6809815950983024E-2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-1.8515189645874546E-2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-1.9567456229880528E-2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-5.2045844634911742E-2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-2.9673590496231803E-3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-6.4763779523916154E-2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-0.12052980132503016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5.1129607621716248E-2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1" customFormat="1" x14ac:dyDescent="0.2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-2.7863777092339517E-2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-2.2494887523749573E-2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-1.9174065189443239E-2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-2.6444662098353968E-2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-1.4151792927720131E-2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-7.8827361563398965E-2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6.7938021457099942E-2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1" customFormat="1" x14ac:dyDescent="0.2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-2.877697841623094E-2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-1.1247443761874787E-2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-1.1818181823561069E-2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-3.9117108149206998E-4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-3.6496350361472224E-2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-5.8370044049822621E-2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1" customFormat="1" x14ac:dyDescent="0.2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-1.5495867764379181E-2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1.9427402862296127E-2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-9.2841875084982567E-3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7.5290822080338543E-3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2.808988759799336E-3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9.8475967185014265E-2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1" customFormat="1" x14ac:dyDescent="0.2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-8.342022941748295E-3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6.0837192408971369E-3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-4.1109969120243966E-3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8.4974639351589019E-3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4.352331607102547E-2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1.2284946196178594E-2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3.2051282047397052E-2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3.3918128654579466E-2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1" customFormat="1" x14ac:dyDescent="0.2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-7.2765072710498846E-3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-1.0362227428365522E-2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3.4232365142399183E-2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-1.3454007766890807E-2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5.9760956258637418E-3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4.5271912385462139E-3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-3.667820069373863E-2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0.22529644269852453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1" customFormat="1" x14ac:dyDescent="0.2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-3.1185031176493667E-3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-1.6580310881294556E-2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-1.6506836006132602E-2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-2.00803213129649E-3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2.0985864988263769E-2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0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0.14131736528256503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1" customFormat="1" x14ac:dyDescent="0.2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8.4745762723535019E-3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2.6096033399811647E-2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3.0668289167243902E-3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6.0301507521121119E-3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2.7346465490120944E-2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4.9575070799837946E-3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0.13653603032633438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1" customFormat="1" x14ac:dyDescent="0.2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-1.2396694211503375E-2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-1.4174913078363228E-2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-1.0298661234914921E-3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-1.9728178894386265E-2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-1.8682399214784328E-2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1.5580919918747417E-2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-2.6517794834370473E-2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6.7065868270374931E-2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1" customFormat="1" x14ac:dyDescent="0.2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4.1884816707322596E-3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-1.185413084788709E-2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2.8213166153615302E-2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2.1730283999289411E-3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4.1939394165824151E-2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-1.2729844418550422E-2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0.12287104621954661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1" customFormat="1" x14ac:dyDescent="0.2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1.1677282378234915E-2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1.68243953737288E-2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1.6035631088848035E-2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7.0435504452316861E-2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2.7991602547089789E-3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0.12531645571658429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1" customFormat="1" x14ac:dyDescent="0.2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2.5668449190631104E-2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2.7397260277237222E-2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3.0089366921764477E-2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5.8119959807719661E-2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-9.6618357445870107E-3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0.1242236024788896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1" customFormat="1" x14ac:dyDescent="0.2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2.1231422534835846E-3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3.361344537881681E-2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2.3671848271725596E-2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5.2361140987883616E-2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7.9066265063533286E-2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-6.787330317913387E-2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1" customFormat="1" x14ac:dyDescent="0.2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1.9108280260119143E-2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3.0334728035452535E-2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2.1010728355369546E-2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3.0181086520774652E-2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2.4390243903576452E-2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6.3649222057353501E-3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-2.2321428694245539E-3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1" customFormat="1" x14ac:dyDescent="0.2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1.693121693361346E-2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3.826266804769847E-2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1.8768892108355157E-2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-3.7593984892233534E-3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-3.7190082647078244E-2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8.771929824595931E-2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1" customFormat="1" x14ac:dyDescent="0.2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1.049317939548816E-3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-8.9901925172539872E-3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9.0270812498837883E-3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1.8157712700467288E-2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1.2610340455650646E-3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-1.6806722684775236E-2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-1.8143009606215021E-2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1" customFormat="1" x14ac:dyDescent="0.2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7.36067298081307E-3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-1.4620938628158758E-2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3.0959752320265356E-2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1.2067276284530574E-2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2.7805362461557456E-2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-1.2594458414804124E-3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-1.656314699368144E-2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3.506787329621279E-2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1" customFormat="1" x14ac:dyDescent="0.2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-1.3612565448206194E-2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-2.9591186378949287E-2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-5.0150451272722961E-3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1.2253973482631294E-2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4.9504950415147899E-3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-1.6372795962123442E-2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2.6580459767728003E-2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-5.3763440884532308E-3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1" customFormat="1" x14ac:dyDescent="0.2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-1.7726798747304609E-2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5.6902002116553288E-2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1.5770922209180239E-2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-1.6311166879487464E-2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1.6220028210770916E-2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-2.6232948595277625E-2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1" customFormat="1" x14ac:dyDescent="0.2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6.3025210066378779E-3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2.339776195738813E-2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1.399214735200313E-2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3.3966033973409915E-2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-2.8750000002909344E-2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1.409443269899438E-2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6.0066740836044463E-2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1" customFormat="1" x14ac:dyDescent="0.2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-9.4142259388292366E-3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-2.577319587628861E-2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3.6082474226553744E-2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8.7111559812651593E-3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2.6052104214642255E-2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-2.5284450130711564E-3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-1.6487455199107874E-2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0.11896745229472407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1" customFormat="1" x14ac:dyDescent="0.2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-1.5641293009260426E-2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-1.7032967032967028E-2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1.7276422760967244E-2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4.1417283594752635E-4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2.010050250917984E-2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4.5128939830037469E-2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-1.9501625133591161E-2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1" customFormat="1" x14ac:dyDescent="0.2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1.573976914570285E-2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4.6535677355045525E-2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1.1076038779575626E-2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1.8773466832432178E-2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1.1165387296476172E-2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0.16310461192127421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1" customFormat="1" x14ac:dyDescent="0.2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6.2565172037042597E-3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2.6666666669759358E-2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7.1284498105926037E-3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3.2540675840608969E-2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-1.1149825788041089E-2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0.14254143647828407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1" customFormat="1" x14ac:dyDescent="0.2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2.5423728806466664E-2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1.7276422760967244E-2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8.2488344010947876E-3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1.8820577163379735E-2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2.5819958127467318E-2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0.18932038835189363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1" customFormat="1" x14ac:dyDescent="0.2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7.2916666611432535E-3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2.5380710656887601E-2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1.1405460020207456E-3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3.6340852130782135E-2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-9.1356289549433933E-3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4.9217002245052176E-2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1" customFormat="1" x14ac:dyDescent="0.2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1.1446409989886584E-2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3.9840637404205386E-3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4.6198872803754299E-3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5.6603773581672324E-2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2.7181688131467117E-2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2.043010752164863E-2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1" customFormat="1" x14ac:dyDescent="0.2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1.5723270446449104E-2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7.0558050032072783E-3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1.3916500991987326E-2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1.903090398953294E-2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4.5954045958148185E-2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6.2972292199849331E-2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4.7720797718182266E-2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5.9782608686408327E-2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1" customFormat="1" x14ac:dyDescent="0.2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2.0876826720006323E-2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6.6862062648835839E-3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1.8018018020822302E-2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1.3278691172314493E-2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4.2512077295656883E-2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7.3139974780214514E-2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3.5087719297875894E-2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8.0874316943970501E-2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1" customFormat="1" x14ac:dyDescent="0.2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3.8216560509621807E-2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2.5708388065303012E-2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1.00806451543573E-2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2.7855969017209735E-2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5.3201970448552946E-2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0.10115236875468213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2.939118264642215E-2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1.5135135127465763E-2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1" customFormat="1" x14ac:dyDescent="0.2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3.8216560509621807E-2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-3.9880358971001546E-3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2.5717320280125466E-2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9.9489795918160415E-2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2.7758501068520357E-3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3.7715517240754122E-2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1" customFormat="1" x14ac:dyDescent="0.2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3.0271398742443133E-2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-1.6898608356111292E-2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2.459904287782505E-2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0.11711711712017114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2.0847810979716597E-2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0.12381951730615035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1" customFormat="1" x14ac:dyDescent="0.2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2.0063357974005828E-2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-2.7860696513475797E-2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9.4914488179952544E-3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0.11153358682948142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-1.1661807584450861E-2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-0.13941825476463132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1" customFormat="1" x14ac:dyDescent="0.2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3.9194915250365524E-2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3.0836594000372669E-2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-2.597402597696009E-2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3.1455985971221616E-2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8.6206896558473911E-2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-6.8540095955711127E-3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6.1878453045124723E-2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1" customFormat="1" x14ac:dyDescent="0.2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1.8595041327586465E-2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-2.8656126484044413E-2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5.7168863755602322E-3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5.6530214425768395E-2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7.6167076158193694E-2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-4.3478260871367594E-2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-6.2862669257813003E-2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1" customFormat="1" x14ac:dyDescent="0.2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9.3264248782845612E-3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-1.2987012988480113E-2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2.0453795975380759E-2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6.1818181812577193E-2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1.2684989427683866E-2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-7.3500967131711448E-2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1" customFormat="1" x14ac:dyDescent="0.2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7.2314049635978676E-3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1.3185799907791541E-2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-1.8981018980266568E-2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4.6808304270146255E-3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8.4975369455992905E-2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-3.401360544194526E-2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1.2244897957992289E-2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1" customFormat="1" x14ac:dyDescent="0.2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1.6546018616602442E-2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2.3089609675645922E-2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-2.7722772273274042E-2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8.0151253198455386E-3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7.1342200724106228E-2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1.7021276598463808E-2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3.1982942427452532E-2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1" customFormat="1" x14ac:dyDescent="0.2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9.2592592566870663E-3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-2.6785714285296979E-2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5.7222195457002373E-3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4.0476190476164638E-2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-4.1782729846377041E-3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5.1633298200345457E-2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1" customFormat="1" x14ac:dyDescent="0.2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1.1351909185003473E-2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-5.9803921571163564E-2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1.7064304636199654E-3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5.0620821393173997E-2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4.5023696684249402E-2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-5.7104010879249011E-2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-1.6410256397194088E-2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1" customFormat="1" x14ac:dyDescent="0.2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1.6359918202709257E-2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7.915567282321942E-3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-2.5565388400125899E-2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1.4529792046166291E-2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3.760282021599308E-2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-5.9661016953974633E-2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1.3144590491235428E-2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1" customFormat="1" x14ac:dyDescent="0.2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3.0674846617297288E-3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2.2868642517380171E-3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-1.6966067861183459E-2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5.4613668059710853E-4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4.6772684770308715E-3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5.9302325586712751E-2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-3.6029911626516878E-2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6.3897763571977503E-2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1" customFormat="1" x14ac:dyDescent="0.2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1.2269938646919061E-2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-1.0010009974886322E-3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4.0707279080513074E-3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3.8283062647370782E-2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-4.4290657441757308E-2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4.7767393563019879E-2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1" customFormat="1" x14ac:dyDescent="0.2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8.1053698086575882E-3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-1.4530685920577612E-2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2.0222446940451485E-3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3.4951517576872781E-3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2.4193548383636933E-2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-5.5820285909802009E-2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-9.1503267974985689E-2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1" customFormat="1" x14ac:dyDescent="0.2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1.75983436838319E-2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6.141248718302632E-3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2.4400969000396559E-2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1.4823261110372301E-2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3.6135693221823521E-2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0.17365967366552476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1" customFormat="1" x14ac:dyDescent="0.2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1.6309887871827893E-2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5.7840036150022646E-3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1.1282051281129381E-2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4.3679119767301867E-3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3.4013605378429399E-3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-1.1732229121387836E-2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3.4339229974029661E-2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1" customFormat="1" x14ac:dyDescent="0.2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1.3184584181605629E-2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-4.0691759871709244E-3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8.3042894936602909E-3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3.2287822881692664E-2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3.424657538223407E-3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2.0923520929930776E-2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4.3343653263998673E-2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1" customFormat="1" x14ac:dyDescent="0.2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4.3121149895496279E-2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-4.0485829912789541E-3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1.3761901759217137E-2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1.3698630142525441E-2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-1.3221990256719596E-2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0.19937369520014495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1" customFormat="1" x14ac:dyDescent="0.2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3.076923077096673E-2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1.037495449581362E-2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3.4623217916157398E-2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4.3154294908965968E-2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2.4971623160455089E-2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-2.1126760563231355E-2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-4.8387096769542851E-2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1" customFormat="1" x14ac:dyDescent="0.2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2.9501525936184277E-2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-1.2179831631739203E-2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1.9348268838322059E-2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4.6137321857783353E-2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2.2573363440291767E-2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-3.9051603908967294E-2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9.5041322316276267E-2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1" customFormat="1" x14ac:dyDescent="0.2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3.1600407745294948E-2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-7.4288820438484617E-3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2.5484199802833889E-2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3.9731875672026067E-2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4.5766590386542932E-2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-6.9930069929580426E-3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-9.0180360712827326E-2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1" customFormat="1" x14ac:dyDescent="0.2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4.0816326526030421E-2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5.8394160585447788E-2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3.7738988501926439E-2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2.947845804612724E-2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4.9026676285266683E-2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5.0052137637963158E-2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1" customFormat="1" x14ac:dyDescent="0.2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2.9175050297043391E-2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2.3469940422459388E-3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2.3208879923418628E-2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2.1439389780424912E-2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4.8643592144280587E-2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3.3975084935825288E-2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2.9560201875121768E-2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4.2914171649564119E-2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1" customFormat="1" x14ac:dyDescent="0.2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5.8103975539563972E-2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3.248730964540817E-2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4.2480480337777259E-2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8.7815587201842595E-3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2.186177715149926E-2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0.11111111112608234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1" customFormat="1" x14ac:dyDescent="0.2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4.7474747475267795E-2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2.6052104201888655E-2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4.0888622978028692E-2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3.6929761043153271E-2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4.2616451942357421E-2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1" customFormat="1" x14ac:dyDescent="0.2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4.0201005030833049E-2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1.7400860884696452E-2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2.6236125129167363E-2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3.7243493981347409E-2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2.8121484812904298E-2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2.1629416027309964E-3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6.9886947589267917E-2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1" customFormat="1" x14ac:dyDescent="0.2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5.5951169889494862E-2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4.4760935916397633E-2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2.7214760125898029E-2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2.5842696631976973E-2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1.423487544468773E-2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3.0784508434956819E-2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1" customFormat="1" x14ac:dyDescent="0.2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4.2126379135752123E-2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6.8290053014645599E-3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4.7667342804025382E-2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3.8858154809767904E-2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2.3728813566314712E-2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-2.5139664808452991E-2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5.030181085415604E-2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1" customFormat="1" x14ac:dyDescent="0.2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3.7037037033329334E-2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2.8322843391336429E-2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4.9029622064332805E-2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4.2100704689938352E-2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3.5267349256561893E-2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4.9469964642563057E-3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-2.9673590584455541E-3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1" customFormat="1" x14ac:dyDescent="0.2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2.9527559056726483E-2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-1.6644414775255811E-2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4.6747967478176014E-2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4.2272465752480913E-2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5.1959890614621064E-2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3.8288288288219244E-2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-2.8208744710701065E-2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-0.12358572671200382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1" customFormat="1" x14ac:dyDescent="0.2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5.6716417904595869E-2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8.8582677225787377E-3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4.6714697845676098E-2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2.9900332220266272E-2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2.3741007196234308E-2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0.13559322033717047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1" customFormat="1" x14ac:dyDescent="0.2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4.3478260870854171E-2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6.618313689936573E-3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2.4975024972053159E-2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3.2594204453078784E-2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2.3178807943667126E-2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8.7808417997313398E-2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8.4905660448189799E-3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1" customFormat="1" x14ac:dyDescent="0.2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5.0395256922982079E-2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2.2818546914932458E-2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1.3916500991987326E-2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2.8819439121087271E-2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4.5774647890526175E-2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0.2026431718095961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1" customFormat="1" x14ac:dyDescent="0.2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4.8039215689427317E-2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9.8522167141932952E-4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3.6030601964633598E-2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4.7356828195275626E-2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-2.4742268045109875E-2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8.1429990066692645E-2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1" customFormat="1" x14ac:dyDescent="0.2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3.0303030311028819E-2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9.0057636887526152E-5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-7.8895463512497401E-3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2.3109840884149444E-2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4.9063336308022822E-2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5.1478641843291061E-2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3.2535885169775375E-2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1" customFormat="1" x14ac:dyDescent="0.2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3.3718689781844322E-2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4.9164208468907341E-3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3.4208269775735677E-2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4.7878128399951349E-2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1.3802622498188857E-2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-7.3873873871088111E-2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1" customFormat="1" x14ac:dyDescent="0.2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3.5679845715099301E-2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-2.050781249251395E-2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2.9783243335703168E-2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6.9536423841026387E-2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1.3966480446810217E-2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-2.471482890536579E-2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1" customFormat="1" x14ac:dyDescent="0.2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3.961352656216878E-2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2.1154019263660045E-2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-2.654867256579773E-2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1.3598429434477172E-2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5.5798687094781967E-2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4.6762589931321784E-2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9.2219020163222171E-2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1" customFormat="1" x14ac:dyDescent="0.2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4.3352601153591012E-2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3.4632819582955644E-2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-2.2395326196672071E-2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1.7155968881696262E-2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7.1193866370764761E-2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3.5087719262750536E-3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2.601156069921666E-2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1" customFormat="1" x14ac:dyDescent="0.2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3.8498556309558139E-2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-5.1762605979473299E-3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-3.9690222649907639E-2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1.3592101196520238E-2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7.3951434870277374E-2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2.8653295135987775E-2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9.5785440657486058E-3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1" customFormat="1" x14ac:dyDescent="0.2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4.9227799223829825E-2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2.6102610261026154E-2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-3.6027263877214583E-2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1.7211677954790304E-2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9.3406593411912778E-2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2.1097046434442371E-3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0.13492063492937845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1" customFormat="1" x14ac:dyDescent="0.2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3.3460803053076013E-2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1.3939174511223678E-2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-3.8834951457110155E-2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-3.1852597826644408E-3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3.9861351814365301E-2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6.9414316700960876E-2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4.4267053701485148E-2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0.12413108241303339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1" customFormat="1" x14ac:dyDescent="0.2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2.1657250477451262E-2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-1.2461059190031203E-3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-3.2195121948474882E-2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-1.7141509570595393E-2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8.4175084207822083E-3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6.3440860223675288E-2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7.7301475761773868E-3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5.9701492536610765E-2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1" customFormat="1" x14ac:dyDescent="0.2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3.6931818181145569E-2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-3.02144249462898E-2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-7.3088567031063022E-3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3.3447684390381809E-2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8.414239482130885E-2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-1.3342228152021216E-2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-1.8709074003761617E-3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1" customFormat="1" x14ac:dyDescent="0.2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2.8222013171803926E-2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1.9364626093164392E-2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-1.9607843142327032E-2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-2.8049444655705979E-3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-6.1952861953583703E-2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-1.9230769236399228E-2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1" customFormat="1" x14ac:dyDescent="0.2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1.7773620207103862E-2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-3.1496062983727355E-2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-3.2817209690850363E-2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5.7833859092485174E-2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-3.5236081747485951E-2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-2.2956841133778622E-2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1" customFormat="1" x14ac:dyDescent="0.2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4.4592030360630398E-2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3.8271049076992344E-2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9.9403578179654535E-4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-8.4554213042681136E-3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4.7916666662054332E-2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1.1904761909602286E-2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-5.0973123254779221E-2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1" customFormat="1" x14ac:dyDescent="0.2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-3.7278657927053808E-3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-2.3483365949606573E-2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-5.5947288481408265E-2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5.0882658358588732E-2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-6.8754254595222344E-2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5.5447470802886631E-2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1" customFormat="1" x14ac:dyDescent="0.2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-3.7243947910147002E-3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-5.9820538456502982E-3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-8.481198590363101E-2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6.0887512898233048E-2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-8.2644628112279895E-3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1.851851851396305E-2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1" customFormat="1" x14ac:dyDescent="0.2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-1.3940520442295917E-2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-2.6533850493652953E-2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1.0101010094087632E-2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-5.4179971728517039E-2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6.8393782377674961E-2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-3.5051546392078838E-2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-9.1468777485675876E-2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1" customFormat="1" x14ac:dyDescent="0.2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-2.4930747924765458E-2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-4.5390816684192134E-2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-9.9601593275867851E-4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-8.0142522074039338E-2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4.2944785279492123E-2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-4.5454545450727024E-2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3.3802816897937224E-2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1" customFormat="1" x14ac:dyDescent="0.2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-2.8730305846109781E-2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8.0645161196862044E-3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-8.8183421516426719E-2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6.1664953757510924E-2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-4.8050139281504256E-2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1.4231499057776452E-2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1" customFormat="1" x14ac:dyDescent="0.2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-5.8877644893467883E-2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-1.0101010160717505E-3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-0.14421748495841893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6.0301507516129305E-3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-5.1228070177006209E-2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-9.8776223782729086E-2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1" customFormat="1" x14ac:dyDescent="0.2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-8.8806660493666464E-2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-3.2323232323924547E-2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-0.15848474870995477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-4.2596348887632488E-2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-9.3120222371893283E-2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4.4169611328035213E-3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1" customFormat="1" x14ac:dyDescent="0.2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-0.12534562211856684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-0.11130915248195344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-3.427419355141309E-2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-0.20076030231764735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-0.17696160267425426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-9.8326359832373117E-2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-0.10563380282128233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1" customFormat="1" x14ac:dyDescent="0.2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-0.16894977168278336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-6.934673367092116E-2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-0.21055739518323136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-0.20912863070563525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-0.1492537313442277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-0.16294793779549224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-9.3720712163171543E-3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1" customFormat="1" x14ac:dyDescent="0.2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-0.18572735590702422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-0.17070822025737548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-6.8999999993705305E-2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-0.21214456172427257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-7.1787508972767991E-2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-2.6143790852240299E-2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1" customFormat="1" x14ac:dyDescent="0.2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-0.19301470588368783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-5.7926829275387517E-2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-0.2184809277787938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-0.12524850894698616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-8.5463842217842756E-2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4.6992481224409285E-3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1" customFormat="1" x14ac:dyDescent="0.2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-0.2134423251594002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-7.1499503477426674E-2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-0.21657338897276321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-0.21012658227903655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-0.11431411531119333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-0.14463667820542409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3.4179687499181537E-2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1" customFormat="1" x14ac:dyDescent="0.2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-0.17025257250030423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-0.14411791465744703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-8.1162324647482048E-2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-0.2011362929814608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-0.10671936758715914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-9.0643274848879837E-2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-6.082949308174046E-2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1" customFormat="1" x14ac:dyDescent="0.2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-0.16635514018492434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-7.0210631895232009E-2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-0.16735948383694285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-0.19707401032899255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-0.11089494163857287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-0.14236111111359737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-9.5693779787977048E-3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1" customFormat="1" x14ac:dyDescent="0.2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-0.15739868048742967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-0.14045096441184465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-7.099999999611771E-2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-0.17183497264389594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-0.10184287099382645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-0.11253561254019334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-7.7444336821213136E-3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1" customFormat="1" x14ac:dyDescent="0.2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-0.15246212121128716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-0.11446667890581971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-9.7706879366213667E-2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-0.14568191968797534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-7.7450980389799876E-2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-0.12747252747405863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-0.16893732969877348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1" customFormat="1" x14ac:dyDescent="0.2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-0.12595419846745479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-7.8999999996343828E-2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-0.13279305307940925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-7.4540174250838906E-2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-9.6561814192630269E-2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-6.2675397574195782E-2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1" customFormat="1" x14ac:dyDescent="0.2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-0.1075268817138076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-6.8756319511780642E-2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-8.0146509972514518E-2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-2.6973026967978046E-2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-0.10724852071280849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-2.6188166833846387E-2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1" customFormat="1" x14ac:dyDescent="0.2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-7.1065989854828066E-2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-3.8168693760506273E-2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-3.966597077086139E-2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-6.1440640280306658E-2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4.6610169491117778E-2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-5.7471264370990455E-2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-0.15919085311927106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1" customFormat="1" x14ac:dyDescent="0.2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-3.5827186519613585E-2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-4.1753653445600565E-2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-1.5319955345651391E-2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-3.9553752534674018E-2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-7.1152358856207354E-2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-4.1338582673285947E-2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1" customFormat="1" x14ac:dyDescent="0.2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2.3076923070413702E-2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-1.7278617710978834E-2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-1.4780237470048764E-2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0.17777777777470902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-6.3004846524630981E-2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7.5881450156766962E-3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1" customFormat="1" x14ac:dyDescent="0.2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4.0449438202423998E-2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2.7129737147682815E-2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-3.2223415670103541E-3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-1.1954612361271901E-2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-0.1028615622596013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2.61980413059958E-2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1" customFormat="1" x14ac:dyDescent="0.2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7.4031890655260266E-2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1.294498382419838E-2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3.6844927605198488E-2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5.3304904050422548E-2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0.16704545454302683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-5.8306709267015012E-2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3.2000618720772943E-2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1" customFormat="1" x14ac:dyDescent="0.2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9.3533487294734333E-2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-9.6256684456730596E-3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3.1514026645141802E-2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7.2649572643636848E-2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0.15712682379599591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-7.4433656959186897E-2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-2.937350829166346E-2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1" customFormat="1" x14ac:dyDescent="0.2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8.7936865838333628E-2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5.8998618050388134E-2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9.8146128643835911E-3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3.3526292750293472E-2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0.13827433628600877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-6.5112540192997184E-2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2.5383607135387544E-2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1" customFormat="1" x14ac:dyDescent="0.2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8.2959641258823172E-2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-1.7259978425487592E-2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2.4692309916479038E-2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0.12325830653228198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0.12035010941290865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-5.8299595134979378E-2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4.2329253672143588E-2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1" customFormat="1" x14ac:dyDescent="0.2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7.6062639814672442E-2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5.2991993257479997E-2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-3.0139935410078346E-2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3.6088330485034106E-3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-0.12199036918239919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4.1114365280594145E-2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1" customFormat="1" x14ac:dyDescent="0.2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8.3798882680815201E-2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2.4152586296257886E-2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0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-9.3626728783337866E-3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7.8639744949706658E-2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-1.6792611250894283E-2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8.2804634046932613E-2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1" customFormat="1" x14ac:dyDescent="0.2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6.1135371176464719E-2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3.2278024131174546E-2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-1.9543973944400852E-2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-1.317547854597052E-2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8.881922674261733E-2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6.3807531375337012E-2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-0.12307692306993956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8.3009424060029979E-2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1" customFormat="1" x14ac:dyDescent="0.2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7.3384446876047241E-2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3.7163915706425812E-2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-8.686210640819066E-3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-4.548027932928988E-3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9.9260823654200664E-2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4.2094455847857412E-2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-4.1425020712269875E-2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1.6106832534884322E-3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1" customFormat="1" x14ac:dyDescent="0.2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8.0874316943295013E-2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4.0608615194818579E-2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-2.9347826086277427E-2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2.351692706780064E-2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3.3400809718618321E-2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-7.1544715444944326E-2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0.15731275532302672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1" customFormat="1" x14ac:dyDescent="0.2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8.8524590172535E-2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5.7567316620241386E-2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-4.3572984750461639E-2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3.8681402407144639E-3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0.11932418162820649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3.5317860744843138E-2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-4.8293089090313122E-2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0.12612319925151022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1" customFormat="1" x14ac:dyDescent="0.2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6.4446831367839824E-2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5.9430205248646922E-2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-3.6263736260697912E-2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1.7298876534046208E-2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2.2840119168293208E-2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-3.7068965519510576E-2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-1.0956175292479052E-2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1" customFormat="1" x14ac:dyDescent="0.2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8.0993520517798595E-2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6.9886947584789277E-2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-7.0043103456044864E-2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2.1353886372150153E-2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3.5820895518638284E-2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-4.2241379309117366E-2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-8.9197224866941552E-3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1" customFormat="1" x14ac:dyDescent="0.2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6.2566277844406396E-2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-8.3067092651019844E-2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-8.7263973488552315E-3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7.5910931173074847E-2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1.8500486855769705E-2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-5.8524173026693466E-2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-4.7115384617129691E-2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1" customFormat="1" x14ac:dyDescent="0.2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5.3854276658730764E-2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-7.8833693302524557E-2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-1.6746949560734692E-2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-1.0669253149972285E-2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-6.0314685313599091E-2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3.8183694536727902E-2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1" customFormat="1" x14ac:dyDescent="0.2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4.0414507771354885E-2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-6.5874730024378686E-2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-2.0464836067907884E-2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2.0408163262423933E-2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-6.6208082550426442E-2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2.1319796955099519E-2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1" customFormat="1" x14ac:dyDescent="0.2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2.4844720489949658E-2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-4.6103183308532213E-2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-1.755095514445134E-2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5.8593749979038365E-3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-0.10490111779934387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-3.0481809235249353E-2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1" customFormat="1" x14ac:dyDescent="0.2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3.9501039504086975E-2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2.6613306653326629E-2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-3.8845726969487723E-2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-4.2522426584534522E-3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1.1787819249196222E-2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1.4625228524632512E-2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-7.8528827045108385E-2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1" customFormat="1" x14ac:dyDescent="0.2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3.1958762884684661E-2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3.0161943319838097E-2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-4.8618784526382908E-2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3.435041255677031E-3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3.9408867010854564E-3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-9.5644748079375758E-2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8.6723768733125609E-2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1" customFormat="1" x14ac:dyDescent="0.2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1.9547325104309617E-2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9.5904095904096702E-3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-4.761904761904772E-2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-1.6231474953377463E-2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1.1516314785699859E-2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-1.2782694192625786E-2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3.1394275155664758E-2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1.8572825036335901E-2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1" customFormat="1" x14ac:dyDescent="0.2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8.1632653072469911E-3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1.3512160944850452E-2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-6.1336254108841956E-2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-3.6417751998458113E-2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1.152737751840229E-2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-2.0689655169513387E-2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-0.1175453759681693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8.1223628695477876E-2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1" customFormat="1" x14ac:dyDescent="0.2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2.0222446944194207E-3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-4.4792833147582714E-2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-6.3977115983114591E-2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-4.9486461249754685E-2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-2.1547502443909863E-2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-7.7057793351211074E-2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-5.6567593474235865E-2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1" customFormat="1" x14ac:dyDescent="0.2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-1.1044176707069286E-2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-1.2291483757682227E-2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-2.2779043275366041E-2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-2.9032135601933701E-2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-1.9493177351503847E-3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-0.12685914261010892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-4.7388781432996373E-2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1" customFormat="1" x14ac:dyDescent="0.2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-1.4127144298107736E-2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-2.7566265060240958E-2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-2.8506271386993496E-2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-4.8775188237384526E-2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-4.7572815533227217E-2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-6.9829901519703128E-2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-3.021148043203057E-3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1" customFormat="1" x14ac:dyDescent="0.2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-1.6983016981709446E-2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-2.1998078770412988E-2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-1.1587485507785733E-2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-6.4086640698608116E-2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-4.9951969254308927E-2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-7.9207920798502598E-2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-1.1000000009437761E-2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1" customFormat="1" x14ac:dyDescent="0.2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-1.9960079838068107E-2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-2.0916431559490276E-2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-3.4843205561947473E-3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-7.1137208771055865E-2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-6.0229445507132114E-2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-8.1981981982144472E-2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1.0090817363457689E-2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1" customFormat="1" x14ac:dyDescent="0.2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-2.4048096185797906E-2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-8.906481939634182E-4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1.055099647907694E-2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-7.4190566058542656E-2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-3.5294117643392332E-2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-4.2790697670494413E-2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-3.6779324061496393E-2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1" customFormat="1" x14ac:dyDescent="0.2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-2.0916334655659792E-2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-4.5228056726715204E-2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2.3121387311070656E-3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-6.1821886083367479E-2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-5.8095238090492926E-2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-2.8545119706104585E-2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4.9701789221155961E-3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1" customFormat="1" x14ac:dyDescent="0.2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-1.6161616153840881E-2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-2.6691618240914095E-2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-1.6110471815134874E-2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-6.4756397607958788E-2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-3.7864077669663238E-2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-1.9212295888386347E-3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8.1135902662694791E-3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1" customFormat="1" x14ac:dyDescent="0.2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-2.2999999996969774E-2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-3.0114023974271546E-2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2.0785219391772726E-2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-7.3762347859620575E-2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-1.981132075860666E-2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-2.5242718443502871E-2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-4.0540540544684277E-2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5.7173678545195103E-2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1" customFormat="1" x14ac:dyDescent="0.2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-1.6983016981709446E-2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-2.9475338966399229E-4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1.7421602780973582E-2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-5.4581269476864369E-2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4.3520309485173943E-2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3.9254170771299808E-3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5.6657223757740809E-3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1.5763546803233469E-2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1" customFormat="1" x14ac:dyDescent="0.2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-2.5227043390198822E-2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-1.6227983376212157E-2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-5.8139534899009446E-3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-7.1706929309562462E-2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-4.2694497160658963E-2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2.988047803169662E-3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-6.893464637109549E-2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-0.13915547024971017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1" customFormat="1" x14ac:dyDescent="0.2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-3.0364372471254345E-2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-3.2293106853644185E-2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-1.166861139430996E-3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-5.3238372550737281E-2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2.6156941646590163E-2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3.2321253665657614E-2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-4.78048780506828E-2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1" customFormat="1" x14ac:dyDescent="0.2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-4.0363269430373196E-2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-5.1408655242521077E-2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7.0339976527179077E-3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-7.0644433890141731E-2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-1.9646365449610581E-3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7.0070070029753699E-3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-3.1309297905945888E-2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-3.0487804883847901E-2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1" customFormat="1" x14ac:dyDescent="0.2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-2.9441624370749486E-2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-2.4098765432098743E-2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1.2820512819386513E-2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-7.7638871238726398E-2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8.8669950813275861E-3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-1.0742187497635437E-2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8.0160320620577489E-3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-1.0152284271234451E-2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1" customFormat="1" x14ac:dyDescent="0.2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-2.5588536335386342E-2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-2.1607691545247366E-2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4.6948356864111888E-3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-5.5109742773380758E-2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4.2813455660748422E-2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-3.0798845044970841E-2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-4.4444444434831247E-2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1" customFormat="1" x14ac:dyDescent="0.2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-3.1504065038780858E-2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-2.1314212749238795E-2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1.1723329417514177E-2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-4.8830265309179353E-2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6.0667340726409018E-3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-3.0303030294134212E-2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-4.8533872598406025E-2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1" customFormat="1" x14ac:dyDescent="0.2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-1.8329938905223254E-2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-7.4523052464228936E-3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2.0979020971187076E-2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-2.5633955291936125E-2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3.1536113942746059E-2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-3.9254170794592574E-3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-4.1958041959371702E-2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1" customFormat="1" x14ac:dyDescent="0.2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-8.2135523625136604E-3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4.3581616481776142E-3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1.0440835262978785E-2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-2.8352293200136727E-2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4.6747967475153515E-2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2.9154518979367583E-3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1.0319917464478843E-3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1" customFormat="1" x14ac:dyDescent="0.2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-1.5259409975411579E-2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1.4753111200321144E-2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9.2272203000977274E-3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-2.7472752601913019E-2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3.8422649132848208E-2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-3.98104265419933E-2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-3.9564787273625715E-3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1" customFormat="1" x14ac:dyDescent="0.2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-6.16016427958612E-3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1.0422991297308249E-2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3.5087719307526792E-2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-1.9080961015642883E-2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4.2381432899310754E-2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2.3099133786136768E-2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-2.414486922290127E-2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1" customFormat="1" x14ac:dyDescent="0.2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-1.7400204706834305E-2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-3.8183279742764818E-3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3.3936651571290304E-3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-1.1521046281895285E-2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-3.4648700673789626E-2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2.1912350592762097E-2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-7.3239436617494158E-2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-2.7551020422928431E-2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1" customFormat="1" x14ac:dyDescent="0.2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-2.0325203249842896E-2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-3.3022113022113019E-2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3.4246575329940558E-3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-2.2494184289057972E-2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-8.6190917519792173E-2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3.9100684188726094E-3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-5.9154929570606953E-2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-7.8564500481653296E-2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1" customFormat="1" x14ac:dyDescent="0.2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-3.8221685777509095E-3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4.5614035093171926E-2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5.9733288811946398E-3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2.5819265149903417E-2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-2.6923076920892616E-2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7.8037904109740389E-2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1" customFormat="1" x14ac:dyDescent="0.2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3.1315240074789377E-3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9.7969180528626187E-3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4.2056074761776807E-2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-6.7017164654652314E-3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1.96078431005895E-3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-5.4079696391632022E-2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-7.5819672127351079E-2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1" customFormat="1" x14ac:dyDescent="0.2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2.4185068356514957E-2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2.7658705858338371E-2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4.5401629796297548E-2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2.6200129822816536E-2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2.1868787280613897E-2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-5.5827619986672676E-2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2.096436063545269E-3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1" customFormat="1" x14ac:dyDescent="0.2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1.6736401676003747E-2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6.5782815504502731E-3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3.2220943608581749E-2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2.4511466231738985E-2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-2.2460937506733565E-2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-2.171767029041171E-2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-1.0934393639100742E-2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1.2307692319856074E-2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1" customFormat="1" x14ac:dyDescent="0.2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1.7857142855642237E-2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-6.9901732347279685E-3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5.7242990651337741E-2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1.4820109101254716E-2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-1.4662756597407406E-2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-3.1777557102065056E-2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9.5137420702616035E-2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1" customFormat="1" x14ac:dyDescent="0.2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2.4134312693575653E-2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-2.8101164191088029E-3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4.7508690622323137E-2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2.6487686287473208E-2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1.8090452263966966E-2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6.0483870926643117E-3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0.16046758767241978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1" customFormat="1" x14ac:dyDescent="0.2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7.2614107932891803E-3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-1.0711782961257457E-2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1.9406392701309037E-2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1.1257035647259859E-2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-3.9447731771147538E-3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-3.7438423643163007E-2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0.16371220020451482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1" customFormat="1" x14ac:dyDescent="0.2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2.0703933745075571E-2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-2.2682445759368949E-2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2.7554535018003985E-2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3.3227026622531353E-2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-1.0152284328795243E-3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-2.7184466021506461E-2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-2.9069767441522096E-2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0.33917525772907603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1" customFormat="1" x14ac:dyDescent="0.2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1.0330578516473822E-2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-3.8670754623677153E-2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1.7142857147288092E-2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2.3014050685411496E-2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-3.5053554037391084E-2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4.3435340576380974E-2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0.32671300893271416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1" customFormat="1" x14ac:dyDescent="0.2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5.1652892582368373E-3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-7.611417125688442E-3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4.5197740060657866E-3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8.5363944725777227E-3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-6.8731848986709324E-2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-7.431796802261767E-2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4.6391752569817792E-2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1" customFormat="1" x14ac:dyDescent="0.2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2.1874999993847184E-2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1.028848093604999E-2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1.3528748596444576E-2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7.4293584943981939E-3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-4.6859421735163359E-2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-3.80116959062516E-2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-1.0131712259299906E-2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0.18572927598420685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1" customFormat="1" x14ac:dyDescent="0.2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-8.1309076125620785E-4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1.1376564280588438E-2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3.8594458142908283E-3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-1.3184584181605629E-2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-3.5053554037391084E-2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-3.9920159680160147E-2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0.25157894736371084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1" customFormat="1" x14ac:dyDescent="0.2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8.2815735001007425E-3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1.2116316639740542E-3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1.1185682287359791E-3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9.6438322018013757E-3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-3.9690222657269063E-2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-3.8537549415560063E-2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0.20475698036588563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1" customFormat="1" x14ac:dyDescent="0.2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1.0405827267317537E-2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-1.3542193026781236E-2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2.2421524690678838E-3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1.2740719045156073E-2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-2.8375733855551193E-2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2.0060180561565877E-3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0.34589800444008773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1" customFormat="1" x14ac:dyDescent="0.2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-6.16016427958612E-3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-3.9030688251067563E-2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5.567928731984707E-3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-7.2590766109355189E-5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-4.1828793775487948E-2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3.0082987550703731E-2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0.26150627615642419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1" customFormat="1" x14ac:dyDescent="0.2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1.0288065847622698E-2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2.3124874321335614E-3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2.6755852843476941E-2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-2.5859304867451813E-4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-3.5317860744843013E-2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-2.8140703515434157E-2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0.12765957445611772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1" customFormat="1" x14ac:dyDescent="0.2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7.2239422030089453E-3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1.4996939400122413E-2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3.4254143651160598E-2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3.1485950499445122E-3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-5.3946053941313014E-2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-4.563492063949727E-2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6.153846159975101E-3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0.16340757467398773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1" customFormat="1" x14ac:dyDescent="0.2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2.7663934428917188E-2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6.6425120772946513E-3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4.6460176984300931E-2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1.0255776597059186E-2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-5.7255676209580303E-2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2.0040080160159839E-2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0.62802483045487134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1" customFormat="1" x14ac:dyDescent="0.2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3.3985581864788748E-2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1.133373810969444E-2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6.494960805608084E-2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2.4408950979943566E-2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-6.039603960789576E-2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4.1965199591307026E-2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0.57880289663432594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1" customFormat="1" x14ac:dyDescent="0.2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8.1135902648232991E-3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1.6145307769930455E-3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6.1452513972127344E-2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2.2949844642511829E-2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3.3536585366814163E-2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-7.0858283427724017E-2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7.9840319340338511E-3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0.11099036212092746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1" customFormat="1" x14ac:dyDescent="0.2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2.4539877304063814E-2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3.1275720164608972E-2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6.1797752803516244E-2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3.9196104075144199E-2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-6.9626639755952208E-2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-8.8930936616254688E-2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0.15500651067491691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1" customFormat="1" x14ac:dyDescent="0.2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3.083247687746981E-2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1.1403774346553592E-2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6.5241844773696267E-2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4.6345829490933348E-2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-5.0935550934746186E-2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-3.150406504153952E-2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0.58122080675853516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1" customFormat="1" x14ac:dyDescent="0.2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2.8542303770601567E-2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-9.5846645367411512E-3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4.7830923247808493E-2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5.7183991384053598E-2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3.0334728039064462E-2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-9.1185410329647582E-2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-2.0470829088923542E-3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0.39784476753607184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1" customFormat="1" x14ac:dyDescent="0.2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3.4232365146132281E-2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1.8004272200183052E-2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6.2992125985837755E-2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2.8540801291548602E-2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6.4748201441658881E-2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-8.9808274467291074E-2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4.8856548852816976E-2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0.40851058077648889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1" customFormat="1" x14ac:dyDescent="0.2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2.9774127305127955E-2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2.0471964501815262E-2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5.3631284917683417E-2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4.0324902320241253E-2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-0.11189516129191009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3.2887975335974741E-2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0.38307532336019945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1" customFormat="1" x14ac:dyDescent="0.2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3.8105046340114308E-2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3.7701055219752144E-2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5.4809843397794607E-2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3.8660565807935574E-2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-0.11480362537380251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-3.00300300598226E-3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0.31941293443303997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1" customFormat="1" x14ac:dyDescent="0.2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3.2024793396936091E-2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2.666391070690366E-2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3.1007751944051629E-2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4.2147183277476373E-2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-0.12284263959448902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3.4239677748138506E-2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0.29660489644679383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1" customFormat="1" x14ac:dyDescent="0.2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2.0366598775660185E-2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2.0062192797668795E-4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8.686210640819066E-3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3.7733311269771051E-2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-0.10983263598671204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9.4105480869019251E-2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0.50468920084872426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1" customFormat="1" x14ac:dyDescent="0.2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5.2254098366871032E-2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1.9599959794954297E-2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7.478632472490694E-3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5.150998915362389E-2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6.8637803585278059E-2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-0.10602910602916495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4.1794087666198583E-2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0.56052631578836565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1" customFormat="1" x14ac:dyDescent="0.2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7.9760717857694664E-3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8.0983803239352368E-3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-9.5137420684067112E-3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3.4012149381998903E-2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-0.10994764398229405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-3.24165029496499E-2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-0.10793933987168117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1" customFormat="1" x14ac:dyDescent="0.2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1.9920318752879142E-3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1.300780468280923E-3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-6.3091482626711796E-3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3.5624671180998886E-2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-0.10010537407299488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-1.8664047150146738E-2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-0.1134113411345672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1" customFormat="1" x14ac:dyDescent="0.2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2.2132796781230597E-2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1.8940157163006198E-2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2.6315789470551808E-2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2.804871936582631E-2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-8.1632653064409977E-2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2.3762376231441201E-2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8.5714285707063173E-2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1" customFormat="1" x14ac:dyDescent="0.2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0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-6.0853950518754939E-3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1.4814814812672749E-2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-5.7661442130310173E-3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-7.1583514103714871E-2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5.0882658368491103E-2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4.4193216847143016E-2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1" customFormat="1" x14ac:dyDescent="0.2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8.9730807552515241E-3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-8.9802434643784252E-3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1.0559662053721162E-3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-4.5291825649693886E-3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-7.2289156630581095E-2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7.0304302210699304E-2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4.5454545453646966E-2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1" customFormat="1" x14ac:dyDescent="0.2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1.982160557765269E-3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-5.0403225806448749E-4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6.3694267492348999E-3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-1.2413171483608716E-2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3.5532994917260939E-2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-4.9052396877727424E-2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5.7435897441763147E-2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7.128514056384197E-2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1" customFormat="1" x14ac:dyDescent="0.2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1.5045135402043263E-2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1.0091926458832985E-2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1.0582010544867002E-3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2.3590010816184961E-2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-7.3170731711246537E-2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2.3785926653894139E-2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-0.15624999999733619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1" customFormat="1" x14ac:dyDescent="0.2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1.0967098704186594E-2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-1.2649471291629619E-2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1.0604453933359998E-3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7.0961238231013269E-3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-4.0862656068560682E-2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1.1940298509395438E-2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-1.0826771651450537E-2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1" customFormat="1" x14ac:dyDescent="0.2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2.0833333337467209E-2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-1.7079672228255544E-2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-1.3785790033424122E-2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1.6050119331742298E-2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-5.8593749983596134E-3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-5.1194539246396081E-2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5.923694778980243E-2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0.17920792079137335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1" customFormat="1" x14ac:dyDescent="0.2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2.702702701945122E-2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2.9394000402657557E-2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7.5187969863169035E-3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2.7177374414523912E-2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-2.5462962967878328E-2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2.1421616360128602E-2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3.2454361059457849E-2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1" customFormat="1" x14ac:dyDescent="0.2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2.2954091813279398E-2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1.0630829405275322E-2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2.4757804094820077E-2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2.9451938696483611E-2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5.8754406577483454E-3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1.0396975426198258E-2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-1.0416666664594771E-2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1" customFormat="1" x14ac:dyDescent="0.2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-7.7896786768260002E-3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-3.2531545741324754E-3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-3.181336160021924E-3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2.3457444721011224E-2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2.2727272734235283E-2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2.3255813910015946E-3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4.9902152642271602E-2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-0.16526138279385039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1" customFormat="1" x14ac:dyDescent="0.2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1.6815034617828847E-2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-7.3390855896062175E-3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-2.1344717208149791E-3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2.00889116665844E-2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2.8235294118275543E-2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0.10558375634870637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3.1999999994479111E-2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1" customFormat="1" x14ac:dyDescent="0.2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1.7892644140208837E-2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1.35904866593386E-2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-2.2222222223994961E-2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9.1249255025264743E-3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3.5128805554854366E-3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7.9079079077363765E-2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-3.1472081213903214E-2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1" customFormat="1" x14ac:dyDescent="0.2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1.5748031498233159E-2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-1.1864741941863214E-3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-4.4102564102474977E-2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7.3230427209877123E-3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4.6783625749754858E-3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3.8684719574360346E-3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2.6315789475016314E-2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1" customFormat="1" x14ac:dyDescent="0.2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3.393213572571406E-2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3.7338151159289359E-2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-2.6068821686247239E-2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4.1214923462607612E-2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6.1061061060630223E-2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5.841121495029601E-3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6.3241106712681627E-2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-6.6929133853384393E-2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1" customFormat="1" x14ac:dyDescent="0.2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1.9762845857575321E-2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2.7486910994764441E-2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-1.5822784804307165E-2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3.8057299526020341E-2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2.4793388437107579E-2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5.0000000000490694E-2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-0.19659735349714658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1" customFormat="1" x14ac:dyDescent="0.2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3.5608308605370641E-2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3.4392334846192599E-2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-6.3291139217229227E-3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5.1332675224207903E-2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3.4086625261952178E-2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2.1101992958400324E-2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2.4248302613702706E-2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-5.9981255856815449E-2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1" customFormat="1" x14ac:dyDescent="0.2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4.2490118581928325E-2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1.7805915520823001E-2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-3.1712473561356174E-3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6.072477962382479E-2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2.4446358992136638E-2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4.1866028705950624E-2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5.5179090035664916E-2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2.6936026928543515E-2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1" customFormat="1" x14ac:dyDescent="0.2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3.5502958579940055E-2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3.7033329996997329E-2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1.6949152542711319E-2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3.3523061818666905E-2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1.9867549663297547E-2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3.5502958577973545E-2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2.4582104232874255E-2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-2.9850746265537471E-2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1" customFormat="1" x14ac:dyDescent="0.2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2.9154518942220178E-2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4.560064282844508E-2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3.4408602151496534E-2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3.2226562500743863E-2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4.1399964765987299E-2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5.8939096260416109E-2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5.7553956835629271E-2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1.9905213270996581E-2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-1.0915197317878145E-2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1" customFormat="1" x14ac:dyDescent="0.2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4.9707602345109576E-2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2.1513788382554161E-2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3.3049040516407419E-2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3.872216843714029E-2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4.2540617520284395E-2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5.2256532066072621E-2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1.4299332692912935E-2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0.14833005893161669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1" customFormat="1" x14ac:dyDescent="0.2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5.4634146339369215E-2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4.8526347127121172E-2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2.1008403356811294E-2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5.428571428976902E-2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5.9465584538398356E-2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7.8354554359325923E-2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6.6588785049703864E-2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1.0289990646312868E-2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5.9330143532225453E-2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1" customFormat="1" x14ac:dyDescent="0.2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3.8272816485923428E-2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6.6264464444664396E-3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3.2978723408841108E-2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1.0841096392999544E-2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2.1162845383595596E-2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3.132250580526777E-2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4.6598322413177974E-3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3.3333333326598172E-2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1" customFormat="1" x14ac:dyDescent="0.2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2.1400778210703516E-2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3.1771405734838568E-2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4.1711229951407046E-2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2.8155339801225088E-2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2.9675224905913518E-2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3.8753677171310764E-2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-7.3461891624716658E-3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-5.8139534877635561E-2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1" customFormat="1" x14ac:dyDescent="0.2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2.7343749998855478E-2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2.8196785960761108E-2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5.1948051949376434E-2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4.2830449897146801E-2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4.8434102909933115E-2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4.6674445749279349E-2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9.2764378477975095E-3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-0.16981132075471697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1" customFormat="1" x14ac:dyDescent="0.2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1.6472868215655214E-2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2.2074836666006771E-2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4.1845493567081143E-2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2.2222222219216093E-2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1.9457136219251069E-2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4.1184978512251509E-2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4.656577415343513E-2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3.1791907517098844E-2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-7.5936883624210957E-2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1" customFormat="1" x14ac:dyDescent="0.2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2.6061776064217348E-2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-1.0740203193033376E-2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3.7473233404300435E-2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2.3969319270983367E-2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1.1341015241020774E-2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3.8679245284772304E-2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2.7543506770811285E-2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-6.9686411146297256E-2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1.2081784389340733E-2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7.3839662449861468E-2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1" customFormat="1" x14ac:dyDescent="0.2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2.8100775189131597E-2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1.8618324350808485E-2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5.6806002135861011E-2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1.5137180692691961E-2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4.306426192647409E-4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3.5647279552306038E-2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3.4736882126420281E-2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3.8018433181760715E-2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1.4939309053063635E-2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0.15058823529229023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1" customFormat="1" x14ac:dyDescent="0.2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-9.5510983418276994E-4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1.1602964118564721E-2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3.8216560505412549E-2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-3.7558685498031408E-3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3.7798115818288066E-3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3.8629303917218333E-2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3.0998851899079402E-2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3.5037878794315441E-2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-0.11465603190701118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1" customFormat="1" x14ac:dyDescent="0.2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6.6350710850426424E-3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1.1371367479832847E-2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4.4538706260294429E-2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-1.2003693446967393E-2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7.4541996769964675E-3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2.4574669183482448E-2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5.2691452245010609E-2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2.1814006889627389E-2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3.66972476509793E-3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9.5081967217451185E-2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1" customFormat="1" x14ac:dyDescent="0.2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2.8571428563536425E-3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-6.5630730624456389E-3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2.8124999999325051E-2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-2.1839036645334445E-4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7.4211502793431177E-3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4.6075657445912986E-2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-1.028571428725644E-2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3.5508637232792829E-2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1.0256410255305539E-2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1" customFormat="1" x14ac:dyDescent="0.2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2.8328611890258417E-3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-1.4409221902016473E-3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1.5592515596608871E-2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9.4607379317497471E-3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-1.6258787247973104E-3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3.6178107605999175E-2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5.7155931876647824E-2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-6.8027210962811925E-3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3.7174721226598713E-3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-6.3667232595273487E-2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1" customFormat="1" x14ac:dyDescent="0.2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-3.2497678740561184E-2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-1.5508328546812085E-2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7.2239422122759387E-3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-2.2367194774872704E-2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-2.8129356003159595E-2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3.6636928249106672E-2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-1.1286681715020229E-2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5.5451127827807992E-2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-0.1830624465302382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1" customFormat="1" x14ac:dyDescent="0.2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-3.2377428301320441E-2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-1.362862010221463E-2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6.1728395038986783E-3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-4.6973803073265569E-2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-4.6812867372612546E-2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1.2715712987639783E-2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2.2976897174254864E-2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2.2222222216454656E-2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-0.15447154470780788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1" customFormat="1" x14ac:dyDescent="0.2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-1.8903591708687999E-3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2.7019060719198271E-2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1.7507723992602215E-2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-3.752345220969898E-3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1.8849121608065175E-2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3.2967032967133644E-2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1.5670982742160375E-2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-1.9122609668688194E-2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3.3395176248356424E-2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-4.7898338216885751E-2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-6.876061120353763E-2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1" customFormat="1" x14ac:dyDescent="0.2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3.8095238148212816E-3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1.32661954100901E-2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2.0533880899100253E-2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7.0384204377183033E-4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-2.8469750899380009E-3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1.9426456985002082E-2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3.086419752743428E-2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-5.128205127657201E-2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1" customFormat="1" x14ac:dyDescent="0.2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2.8517110258207161E-3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1.5341835267043491E-3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3.1893004119634839E-2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-1.2941558746013623E-2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3.2537345132726786E-3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-2.898550725283356E-2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-7.3529411745762354E-3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0.26767676766975196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-2.3057216056761903E-2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1" customFormat="1" x14ac:dyDescent="0.2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9.53288843075987E-4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1.5205811138014462E-2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9.2687950531944504E-3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-1.606805292875238E-2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1.1470459761565546E-2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5.2880075550518199E-2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2.4543851357539764E-2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-2.7808676305546932E-2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2.7077497664519914E-2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0.10352187832693281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-3.9662447257590439E-2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1" customFormat="1" x14ac:dyDescent="0.2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-8.4666039487187855E-3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4.0199530516431922E-2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2.3735810117714116E-2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-3.745318357250478E-3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1.0560881208996037E-2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1.9073569476917889E-2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2.7669164765608097E-2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8.9887640451349227E-2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-1.8365472929160959E-3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-2.9469548140177382E-2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-1.7123287677859991E-2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1" customFormat="1" x14ac:dyDescent="0.2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-1.5080113102962613E-2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-2.6936026936027046E-3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9.1277890528662416E-3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-1.0251630941590159E-2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1.4788597662729452E-2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1.3586956517923604E-2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1.2047455066636074E-2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-3.8845726977842526E-2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-4.5998160027251739E-3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1.4314928430000734E-2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-3.2599118948320752E-2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1" customFormat="1" x14ac:dyDescent="0.2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-6.6921606163519208E-3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4.2409638554216644E-3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2.1472392639810295E-2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1.8850141402267824E-3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6.3556082349132473E-3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6.0491493382724276E-2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-1.5203781159347148E-2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-4.2316258353627643E-2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-2.5617566338220661E-2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9.1216216216901139E-2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-1.0327022380918328E-2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1" customFormat="1" x14ac:dyDescent="0.2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-1.6949152537744264E-2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-1.0186430905246995E-2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8.1218274113520079E-3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-1.4953271020822256E-2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5.9856382641428245E-3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4.1512915136240877E-2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-1.6219464326296614E-2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-2.471910111825211E-2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-1.8281535575721984E-3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1.9960079838167624E-2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-3.5375323547998667E-2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1" customFormat="1" x14ac:dyDescent="0.2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-7.5973409317474996E-3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9.6181871174584165E-3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2.127659573675858E-2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-1.9607843141099836E-2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1.994434577800261E-3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3.867403314769579E-2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-1.6906107130678607E-2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2.3094688283473801E-3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1.3901760884957735E-2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0.10050761421365154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3.0303030300599425E-2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1" customFormat="1" x14ac:dyDescent="0.2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-1.2241054607454015E-2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-3.9442039442039115E-3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4.0941658138092481E-2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-2.4367385188552242E-2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-9.8464666653960281E-3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-3.5810205869006794E-3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-1.384230317964451E-2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1.2557077633240368E-2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-8.3333333323292284E-3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0.14505893019313562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3.9126478612072232E-2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1" customFormat="1" x14ac:dyDescent="0.2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-3.8387715888347318E-3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2.8199144301827308E-3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3.8934426227846292E-2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-4.7664442344475056E-3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1.4973752904320143E-2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2.2706630335719888E-2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-1.371189649003046E-2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-9.1324200846487711E-3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-9.7061442571457365E-2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9.4240837696444812E-2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4.64904284374636E-2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1" customFormat="1" x14ac:dyDescent="0.2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-2.7724665396941999E-2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-2.9360967184801405E-2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3.7832310840652701E-2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-3.5071090043961008E-2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7.0105109793202301E-3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-6.2780269100448675E-3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-1.2376469202684775E-2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-1.9362186793280011E-2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-4.2572463765241146E-2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1.8162393152894911E-2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8.711770157575624E-2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1" customFormat="1" x14ac:dyDescent="0.2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-1.3257575757091463E-2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-3.2335214770879132E-2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4.9595141698010776E-2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-5.6497175125814663E-3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-1.5873459463917324E-2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-5.3191489347083317E-3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4.4097642684139118E-3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-1.1467889990913944E-3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8.9766606911797304E-4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8.2135523615291348E-2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7.201458523684838E-2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1" customFormat="1" x14ac:dyDescent="0.2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-1.328273245673017E-2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-1.213685015290516E-2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5.2313883305902704E-2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-3.0985915493619117E-2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-1.1581780497889077E-2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-2.6785714278379177E-3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1.8806115932890093E-2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-2.813067150695394E-2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-3.5928143712694358E-2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7.837837837450666E-2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1" customFormat="1" x14ac:dyDescent="0.2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-0.12227488152050518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-0.17960746768788899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-9.9700897333554039E-3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-0.1395302903516403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-2.7223230482441465E-3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-5.9137628541920166E-2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-7.577497129148103E-2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0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0.31474103585720875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-1.3111888108258325E-2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1" customFormat="1" x14ac:dyDescent="0.2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-0.28476190476262142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-0.34993321885136419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-0.17142857143269236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-0.44092219020377782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-0.34100936894989142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-0.16591928251241742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-0.19958026121787603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-0.25972540046025794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-0.10363636363906084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0.10058027079820056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-0.30228471001547419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1" customFormat="1" x14ac:dyDescent="0.2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-0.19070208728977736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-0.23526093088857544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-0.11995967742519621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-0.2048872180481516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-0.24032437798175171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-0.17023172905575892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-0.16477347790272373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-0.19931271477791937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-7.911683532239297E-2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2.4291497979274233E-2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-0.17682926829087683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1" customFormat="1" x14ac:dyDescent="0.2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-0.10239234449184734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-0.11816340310600945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-2.0100502517702665E-2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-0.13653483992191273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-0.14968044793375179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-0.11260053618864463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-0.12365054051091029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-0.11431870669380217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-4.8059149724052563E-2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0.20362903225403972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-1.8214936182025306E-3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1" customFormat="1" x14ac:dyDescent="0.2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-5.8710298363653789E-2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-8.8588156252999373E-2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3.0030030028415346E-2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-7.7140169335636929E-2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-7.577613797919644E-2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-8.2887700529683001E-2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-7.9854760226839225E-2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-2.558139534326203E-2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-2.8169014018576189E-3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0.29514963880721423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5.7391304349414134E-2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1" customFormat="1" x14ac:dyDescent="0.2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-6.0344827588601643E-2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-7.3786407766990234E-2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5.6394763344674838E-2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-7.590132828350667E-3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-5.5360678920320629E-2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-1.5943312670462059E-2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-8.3188020300268159E-2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-6.9124424042937647E-3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-3.4798534805485976E-2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2.152641879224659E-2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0.10644007155633463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1" customFormat="1" x14ac:dyDescent="0.2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-5.3588516744470072E-2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-6.5146266358737451E-2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5.6547619055047814E-2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-4.571428571118346E-2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-3.4302342115128268E-2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-2.0390070919337047E-2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-6.6092862436698249E-2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1.9585253450929006E-2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-2.4680073123307E-2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-4.2435424353392356E-2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8.3044982702164982E-2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1" customFormat="1" x14ac:dyDescent="0.2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-3.4318398474674265E-2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-4.1819586633185364E-2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5.8013765978486197E-2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-1.82516810772082E-2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-1.8206017969954812E-2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-8.9847259693457086E-3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-7.3255662827435591E-2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1.1273957158316302E-2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-3.3613445383413869E-2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-0.18606492478187572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0.10157618213792145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1" customFormat="1" x14ac:dyDescent="0.2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1.445086704798542E-2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-4.7706777853195013E-2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7.790927021278328E-2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-4.2145593870796139E-2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-3.7777086927945014E-2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-1.7761989349653146E-2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-4.3238563997207539E-2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3.9170506912321906E-2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8.7771203164357312E-2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0.67081339712139232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0.10714285714845753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1" customFormat="1" x14ac:dyDescent="0.2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2.5565388403319143E-2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-3.3214709371292998E-2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8.4729064039152799E-2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-1.0805500982549765E-2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-1.4990047906496435E-2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9.0252707616419597E-3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-2.4714132223539353E-2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5.110336817606112E-2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4.4465468303391771E-2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0.64113326338595067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9.3776641084728343E-2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1" customFormat="1" x14ac:dyDescent="0.2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1.5355086374534728E-2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-6.2283737024222408E-3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4.435872709628344E-2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-1.4204545450644229E-2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-2.3105684138594127E-2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-5.3475935814100159E-3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-2.3782593168757936E-2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4.8220436283980858E-2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3.5874439461722384E-2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0.511385199233091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0.11394557822766246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1" customFormat="1" x14ac:dyDescent="0.2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1.9230769257583488E-3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-6.9169004546773771E-2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3.9196940723993677E-2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-5.8139534964288886E-3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-2.198333934381436E-2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1.1638316923095663E-2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-4.6996760032362937E-2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2.2857142855956664E-2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4.2016806717583552E-2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0.65320910973195256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0.12280701754341991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1" customFormat="1" x14ac:dyDescent="0.2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0.13390928725998183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0.14342397012486879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0.10473313192582474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0.13874253984813248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4.0946314829338352E-2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2.2450164505078737E-2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8.4472049689188686E-2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5.6481481481884838E-2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0.1272727272758957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0.16740478299113226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1" customFormat="1" x14ac:dyDescent="0.2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0.41544607190964261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0.44071030231875552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0.34359605911601593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0.47937946065017456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0.22795698924092903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0.15661970307054271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0.32766615147421696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0.22109533469237394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0.45254833040403264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0.64987405540914489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1" customFormat="1" x14ac:dyDescent="0.2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0.21922626025179678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0.20607401942702577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0.27033218785949431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0.2163120567497033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0.25713405239703574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0.21160042964449247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0.10644802268938511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0.2417739628064037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0.13886113885861118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0.37845849801988712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0.41481481482061577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1" customFormat="1" x14ac:dyDescent="0.2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0.1087420042551854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7.0444104134762611E-2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0.11589743589675186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0.1461286804758056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0.11564512731394271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0.14904330311675135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8.6403627468538982E-2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0.12777053454797244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9.2233009702981775E-2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0.12730318258120601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0.23631386860784367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1" customFormat="1" x14ac:dyDescent="0.2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8.5889570548884964E-2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3.7594776748104547E-2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5.9280855201928086E-2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8.0530071360778777E-2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3.8132719543277842E-2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0.10787172011537141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5.5218750581231858E-2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1.7899761335468008E-2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8.7570621461337469E-2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0.27091633465611575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0.10197368421244711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5.6849953394545419E-2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1" customFormat="1" x14ac:dyDescent="0.2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4.7910295617122844E-2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3.2599580712788255E-2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4.2897998086477228E-2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-9.5602295065657544E-4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1.22680402063027E-2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1.5301530151791814E-2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5.9947238907646555E-2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-1.3921113684205731E-2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0.10815939279276215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0.29789272030119113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0.13500404203438282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-1.8083182620194447E-3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1" customFormat="1" x14ac:dyDescent="0.2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3.8422649143408906E-2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2.3674729799278409E-3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1.6901408444423168E-2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4.9900199600160934E-2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7.1159357782940389E-3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2.4434389142540272E-2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4.2923369444257828E-2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-4.4067796609960665E-2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0.11152764760845114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0.26107899807298579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9.1853035147623607E-2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-3.7634408596513139E-2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1" customFormat="1" x14ac:dyDescent="0.2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3.9486673203824752E-3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-7.9629069650236067E-3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-9.293680352337459E-4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2.3483365952394031E-2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-1.5783867451069798E-3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4.1704442433378605E-2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6.3032192168652579E-2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-6.131549610475337E-2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0.1690821256078831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-0.12062256809580807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9.7774244837921631E-2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-5.5118110236702787E-2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1" customFormat="1" x14ac:dyDescent="0.2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-8.547008544654509E-3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-5.0911312493636092E-3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-1.5553522412522914E-2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6.6000000001740153E-2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3.2142472514527357E-2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3.9783001809462828E-2</v>
      </c>
      <c r="L406" s="13"/>
      <c r="M406" s="13"/>
      <c r="N406" s="13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3.1235701202920119E-2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-6.4301552106832027E-2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8.9755213053337099E-2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-0.28121420389304469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0.11723052714548546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1.5957446808557787E-2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1" customFormat="1" x14ac:dyDescent="0.2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1.5340364326142147E-2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-6.1349693251536066E-4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-2.17983651231522E-2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4.7666335646965388E-2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1.8795502228551725E-2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3.1305903393133848E-2</v>
      </c>
      <c r="L407" s="13"/>
      <c r="M407" s="13"/>
      <c r="N407" s="13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2.3203564121659914E-2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-4.3093922651778492E-2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9.3297101451657302E-2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-0.10677749360311638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0.12548713951597396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-2.7288732399310844E-2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1" customFormat="1" x14ac:dyDescent="0.2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-6.6162570933141545E-3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-1.0545165141265442E-2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-1.0156971374996467E-2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-2.017291066681089E-2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1.7983799080843115E-2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2.5089605733771305E-2</v>
      </c>
      <c r="L408" s="13"/>
      <c r="M408" s="13"/>
      <c r="N408" s="13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1.2130174511670578E-2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-6.9003285871028136E-2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-8.6580086666379467E-4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-0.17827997488777556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7.7099236637648935E-2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1.7841213200603522E-2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1" customFormat="1" x14ac:dyDescent="0.2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1.3435700575318343E-2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1.9850342964040705E-2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-1.6559337629039005E-2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3.3138401566655575E-2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3.0490585072207803E-2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8.8495575255700693E-3</v>
      </c>
      <c r="L409" s="13"/>
      <c r="M409" s="13"/>
      <c r="N409" s="13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3.5818570147582704E-2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-4.3575418994232035E-2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5.9139784951300359E-2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-0.15466499687303942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9.4494047620315436E-2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-5.4005400570277719E-3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1" customFormat="1" x14ac:dyDescent="0.2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-1.0476190476471704E-2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-2.755664421310576E-3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-2.5524156796064582E-2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-9.5028749075950103E-4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1.223776223728845E-2</v>
      </c>
      <c r="L410" s="13"/>
      <c r="M410" s="13"/>
      <c r="N410" s="13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3.9287157689287262E-2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-1.374570447282397E-2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9.0271691500446269E-2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-8.2661290325006229E-2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9.6358118362166456E-2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-9.6575943791317054E-3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1" customFormat="1" x14ac:dyDescent="0.2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5.2979764633331677E-2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-2.2577610539324826E-2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-3.1632653062713269E-2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-7.8435367220127949E-3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-2.1998166820025488E-2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3.3653846157498522E-2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2.5556582700998979E-2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-8.7565673939752166E-4</v>
      </c>
      <c r="L411" s="13"/>
      <c r="M411" s="13"/>
      <c r="N411" s="13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7.0882887562407348E-2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4.6565774174581742E-3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-4.4850498341674129E-2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-0.28735632184158416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0.10305343511645607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-3.8860103627166791E-2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1" customFormat="1" x14ac:dyDescent="0.2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4.4160816206191653E-2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1.1538461544934009E-2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-1.5463917521469072E-2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-3.8739932714854691E-3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-3.426510369573716E-2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3.4013605435829812E-2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4.3810364265772138E-2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1.329787234563666E-2</v>
      </c>
      <c r="L412" s="13"/>
      <c r="M412" s="13"/>
      <c r="N412" s="13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6.5078898872403701E-2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-2.3041474715858375E-3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3.9473684205788909E-2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1.0752688174510108E-2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8.6013462972740984E-2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1.7025089613853593E-2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1" customFormat="1" x14ac:dyDescent="0.2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3.8984033694206707E-2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2.1153846154493446E-2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5.1921079943907204E-3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1.0627426936439876E-2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-1.838235293732348E-2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-7.6117982789253771E-3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6.9724460691067955E-2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1.7528483784208924E-2</v>
      </c>
      <c r="L413" s="13"/>
      <c r="M413" s="13"/>
      <c r="N413" s="13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4.4528042902958656E-2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 t="str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#N/A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8.9777777778268189E-2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0.14784546805327659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8.6346863466984253E-2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2.938557435758013E-2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1" customFormat="1" x14ac:dyDescent="0.2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3.9457770414171006E-2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-2.2598870050325598E-2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-1.3333333329641348E-2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-1.1874555972800179E-2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-3.1192660553361617E-2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-1.1320754723247265E-2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5.4459610606765706E-2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9.736842105161575E-2</v>
      </c>
      <c r="L414" s="13"/>
      <c r="M414" s="13"/>
      <c r="N414" s="13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5.0244864697534961E-2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3.051438535309503E-2</v>
      </c>
      <c r="Q414" s="13" t="str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#N/A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7.0129870130432939E-2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-0.23134796237794766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3.208955223484046E-2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1.6754850096170993E-2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0.10072463768115947</v>
      </c>
    </row>
    <row r="415" spans="2:22" s="81" customFormat="1" x14ac:dyDescent="0.2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3.909973520940694E-2</v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2.5291828799774183E-2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4.0709812107665957E-2</v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3.4445640474751425E-2</v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1.2486042026190129E-2</v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-5.2102376597862807E-2</v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2.5837320576644517E-2</v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5.4946355313667081E-2</v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3.1028368797619478E-2</v>
      </c>
      <c r="L415" s="13"/>
      <c r="M415" s="13"/>
      <c r="N415" s="13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4.1887271615314983E-2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7.7787381158166934E-3</v>
      </c>
      <c r="Q415" s="13" t="str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#N/A</v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4.4520547946614308E-2</v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5.4612546124044994E-2</v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8.5470085446342839E-3</v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5.3442028989856429E-2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0.11330409356725145</v>
      </c>
    </row>
    <row r="416" spans="2:22" s="81" customFormat="1" x14ac:dyDescent="0.2">
      <c r="B416" s="75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>5.33441228669497E-2</v>
      </c>
      <c r="D416" s="13" t="str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>#N/A</v>
      </c>
      <c r="E416" s="13" t="str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>#N/A</v>
      </c>
      <c r="F416" s="13" t="str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>#N/A</v>
      </c>
      <c r="G416" s="13" t="str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>#N/A</v>
      </c>
      <c r="H416" s="13" t="str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>#N/A</v>
      </c>
      <c r="I416" s="13" t="str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>#N/A</v>
      </c>
      <c r="J416" s="13" t="str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>#N/A</v>
      </c>
      <c r="K416" s="13" t="str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>#N/A</v>
      </c>
      <c r="L416" s="13"/>
      <c r="M416" s="13"/>
      <c r="N416" s="13"/>
      <c r="O416" s="13" t="str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>#N/A</v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>1.5070921985815628E-2</v>
      </c>
      <c r="Q416" s="13" t="str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>#N/A</v>
      </c>
      <c r="R416" s="13" t="str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>#N/A</v>
      </c>
      <c r="S416" s="13" t="str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>#N/A</v>
      </c>
      <c r="T416" s="13" t="str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>#N/A</v>
      </c>
      <c r="U416" s="13" t="str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>#N/A</v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>0.10602759622367483</v>
      </c>
    </row>
    <row r="417" s="81" customFormat="1" x14ac:dyDescent="0.2"/>
    <row r="418" s="81" customFormat="1" x14ac:dyDescent="0.2"/>
    <row r="419" s="81" customFormat="1" x14ac:dyDescent="0.2"/>
    <row r="420" s="81" customFormat="1" x14ac:dyDescent="0.2"/>
    <row r="421" s="81" customFormat="1" x14ac:dyDescent="0.2"/>
    <row r="422" s="81" customFormat="1" x14ac:dyDescent="0.2"/>
    <row r="423" s="81" customFormat="1" x14ac:dyDescent="0.2"/>
    <row r="424" s="81" customFormat="1" x14ac:dyDescent="0.2"/>
    <row r="425" s="81" customFormat="1" x14ac:dyDescent="0.2"/>
    <row r="426" s="81" customFormat="1" x14ac:dyDescent="0.2"/>
    <row r="427" s="81" customFormat="1" x14ac:dyDescent="0.2"/>
    <row r="428" s="81" customFormat="1" x14ac:dyDescent="0.2"/>
    <row r="429" s="81" customFormat="1" x14ac:dyDescent="0.2"/>
    <row r="430" s="81" customFormat="1" x14ac:dyDescent="0.2"/>
    <row r="431" s="81" customFormat="1" x14ac:dyDescent="0.2"/>
    <row r="432" s="81" customFormat="1" x14ac:dyDescent="0.2"/>
    <row r="433" s="81" customFormat="1" x14ac:dyDescent="0.2"/>
    <row r="434" s="81" customFormat="1" x14ac:dyDescent="0.2"/>
    <row r="435" s="81" customFormat="1" x14ac:dyDescent="0.2"/>
    <row r="436" s="81" customFormat="1" x14ac:dyDescent="0.2"/>
    <row r="437" s="81" customFormat="1" x14ac:dyDescent="0.2"/>
    <row r="438" s="81" customFormat="1" x14ac:dyDescent="0.2"/>
    <row r="439" s="81" customFormat="1" x14ac:dyDescent="0.2"/>
    <row r="440" s="81" customFormat="1" x14ac:dyDescent="0.2"/>
    <row r="441" s="81" customFormat="1" x14ac:dyDescent="0.2"/>
    <row r="442" s="81" customFormat="1" x14ac:dyDescent="0.2"/>
    <row r="443" s="81" customFormat="1" x14ac:dyDescent="0.2"/>
    <row r="444" s="81" customFormat="1" x14ac:dyDescent="0.2"/>
    <row r="445" s="81" customFormat="1" x14ac:dyDescent="0.2"/>
    <row r="446" s="81" customFormat="1" x14ac:dyDescent="0.2"/>
    <row r="447" s="81" customFormat="1" x14ac:dyDescent="0.2"/>
    <row r="448" s="81" customFormat="1" x14ac:dyDescent="0.2"/>
    <row r="449" s="81" customFormat="1" x14ac:dyDescent="0.2"/>
    <row r="450" s="81" customFormat="1" x14ac:dyDescent="0.2"/>
    <row r="451" s="81" customFormat="1" x14ac:dyDescent="0.2"/>
    <row r="452" s="81" customFormat="1" x14ac:dyDescent="0.2"/>
    <row r="453" s="81" customFormat="1" x14ac:dyDescent="0.2"/>
    <row r="454" s="81" customFormat="1" x14ac:dyDescent="0.2"/>
    <row r="455" s="81" customFormat="1" x14ac:dyDescent="0.2"/>
    <row r="456" s="81" customFormat="1" x14ac:dyDescent="0.2"/>
    <row r="457" s="81" customFormat="1" x14ac:dyDescent="0.2"/>
    <row r="458" s="81" customFormat="1" x14ac:dyDescent="0.2"/>
    <row r="459" s="81" customFormat="1" x14ac:dyDescent="0.2"/>
    <row r="460" s="81" customFormat="1" x14ac:dyDescent="0.2"/>
    <row r="461" s="81" customFormat="1" x14ac:dyDescent="0.2"/>
    <row r="462" s="81" customFormat="1" x14ac:dyDescent="0.2"/>
    <row r="463" s="81" customFormat="1" x14ac:dyDescent="0.2"/>
    <row r="464" s="81" customFormat="1" x14ac:dyDescent="0.2"/>
    <row r="465" s="81" customFormat="1" x14ac:dyDescent="0.2"/>
    <row r="466" s="81" customFormat="1" x14ac:dyDescent="0.2"/>
    <row r="467" s="81" customFormat="1" x14ac:dyDescent="0.2"/>
    <row r="468" s="81" customFormat="1" x14ac:dyDescent="0.2"/>
    <row r="469" s="81" customFormat="1" x14ac:dyDescent="0.2"/>
    <row r="470" s="81" customFormat="1" x14ac:dyDescent="0.2"/>
    <row r="471" s="81" customFormat="1" x14ac:dyDescent="0.2"/>
    <row r="472" s="81" customFormat="1" x14ac:dyDescent="0.2"/>
    <row r="473" s="81" customFormat="1" x14ac:dyDescent="0.2"/>
    <row r="474" s="81" customFormat="1" x14ac:dyDescent="0.2"/>
    <row r="475" s="81" customFormat="1" x14ac:dyDescent="0.2"/>
    <row r="476" s="81" customFormat="1" x14ac:dyDescent="0.2"/>
    <row r="477" s="81" customFormat="1" x14ac:dyDescent="0.2"/>
    <row r="478" s="81" customFormat="1" x14ac:dyDescent="0.2"/>
    <row r="479" s="81" customFormat="1" x14ac:dyDescent="0.2"/>
    <row r="480" s="81" customFormat="1" x14ac:dyDescent="0.2"/>
    <row r="481" s="81" customFormat="1" x14ac:dyDescent="0.2"/>
    <row r="482" s="81" customFormat="1" x14ac:dyDescent="0.2"/>
    <row r="483" s="81" customFormat="1" x14ac:dyDescent="0.2"/>
    <row r="484" s="81" customFormat="1" x14ac:dyDescent="0.2"/>
    <row r="485" s="81" customFormat="1" x14ac:dyDescent="0.2"/>
    <row r="486" s="81" customFormat="1" x14ac:dyDescent="0.2"/>
    <row r="487" s="81" customFormat="1" x14ac:dyDescent="0.2"/>
    <row r="488" s="81" customFormat="1" x14ac:dyDescent="0.2"/>
    <row r="489" s="81" customFormat="1" x14ac:dyDescent="0.2"/>
    <row r="490" s="81" customFormat="1" x14ac:dyDescent="0.2"/>
    <row r="491" s="81" customFormat="1" x14ac:dyDescent="0.2"/>
    <row r="492" s="81" customFormat="1" x14ac:dyDescent="0.2"/>
    <row r="493" s="81" customFormat="1" x14ac:dyDescent="0.2"/>
    <row r="494" s="81" customFormat="1" x14ac:dyDescent="0.2"/>
    <row r="495" s="81" customFormat="1" x14ac:dyDescent="0.2"/>
    <row r="496" s="81" customFormat="1" x14ac:dyDescent="0.2"/>
    <row r="497" s="81" customFormat="1" x14ac:dyDescent="0.2"/>
    <row r="498" s="81" customFormat="1" x14ac:dyDescent="0.2"/>
    <row r="499" s="81" customFormat="1" x14ac:dyDescent="0.2"/>
    <row r="500" s="81" customFormat="1" x14ac:dyDescent="0.2"/>
    <row r="501" s="81" customFormat="1" x14ac:dyDescent="0.2"/>
    <row r="502" s="81" customFormat="1" x14ac:dyDescent="0.2"/>
    <row r="503" s="81" customFormat="1" x14ac:dyDescent="0.2"/>
    <row r="504" s="81" customFormat="1" x14ac:dyDescent="0.2"/>
    <row r="505" s="81" customFormat="1" x14ac:dyDescent="0.2"/>
    <row r="506" s="81" customFormat="1" x14ac:dyDescent="0.2"/>
    <row r="507" s="81" customFormat="1" x14ac:dyDescent="0.2"/>
    <row r="508" s="81" customFormat="1" x14ac:dyDescent="0.2"/>
    <row r="509" s="81" customFormat="1" x14ac:dyDescent="0.2"/>
    <row r="510" s="81" customFormat="1" x14ac:dyDescent="0.2"/>
    <row r="511" s="81" customFormat="1" x14ac:dyDescent="0.2"/>
    <row r="512" s="81" customFormat="1" x14ac:dyDescent="0.2"/>
    <row r="513" s="81" customFormat="1" x14ac:dyDescent="0.2"/>
    <row r="514" s="81" customFormat="1" x14ac:dyDescent="0.2"/>
    <row r="515" s="81" customFormat="1" x14ac:dyDescent="0.2"/>
    <row r="516" s="81" customFormat="1" x14ac:dyDescent="0.2"/>
    <row r="517" s="81" customFormat="1" x14ac:dyDescent="0.2"/>
    <row r="518" s="81" customFormat="1" x14ac:dyDescent="0.2"/>
    <row r="519" s="81" customFormat="1" x14ac:dyDescent="0.2"/>
    <row r="520" s="81" customFormat="1" x14ac:dyDescent="0.2"/>
    <row r="521" s="81" customFormat="1" x14ac:dyDescent="0.2"/>
    <row r="522" s="81" customFormat="1" x14ac:dyDescent="0.2"/>
    <row r="523" s="81" customFormat="1" x14ac:dyDescent="0.2"/>
    <row r="524" s="81" customFormat="1" x14ac:dyDescent="0.2"/>
    <row r="525" s="81" customFormat="1" x14ac:dyDescent="0.2"/>
    <row r="526" s="81" customFormat="1" x14ac:dyDescent="0.2"/>
    <row r="527" s="81" customFormat="1" x14ac:dyDescent="0.2"/>
    <row r="528" s="81" customFormat="1" x14ac:dyDescent="0.2"/>
    <row r="529" s="81" customFormat="1" x14ac:dyDescent="0.2"/>
    <row r="530" s="81" customFormat="1" x14ac:dyDescent="0.2"/>
    <row r="531" s="81" customFormat="1" x14ac:dyDescent="0.2"/>
    <row r="532" s="81" customFormat="1" x14ac:dyDescent="0.2"/>
    <row r="533" s="81" customFormat="1" x14ac:dyDescent="0.2"/>
    <row r="534" s="81" customFormat="1" x14ac:dyDescent="0.2"/>
    <row r="535" s="81" customFormat="1" x14ac:dyDescent="0.2"/>
    <row r="536" s="81" customFormat="1" x14ac:dyDescent="0.2"/>
    <row r="537" s="81" customFormat="1" x14ac:dyDescent="0.2"/>
    <row r="538" s="81" customFormat="1" x14ac:dyDescent="0.2"/>
    <row r="539" s="81" customFormat="1" x14ac:dyDescent="0.2"/>
    <row r="540" s="81" customFormat="1" x14ac:dyDescent="0.2"/>
    <row r="541" s="81" customFormat="1" x14ac:dyDescent="0.2"/>
    <row r="542" s="81" customFormat="1" x14ac:dyDescent="0.2"/>
    <row r="543" s="81" customFormat="1" x14ac:dyDescent="0.2"/>
    <row r="544" s="81" customFormat="1" x14ac:dyDescent="0.2"/>
    <row r="545" s="81" customFormat="1" x14ac:dyDescent="0.2"/>
    <row r="546" s="81" customFormat="1" x14ac:dyDescent="0.2"/>
    <row r="547" s="81" customFormat="1" x14ac:dyDescent="0.2"/>
    <row r="548" s="81" customFormat="1" x14ac:dyDescent="0.2"/>
    <row r="549" s="81" customFormat="1" x14ac:dyDescent="0.2"/>
    <row r="550" s="81" customFormat="1" x14ac:dyDescent="0.2"/>
    <row r="551" s="81" customFormat="1" x14ac:dyDescent="0.2"/>
    <row r="552" s="81" customFormat="1" x14ac:dyDescent="0.2"/>
    <row r="553" s="81" customFormat="1" x14ac:dyDescent="0.2"/>
    <row r="554" s="81" customFormat="1" x14ac:dyDescent="0.2"/>
    <row r="555" s="81" customFormat="1" x14ac:dyDescent="0.2"/>
    <row r="556" s="81" customFormat="1" x14ac:dyDescent="0.2"/>
    <row r="557" s="81" customFormat="1" x14ac:dyDescent="0.2"/>
    <row r="558" s="81" customFormat="1" x14ac:dyDescent="0.2"/>
    <row r="559" s="81" customFormat="1" x14ac:dyDescent="0.2"/>
    <row r="560" s="81" customFormat="1" x14ac:dyDescent="0.2"/>
    <row r="561" s="81" customFormat="1" x14ac:dyDescent="0.2"/>
    <row r="562" s="81" customFormat="1" x14ac:dyDescent="0.2"/>
    <row r="563" s="81" customFormat="1" x14ac:dyDescent="0.2"/>
    <row r="564" s="81" customFormat="1" x14ac:dyDescent="0.2"/>
    <row r="565" s="81" customFormat="1" x14ac:dyDescent="0.2"/>
    <row r="566" s="81" customFormat="1" x14ac:dyDescent="0.2"/>
    <row r="567" s="81" customFormat="1" x14ac:dyDescent="0.2"/>
    <row r="568" s="81" customFormat="1" x14ac:dyDescent="0.2"/>
    <row r="569" s="81" customFormat="1" x14ac:dyDescent="0.2"/>
    <row r="570" s="81" customFormat="1" x14ac:dyDescent="0.2"/>
    <row r="571" s="81" customFormat="1" x14ac:dyDescent="0.2"/>
    <row r="572" s="81" customFormat="1" x14ac:dyDescent="0.2"/>
    <row r="573" s="81" customFormat="1" x14ac:dyDescent="0.2"/>
    <row r="574" s="81" customFormat="1" x14ac:dyDescent="0.2"/>
    <row r="575" s="81" customFormat="1" x14ac:dyDescent="0.2"/>
    <row r="576" s="81" customFormat="1" x14ac:dyDescent="0.2"/>
    <row r="577" s="81" customFormat="1" x14ac:dyDescent="0.2"/>
    <row r="578" s="81" customFormat="1" x14ac:dyDescent="0.2"/>
    <row r="579" s="81" customFormat="1" x14ac:dyDescent="0.2"/>
    <row r="580" s="81" customFormat="1" x14ac:dyDescent="0.2"/>
    <row r="581" s="81" customFormat="1" x14ac:dyDescent="0.2"/>
    <row r="582" s="81" customFormat="1" x14ac:dyDescent="0.2"/>
    <row r="583" s="81" customFormat="1" x14ac:dyDescent="0.2"/>
    <row r="584" s="81" customFormat="1" x14ac:dyDescent="0.2"/>
    <row r="585" s="81" customFormat="1" x14ac:dyDescent="0.2"/>
    <row r="586" s="81" customFormat="1" x14ac:dyDescent="0.2"/>
    <row r="587" s="81" customFormat="1" x14ac:dyDescent="0.2"/>
    <row r="588" s="81" customFormat="1" x14ac:dyDescent="0.2"/>
    <row r="589" s="81" customFormat="1" x14ac:dyDescent="0.2"/>
    <row r="590" s="81" customFormat="1" x14ac:dyDescent="0.2"/>
    <row r="591" s="81" customFormat="1" x14ac:dyDescent="0.2"/>
    <row r="592" s="81" customFormat="1" x14ac:dyDescent="0.2"/>
    <row r="593" s="81" customFormat="1" x14ac:dyDescent="0.2"/>
    <row r="594" s="81" customFormat="1" x14ac:dyDescent="0.2"/>
    <row r="595" s="81" customFormat="1" x14ac:dyDescent="0.2"/>
    <row r="596" s="81" customFormat="1" x14ac:dyDescent="0.2"/>
    <row r="597" s="81" customFormat="1" x14ac:dyDescent="0.2"/>
    <row r="598" s="81" customFormat="1" x14ac:dyDescent="0.2"/>
    <row r="599" s="81" customFormat="1" x14ac:dyDescent="0.2"/>
    <row r="600" s="81" customFormat="1" x14ac:dyDescent="0.2"/>
    <row r="601" s="81" customFormat="1" x14ac:dyDescent="0.2"/>
    <row r="602" s="81" customFormat="1" x14ac:dyDescent="0.2"/>
    <row r="603" s="81" customFormat="1" x14ac:dyDescent="0.2"/>
    <row r="604" s="81" customFormat="1" x14ac:dyDescent="0.2"/>
    <row r="605" s="81" customFormat="1" x14ac:dyDescent="0.2"/>
    <row r="606" s="81" customFormat="1" x14ac:dyDescent="0.2"/>
    <row r="607" s="81" customFormat="1" x14ac:dyDescent="0.2"/>
    <row r="608" s="81" customFormat="1" x14ac:dyDescent="0.2"/>
    <row r="609" s="81" customFormat="1" x14ac:dyDescent="0.2"/>
    <row r="610" s="81" customFormat="1" x14ac:dyDescent="0.2"/>
    <row r="611" s="81" customFormat="1" x14ac:dyDescent="0.2"/>
    <row r="612" s="81" customFormat="1" x14ac:dyDescent="0.2"/>
    <row r="613" s="81" customFormat="1" x14ac:dyDescent="0.2"/>
    <row r="614" s="81" customFormat="1" x14ac:dyDescent="0.2"/>
    <row r="615" s="81" customFormat="1" x14ac:dyDescent="0.2"/>
    <row r="616" s="81" customFormat="1" x14ac:dyDescent="0.2"/>
    <row r="617" s="81" customFormat="1" x14ac:dyDescent="0.2"/>
    <row r="618" s="81" customFormat="1" x14ac:dyDescent="0.2"/>
    <row r="619" s="81" customFormat="1" x14ac:dyDescent="0.2"/>
    <row r="620" s="81" customFormat="1" x14ac:dyDescent="0.2"/>
    <row r="621" s="81" customFormat="1" x14ac:dyDescent="0.2"/>
    <row r="622" s="81" customFormat="1" x14ac:dyDescent="0.2"/>
    <row r="623" s="81" customFormat="1" x14ac:dyDescent="0.2"/>
    <row r="624" s="81" customFormat="1" x14ac:dyDescent="0.2"/>
    <row r="625" s="81" customFormat="1" x14ac:dyDescent="0.2"/>
    <row r="626" s="81" customFormat="1" x14ac:dyDescent="0.2"/>
    <row r="627" s="81" customFormat="1" x14ac:dyDescent="0.2"/>
    <row r="628" s="81" customFormat="1" x14ac:dyDescent="0.2"/>
    <row r="629" s="81" customFormat="1" x14ac:dyDescent="0.2"/>
    <row r="630" s="81" customFormat="1" x14ac:dyDescent="0.2"/>
    <row r="631" s="81" customFormat="1" x14ac:dyDescent="0.2"/>
    <row r="632" s="81" customFormat="1" x14ac:dyDescent="0.2"/>
    <row r="633" s="81" customFormat="1" x14ac:dyDescent="0.2"/>
    <row r="634" s="81" customFormat="1" x14ac:dyDescent="0.2"/>
    <row r="635" s="81" customFormat="1" x14ac:dyDescent="0.2"/>
    <row r="636" s="81" customFormat="1" x14ac:dyDescent="0.2"/>
    <row r="637" s="81" customFormat="1" x14ac:dyDescent="0.2"/>
    <row r="638" s="81" customFormat="1" x14ac:dyDescent="0.2"/>
    <row r="639" s="81" customFormat="1" x14ac:dyDescent="0.2"/>
    <row r="640" s="81" customFormat="1" x14ac:dyDescent="0.2"/>
    <row r="641" s="81" customFormat="1" x14ac:dyDescent="0.2"/>
    <row r="642" s="81" customFormat="1" x14ac:dyDescent="0.2"/>
    <row r="643" s="81" customFormat="1" x14ac:dyDescent="0.2"/>
    <row r="644" s="81" customFormat="1" x14ac:dyDescent="0.2"/>
    <row r="645" s="81" customFormat="1" x14ac:dyDescent="0.2"/>
    <row r="646" s="81" customFormat="1" x14ac:dyDescent="0.2"/>
    <row r="647" s="81" customFormat="1" x14ac:dyDescent="0.2"/>
    <row r="648" s="81" customFormat="1" x14ac:dyDescent="0.2"/>
    <row r="649" s="81" customFormat="1" x14ac:dyDescent="0.2"/>
    <row r="650" s="81" customFormat="1" x14ac:dyDescent="0.2"/>
    <row r="651" s="81" customFormat="1" x14ac:dyDescent="0.2"/>
    <row r="652" s="81" customFormat="1" x14ac:dyDescent="0.2"/>
    <row r="653" s="81" customFormat="1" x14ac:dyDescent="0.2"/>
    <row r="654" s="81" customFormat="1" x14ac:dyDescent="0.2"/>
    <row r="655" s="81" customFormat="1" x14ac:dyDescent="0.2"/>
    <row r="656" s="81" customFormat="1" x14ac:dyDescent="0.2"/>
    <row r="657" s="81" customFormat="1" x14ac:dyDescent="0.2"/>
    <row r="658" s="81" customFormat="1" x14ac:dyDescent="0.2"/>
    <row r="659" s="81" customFormat="1" x14ac:dyDescent="0.2"/>
    <row r="660" s="81" customFormat="1" x14ac:dyDescent="0.2"/>
    <row r="661" s="81" customFormat="1" x14ac:dyDescent="0.2"/>
    <row r="662" s="81" customFormat="1" x14ac:dyDescent="0.2"/>
    <row r="663" s="81" customFormat="1" x14ac:dyDescent="0.2"/>
    <row r="664" s="81" customFormat="1" x14ac:dyDescent="0.2"/>
    <row r="665" s="81" customFormat="1" x14ac:dyDescent="0.2"/>
    <row r="666" s="81" customFormat="1" x14ac:dyDescent="0.2"/>
    <row r="667" s="81" customFormat="1" x14ac:dyDescent="0.2"/>
    <row r="668" s="81" customFormat="1" x14ac:dyDescent="0.2"/>
    <row r="669" s="81" customFormat="1" x14ac:dyDescent="0.2"/>
    <row r="670" s="81" customFormat="1" x14ac:dyDescent="0.2"/>
    <row r="671" s="81" customFormat="1" x14ac:dyDescent="0.2"/>
    <row r="672" s="81" customFormat="1" x14ac:dyDescent="0.2"/>
    <row r="673" s="81" customFormat="1" x14ac:dyDescent="0.2"/>
    <row r="674" s="81" customFormat="1" x14ac:dyDescent="0.2"/>
    <row r="675" s="81" customFormat="1" x14ac:dyDescent="0.2"/>
    <row r="676" s="81" customFormat="1" x14ac:dyDescent="0.2"/>
    <row r="677" s="81" customFormat="1" x14ac:dyDescent="0.2"/>
    <row r="678" s="81" customFormat="1" x14ac:dyDescent="0.2"/>
    <row r="679" s="81" customFormat="1" x14ac:dyDescent="0.2"/>
    <row r="680" s="81" customFormat="1" x14ac:dyDescent="0.2"/>
    <row r="681" s="81" customFormat="1" x14ac:dyDescent="0.2"/>
    <row r="682" s="81" customFormat="1" x14ac:dyDescent="0.2"/>
    <row r="683" s="81" customFormat="1" x14ac:dyDescent="0.2"/>
    <row r="684" s="81" customFormat="1" x14ac:dyDescent="0.2"/>
    <row r="685" s="81" customFormat="1" x14ac:dyDescent="0.2"/>
    <row r="686" s="81" customFormat="1" x14ac:dyDescent="0.2"/>
    <row r="687" s="81" customFormat="1" x14ac:dyDescent="0.2"/>
    <row r="688" s="81" customFormat="1" x14ac:dyDescent="0.2"/>
    <row r="689" s="81" customFormat="1" x14ac:dyDescent="0.2"/>
    <row r="690" s="81" customFormat="1" x14ac:dyDescent="0.2"/>
    <row r="691" s="81" customFormat="1" x14ac:dyDescent="0.2"/>
    <row r="692" s="81" customFormat="1" x14ac:dyDescent="0.2"/>
    <row r="693" s="81" customFormat="1" x14ac:dyDescent="0.2"/>
    <row r="694" s="81" customFormat="1" x14ac:dyDescent="0.2"/>
    <row r="695" s="81" customFormat="1" x14ac:dyDescent="0.2"/>
    <row r="696" s="81" customFormat="1" x14ac:dyDescent="0.2"/>
    <row r="697" s="81" customFormat="1" x14ac:dyDescent="0.2"/>
    <row r="698" s="81" customFormat="1" x14ac:dyDescent="0.2"/>
    <row r="699" s="81" customFormat="1" x14ac:dyDescent="0.2"/>
    <row r="700" s="81" customFormat="1" x14ac:dyDescent="0.2"/>
    <row r="701" s="81" customFormat="1" x14ac:dyDescent="0.2"/>
    <row r="702" s="81" customFormat="1" x14ac:dyDescent="0.2"/>
    <row r="703" s="81" customFormat="1" x14ac:dyDescent="0.2"/>
    <row r="704" s="81" customFormat="1" x14ac:dyDescent="0.2"/>
    <row r="705" s="81" customFormat="1" x14ac:dyDescent="0.2"/>
    <row r="706" s="81" customFormat="1" x14ac:dyDescent="0.2"/>
    <row r="707" s="81" customFormat="1" x14ac:dyDescent="0.2"/>
    <row r="708" s="81" customFormat="1" x14ac:dyDescent="0.2"/>
    <row r="709" s="81" customFormat="1" x14ac:dyDescent="0.2"/>
    <row r="710" s="81" customFormat="1" x14ac:dyDescent="0.2"/>
    <row r="711" s="81" customFormat="1" x14ac:dyDescent="0.2"/>
    <row r="712" s="81" customFormat="1" x14ac:dyDescent="0.2"/>
    <row r="713" s="81" customFormat="1" x14ac:dyDescent="0.2"/>
    <row r="714" s="81" customFormat="1" x14ac:dyDescent="0.2"/>
    <row r="715" s="81" customFormat="1" x14ac:dyDescent="0.2"/>
    <row r="716" s="81" customFormat="1" x14ac:dyDescent="0.2"/>
    <row r="717" s="81" customFormat="1" x14ac:dyDescent="0.2"/>
    <row r="718" s="81" customFormat="1" x14ac:dyDescent="0.2"/>
    <row r="719" s="81" customFormat="1" x14ac:dyDescent="0.2"/>
    <row r="720" s="81" customFormat="1" x14ac:dyDescent="0.2"/>
    <row r="721" s="81" customFormat="1" x14ac:dyDescent="0.2"/>
    <row r="722" s="81" customFormat="1" x14ac:dyDescent="0.2"/>
    <row r="723" s="81" customFormat="1" x14ac:dyDescent="0.2"/>
    <row r="724" s="81" customFormat="1" x14ac:dyDescent="0.2"/>
    <row r="725" s="81" customFormat="1" x14ac:dyDescent="0.2"/>
    <row r="726" s="81" customFormat="1" x14ac:dyDescent="0.2"/>
    <row r="727" s="81" customFormat="1" x14ac:dyDescent="0.2"/>
    <row r="728" s="81" customFormat="1" x14ac:dyDescent="0.2"/>
    <row r="729" s="81" customFormat="1" x14ac:dyDescent="0.2"/>
    <row r="730" s="81" customFormat="1" x14ac:dyDescent="0.2"/>
    <row r="731" s="81" customFormat="1" x14ac:dyDescent="0.2"/>
    <row r="732" s="81" customFormat="1" x14ac:dyDescent="0.2"/>
    <row r="733" s="81" customFormat="1" x14ac:dyDescent="0.2"/>
    <row r="734" s="81" customFormat="1" x14ac:dyDescent="0.2"/>
    <row r="735" s="81" customFormat="1" x14ac:dyDescent="0.2"/>
    <row r="736" s="81" customFormat="1" x14ac:dyDescent="0.2"/>
    <row r="737" s="81" customFormat="1" x14ac:dyDescent="0.2"/>
    <row r="738" s="81" customFormat="1" x14ac:dyDescent="0.2"/>
    <row r="739" s="81" customFormat="1" x14ac:dyDescent="0.2"/>
    <row r="740" s="81" customFormat="1" x14ac:dyDescent="0.2"/>
    <row r="741" s="81" customFormat="1" x14ac:dyDescent="0.2"/>
    <row r="742" s="81" customFormat="1" x14ac:dyDescent="0.2"/>
    <row r="743" s="81" customFormat="1" x14ac:dyDescent="0.2"/>
    <row r="744" s="81" customFormat="1" x14ac:dyDescent="0.2"/>
    <row r="745" s="81" customFormat="1" x14ac:dyDescent="0.2"/>
    <row r="746" s="81" customFormat="1" x14ac:dyDescent="0.2"/>
    <row r="747" s="81" customFormat="1" x14ac:dyDescent="0.2"/>
    <row r="748" s="81" customFormat="1" x14ac:dyDescent="0.2"/>
    <row r="749" s="81" customFormat="1" x14ac:dyDescent="0.2"/>
    <row r="750" s="81" customFormat="1" x14ac:dyDescent="0.2"/>
    <row r="751" s="81" customFormat="1" x14ac:dyDescent="0.2"/>
    <row r="752" s="81" customFormat="1" x14ac:dyDescent="0.2"/>
    <row r="753" s="81" customFormat="1" x14ac:dyDescent="0.2"/>
    <row r="754" s="81" customFormat="1" x14ac:dyDescent="0.2"/>
    <row r="755" s="81" customFormat="1" x14ac:dyDescent="0.2"/>
    <row r="756" s="81" customFormat="1" x14ac:dyDescent="0.2"/>
    <row r="757" s="81" customFormat="1" x14ac:dyDescent="0.2"/>
    <row r="758" s="81" customFormat="1" x14ac:dyDescent="0.2"/>
    <row r="759" s="81" customFormat="1" x14ac:dyDescent="0.2"/>
    <row r="760" s="81" customFormat="1" x14ac:dyDescent="0.2"/>
    <row r="761" s="81" customFormat="1" x14ac:dyDescent="0.2"/>
    <row r="762" s="81" customFormat="1" x14ac:dyDescent="0.2"/>
    <row r="763" s="81" customFormat="1" x14ac:dyDescent="0.2"/>
    <row r="764" s="81" customFormat="1" x14ac:dyDescent="0.2"/>
    <row r="765" s="81" customFormat="1" x14ac:dyDescent="0.2"/>
    <row r="766" s="81" customFormat="1" x14ac:dyDescent="0.2"/>
    <row r="767" s="81" customFormat="1" x14ac:dyDescent="0.2"/>
    <row r="768" s="81" customFormat="1" x14ac:dyDescent="0.2"/>
    <row r="769" s="81" customFormat="1" x14ac:dyDescent="0.2"/>
    <row r="770" s="81" customFormat="1" x14ac:dyDescent="0.2"/>
    <row r="771" s="81" customFormat="1" x14ac:dyDescent="0.2"/>
    <row r="772" s="81" customFormat="1" x14ac:dyDescent="0.2"/>
    <row r="773" s="81" customFormat="1" x14ac:dyDescent="0.2"/>
    <row r="774" s="81" customFormat="1" x14ac:dyDescent="0.2"/>
    <row r="775" s="81" customFormat="1" x14ac:dyDescent="0.2"/>
    <row r="776" s="81" customFormat="1" x14ac:dyDescent="0.2"/>
    <row r="777" s="81" customFormat="1" x14ac:dyDescent="0.2"/>
    <row r="778" s="81" customFormat="1" x14ac:dyDescent="0.2"/>
    <row r="779" s="81" customFormat="1" x14ac:dyDescent="0.2"/>
    <row r="780" s="81" customFormat="1" x14ac:dyDescent="0.2"/>
    <row r="781" s="81" customFormat="1" x14ac:dyDescent="0.2"/>
    <row r="782" s="81" customFormat="1" x14ac:dyDescent="0.2"/>
    <row r="783" s="81" customFormat="1" x14ac:dyDescent="0.2"/>
    <row r="784" s="81" customFormat="1" x14ac:dyDescent="0.2"/>
    <row r="785" s="81" customFormat="1" x14ac:dyDescent="0.2"/>
    <row r="786" s="81" customFormat="1" x14ac:dyDescent="0.2"/>
    <row r="787" s="81" customFormat="1" x14ac:dyDescent="0.2"/>
    <row r="788" s="81" customFormat="1" x14ac:dyDescent="0.2"/>
    <row r="789" s="81" customFormat="1" x14ac:dyDescent="0.2"/>
    <row r="790" s="81" customFormat="1" x14ac:dyDescent="0.2"/>
    <row r="791" s="81" customFormat="1" x14ac:dyDescent="0.2"/>
    <row r="792" s="81" customFormat="1" x14ac:dyDescent="0.2"/>
    <row r="793" s="81" customFormat="1" x14ac:dyDescent="0.2"/>
    <row r="794" s="81" customFormat="1" x14ac:dyDescent="0.2"/>
    <row r="795" s="81" customFormat="1" x14ac:dyDescent="0.2"/>
    <row r="796" s="81" customFormat="1" x14ac:dyDescent="0.2"/>
    <row r="797" s="81" customFormat="1" x14ac:dyDescent="0.2"/>
    <row r="798" s="81" customFormat="1" x14ac:dyDescent="0.2"/>
    <row r="799" s="81" customFormat="1" x14ac:dyDescent="0.2"/>
    <row r="800" s="81" customFormat="1" x14ac:dyDescent="0.2"/>
    <row r="801" s="81" customFormat="1" x14ac:dyDescent="0.2"/>
    <row r="802" s="81" customFormat="1" x14ac:dyDescent="0.2"/>
    <row r="803" s="81" customFormat="1" x14ac:dyDescent="0.2"/>
    <row r="804" s="81" customFormat="1" x14ac:dyDescent="0.2"/>
    <row r="805" s="81" customFormat="1" x14ac:dyDescent="0.2"/>
    <row r="806" s="81" customFormat="1" x14ac:dyDescent="0.2"/>
    <row r="807" s="81" customFormat="1" x14ac:dyDescent="0.2"/>
    <row r="808" s="81" customFormat="1" x14ac:dyDescent="0.2"/>
    <row r="809" s="81" customFormat="1" x14ac:dyDescent="0.2"/>
    <row r="810" s="81" customFormat="1" x14ac:dyDescent="0.2"/>
    <row r="811" s="81" customFormat="1" x14ac:dyDescent="0.2"/>
    <row r="812" s="81" customFormat="1" x14ac:dyDescent="0.2"/>
    <row r="813" s="81" customFormat="1" x14ac:dyDescent="0.2"/>
    <row r="814" s="81" customFormat="1" x14ac:dyDescent="0.2"/>
    <row r="815" s="81" customFormat="1" x14ac:dyDescent="0.2"/>
    <row r="816" s="81" customFormat="1" x14ac:dyDescent="0.2"/>
    <row r="817" s="81" customFormat="1" x14ac:dyDescent="0.2"/>
    <row r="818" s="81" customFormat="1" x14ac:dyDescent="0.2"/>
    <row r="819" s="81" customFormat="1" x14ac:dyDescent="0.2"/>
    <row r="820" s="81" customFormat="1" x14ac:dyDescent="0.2"/>
    <row r="821" s="81" customFormat="1" x14ac:dyDescent="0.2"/>
    <row r="822" s="81" customFormat="1" x14ac:dyDescent="0.2"/>
    <row r="823" s="81" customFormat="1" x14ac:dyDescent="0.2"/>
    <row r="824" s="81" customFormat="1" x14ac:dyDescent="0.2"/>
    <row r="825" s="81" customFormat="1" x14ac:dyDescent="0.2"/>
  </sheetData>
  <conditionalFormatting sqref="D264:D41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70"/>
  <sheetViews>
    <sheetView zoomScale="120" zoomScaleNormal="120" workbookViewId="0">
      <pane ySplit="1" topLeftCell="A366" activePane="bottomLeft" state="frozen"/>
      <selection pane="bottomLeft" activeCell="AA404" sqref="AA404"/>
    </sheetView>
  </sheetViews>
  <sheetFormatPr baseColWidth="10" defaultColWidth="8.83203125" defaultRowHeight="15" x14ac:dyDescent="0.2"/>
  <cols>
    <col min="1" max="1" width="9.1640625" style="1" customWidth="1"/>
    <col min="2" max="2" width="12.6640625" style="80" bestFit="1" customWidth="1"/>
    <col min="3" max="3" width="11.6640625" style="7" customWidth="1"/>
    <col min="4" max="4" width="11.6640625" style="6" customWidth="1"/>
    <col min="18" max="18" width="12.83203125" style="80" customWidth="1"/>
    <col min="19" max="19" width="10.6640625" style="80" bestFit="1" customWidth="1"/>
    <col min="20" max="20" width="14.6640625" style="80" customWidth="1"/>
    <col min="21" max="21" width="31.33203125" style="80" customWidth="1"/>
  </cols>
  <sheetData>
    <row r="1" spans="1:23" x14ac:dyDescent="0.2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525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1" customFormat="1" x14ac:dyDescent="0.2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91.18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100.963969388</v>
      </c>
      <c r="F2" s="76">
        <f>IF(VLOOKUP(A2,Database!$A:$AS,MATCH($F$1,Database!$A$1:$AS$1,0),FALSE)=0,#N/A,VLOOKUP(A2,Database!$A:$AS,MATCH($F$1,Database!$A$1:$AS$1,0),FALSE))</f>
        <v>78.876010899999997</v>
      </c>
      <c r="G2" s="76">
        <f>IF(VLOOKUP(A2,Database!$A:$AS,MATCH($G$1,Database!$A$1:$AS$1,0),FALSE)=0,#N/A,VLOOKUP(A2,Database!$A:$AS,MATCH($G$1,Database!$A$1:$AS$1,0),FALSE))</f>
        <v>81.712062256999999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88.973458235753327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85.350684529940239</v>
      </c>
      <c r="L2" s="76">
        <f>(((Table134567891011121314151617343[[#This Row],[EA19]]-VLOOKUP($U$1,A:F,6,))/VLOOKUP($U$1,A:F,6,))*100)+100</f>
        <v>88.136965252552045</v>
      </c>
      <c r="M2" s="76">
        <f>(((Table134567891011121314151617343[[#This Row],[GBR]]-VLOOKUP($U$1,A:G,7,))/VLOOKUP($U$1,A:G,7,))*100)+100</f>
        <v>85.08287292845867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1" t="s">
        <v>50</v>
      </c>
    </row>
    <row r="3" spans="1:23" s="81" customFormat="1" x14ac:dyDescent="0.2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98.438458108999995</v>
      </c>
      <c r="F3" s="76">
        <f>IF(VLOOKUP(A3,Database!$A:$AS,MATCH($F$1,Database!$A$1:$AS$1,0),FALSE)=0,#N/A,VLOOKUP(A3,Database!$A:$AS,MATCH($F$1,Database!$A$1:$AS$1,0),FALSE))</f>
        <v>79.799929878</v>
      </c>
      <c r="G3" s="76">
        <f>IF(VLOOKUP(A3,Database!$A:$AS,MATCH($G$1,Database!$A$1:$AS$1,0),FALSE)=0,#N/A,VLOOKUP(A3,Database!$A:$AS,MATCH($G$1,Database!$A$1:$AS$1,0),FALSE))</f>
        <v>81.605942694999996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83.215723733952018</v>
      </c>
      <c r="L3" s="76">
        <f>(((Table134567891011121314151617343[[#This Row],[EA19]]-VLOOKUP($U$1,A:F,6,))/VLOOKUP($U$1,A:F,6,))*100)+100</f>
        <v>89.169362985791864</v>
      </c>
      <c r="M3" s="76">
        <f>(((Table134567891011121314151617343[[#This Row],[GBR]]-VLOOKUP($U$1,A:G,7,))/VLOOKUP($U$1,A:G,7,))*100)+100</f>
        <v>84.972375690236092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1" t="s">
        <v>54</v>
      </c>
    </row>
    <row r="4" spans="1:23" s="81" customFormat="1" x14ac:dyDescent="0.2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99.464533216000007</v>
      </c>
      <c r="F4" s="76">
        <f>IF(VLOOKUP(A4,Database!$A:$AS,MATCH($F$1,Database!$A$1:$AS$1,0),FALSE)=0,#N/A,VLOOKUP(A4,Database!$A:$AS,MATCH($F$1,Database!$A$1:$AS$1,0),FALSE))</f>
        <v>79.571331368000003</v>
      </c>
      <c r="G4" s="76">
        <f>IF(VLOOKUP(A4,Database!$A:$AS,MATCH($G$1,Database!$A$1:$AS$1,0),FALSE)=0,#N/A,VLOOKUP(A4,Database!$A:$AS,MATCH($G$1,Database!$A$1:$AS$1,0),FALSE))</f>
        <v>82.136540502000003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84.083124384822142</v>
      </c>
      <c r="L4" s="76">
        <f>(((Table134567891011121314151617343[[#This Row],[EA19]]-VLOOKUP($U$1,A:F,6,))/VLOOKUP($U$1,A:F,6,))*100)+100</f>
        <v>88.913924371405059</v>
      </c>
      <c r="M4" s="76">
        <f>(((Table134567891011121314151617343[[#This Row],[GBR]]-VLOOKUP($U$1,A:G,7,))/VLOOKUP($U$1,A:G,7,))*100)+100</f>
        <v>85.524861878225224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1" t="s">
        <v>86</v>
      </c>
    </row>
    <row r="5" spans="1:23" s="81" customFormat="1" x14ac:dyDescent="0.2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100.817164683</v>
      </c>
      <c r="F5" s="76">
        <f>IF(VLOOKUP(A5,Database!$A:$AS,MATCH($F$1,Database!$A$1:$AS$1,0),FALSE)=0,#N/A,VLOOKUP(A5,Database!$A:$AS,MATCH($F$1,Database!$A$1:$AS$1,0),FALSE))</f>
        <v>79.895179256999995</v>
      </c>
      <c r="G5" s="76">
        <f>IF(VLOOKUP(A5,Database!$A:$AS,MATCH($G$1,Database!$A$1:$AS$1,0),FALSE)=0,#N/A,VLOOKUP(A5,Database!$A:$AS,MATCH($G$1,Database!$A$1:$AS$1,0),FALSE))</f>
        <v>82.879377431999998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85.226582019510857</v>
      </c>
      <c r="L5" s="76">
        <f>(((Table134567891011121314151617343[[#This Row],[EA19]]-VLOOKUP($U$1,A:F,6,))/VLOOKUP($U$1,A:F,6,))*100)+100</f>
        <v>89.275795741600135</v>
      </c>
      <c r="M5" s="76">
        <f>(((Table134567891011121314151617343[[#This Row],[GBR]]-VLOOKUP($U$1,A:G,7,))/VLOOKUP($U$1,A:G,7,))*100)+100</f>
        <v>86.29834254161824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1" t="s">
        <v>92</v>
      </c>
    </row>
    <row r="6" spans="1:23" s="81" customFormat="1" x14ac:dyDescent="0.2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99.753698705999994</v>
      </c>
      <c r="F6" s="76">
        <f>IF(VLOOKUP(A6,Database!$A:$AS,MATCH($F$1,Database!$A$1:$AS$1,0),FALSE)=0,#N/A,VLOOKUP(A6,Database!$A:$AS,MATCH($F$1,Database!$A$1:$AS$1,0),FALSE))</f>
        <v>79.876129380999998</v>
      </c>
      <c r="G6" s="76">
        <f>IF(VLOOKUP(A6,Database!$A:$AS,MATCH($G$1,Database!$A$1:$AS$1,0),FALSE)=0,#N/A,VLOOKUP(A6,Database!$A:$AS,MATCH($G$1,Database!$A$1:$AS$1,0),FALSE))</f>
        <v>83.303855677000001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84.327572703004719</v>
      </c>
      <c r="L6" s="76">
        <f>(((Table134567891011121314151617343[[#This Row],[EA19]]-VLOOKUP($U$1,A:F,6,))/VLOOKUP($U$1,A:F,6,))*100)+100</f>
        <v>89.254509190215003</v>
      </c>
      <c r="M6" s="76">
        <f>(((Table134567891011121314151617343[[#This Row],[GBR]]-VLOOKUP($U$1,A:G,7,))/VLOOKUP($U$1,A:G,7,))*100)+100</f>
        <v>86.740331491384794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1" t="s">
        <v>524</v>
      </c>
    </row>
    <row r="7" spans="1:23" s="81" customFormat="1" x14ac:dyDescent="0.2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91.56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102.36048367799999</v>
      </c>
      <c r="F7" s="76">
        <f>IF(VLOOKUP(A7,Database!$A:$AS,MATCH($F$1,Database!$A$1:$AS$1,0),FALSE)=0,#N/A,VLOOKUP(A7,Database!$A:$AS,MATCH($F$1,Database!$A$1:$AS$1,0),FALSE))</f>
        <v>79.361782732999998</v>
      </c>
      <c r="G7" s="76">
        <f>IF(VLOOKUP(A7,Database!$A:$AS,MATCH($G$1,Database!$A$1:$AS$1,0),FALSE)=0,#N/A,VLOOKUP(A7,Database!$A:$AS,MATCH($G$1,Database!$A$1:$AS$1,0),FALSE))</f>
        <v>82.985496992999998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89.344262295081961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86.531238853723693</v>
      </c>
      <c r="L7" s="76">
        <f>(((Table134567891011121314151617343[[#This Row],[EA19]]-VLOOKUP($U$1,A:F,6,))/VLOOKUP($U$1,A:F,6,))*100)+100</f>
        <v>88.679772307285958</v>
      </c>
      <c r="M7" s="76">
        <f>(((Table134567891011121314151617343[[#This Row],[GBR]]-VLOOKUP($U$1,A:G,7,))/VLOOKUP($U$1,A:G,7,))*100)+100</f>
        <v>86.408839778799575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1" t="s">
        <v>126</v>
      </c>
    </row>
    <row r="8" spans="1:23" s="81" customFormat="1" x14ac:dyDescent="0.2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99.309958418999997</v>
      </c>
      <c r="F8" s="76">
        <f>IF(VLOOKUP(A8,Database!$A:$AS,MATCH($F$1,Database!$A$1:$AS$1,0),FALSE)=0,#N/A,VLOOKUP(A8,Database!$A:$AS,MATCH($F$1,Database!$A$1:$AS$1,0),FALSE))</f>
        <v>79.666580746999998</v>
      </c>
      <c r="G8" s="76">
        <f>IF(VLOOKUP(A8,Database!$A:$AS,MATCH($G$1,Database!$A$1:$AS$1,0),FALSE)=0,#N/A,VLOOKUP(A8,Database!$A:$AS,MATCH($G$1,Database!$A$1:$AS$1,0),FALSE))</f>
        <v>82.242660064000006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83.952453366091419</v>
      </c>
      <c r="L8" s="76">
        <f>(((Table134567891011121314151617343[[#This Row],[EA19]]-VLOOKUP($U$1,A:F,6,))/VLOOKUP($U$1,A:F,6,))*100)+100</f>
        <v>89.020357127213316</v>
      </c>
      <c r="M8" s="76">
        <f>(((Table134567891011121314151617343[[#This Row],[GBR]]-VLOOKUP($U$1,A:G,7,))/VLOOKUP($U$1,A:G,7,))*100)+100</f>
        <v>85.635359116447802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1" t="s">
        <v>132</v>
      </c>
    </row>
    <row r="9" spans="1:23" s="81" customFormat="1" x14ac:dyDescent="0.2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98.017868704999998</v>
      </c>
      <c r="F9" s="76">
        <f>IF(VLOOKUP(A9,Database!$A:$AS,MATCH($F$1,Database!$A$1:$AS$1,0),FALSE)=0,#N/A,VLOOKUP(A9,Database!$A:$AS,MATCH($F$1,Database!$A$1:$AS$1,0),FALSE))</f>
        <v>80.199977270000005</v>
      </c>
      <c r="G9" s="76">
        <f>IF(VLOOKUP(A9,Database!$A:$AS,MATCH($G$1,Database!$A$1:$AS$1,0),FALSE)=0,#N/A,VLOOKUP(A9,Database!$A:$AS,MATCH($G$1,Database!$A$1:$AS$1,0),FALSE))</f>
        <v>81.499823133999996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82.860175177818221</v>
      </c>
      <c r="L9" s="76">
        <f>(((Table134567891011121314151617343[[#This Row],[EA19]]-VLOOKUP($U$1,A:F,6,))/VLOOKUP($U$1,A:F,6,))*100)+100</f>
        <v>89.616380560410093</v>
      </c>
      <c r="M9" s="76">
        <f>(((Table134567891011121314151617343[[#This Row],[GBR]]-VLOOKUP($U$1,A:G,7,))/VLOOKUP($U$1,A:G,7,))*100)+100</f>
        <v>84.861878453054771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1" t="s">
        <v>146</v>
      </c>
    </row>
    <row r="10" spans="1:23" s="81" customFormat="1" x14ac:dyDescent="0.2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101.42545226999999</v>
      </c>
      <c r="F10" s="76">
        <f>IF(VLOOKUP(A10,Database!$A:$AS,MATCH($F$1,Database!$A$1:$AS$1,0),FALSE)=0,#N/A,VLOOKUP(A10,Database!$A:$AS,MATCH($F$1,Database!$A$1:$AS$1,0),FALSE))</f>
        <v>80.600024662999999</v>
      </c>
      <c r="G10" s="76">
        <f>IF(VLOOKUP(A10,Database!$A:$AS,MATCH($G$1,Database!$A$1:$AS$1,0),FALSE)=0,#N/A,VLOOKUP(A10,Database!$A:$AS,MATCH($G$1,Database!$A$1:$AS$1,0),FALSE))</f>
        <v>81.075344888999993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85.740802708893597</v>
      </c>
      <c r="L10" s="76">
        <f>(((Table134567891011121314151617343[[#This Row],[EA19]]-VLOOKUP($U$1,A:F,6,))/VLOOKUP($U$1,A:F,6,))*100)+100</f>
        <v>90.063398136145707</v>
      </c>
      <c r="M10" s="76">
        <f>(((Table134567891011121314151617343[[#This Row],[GBR]]-VLOOKUP($U$1,A:G,7,))/VLOOKUP($U$1,A:G,7,))*100)+100</f>
        <v>84.419889503288218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1" t="s">
        <v>526</v>
      </c>
    </row>
    <row r="11" spans="1:23" s="81" customFormat="1" x14ac:dyDescent="0.2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91.53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97.369483596999999</v>
      </c>
      <c r="F11" s="76">
        <f>IF(VLOOKUP(A11,Database!$A:$AS,MATCH($F$1,Database!$A$1:$AS$1,0),FALSE)=0,#N/A,VLOOKUP(A11,Database!$A:$AS,MATCH($F$1,Database!$A$1:$AS$1,0),FALSE))</f>
        <v>80.761948606999994</v>
      </c>
      <c r="G11" s="76">
        <f>IF(VLOOKUP(A11,Database!$A:$AS,MATCH($G$1,Database!$A$1:$AS$1,0),FALSE)=0,#N/A,VLOOKUP(A11,Database!$A:$AS,MATCH($G$1,Database!$A$1:$AS$1,0),FALSE))</f>
        <v>80.969225327000004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89.314988290398119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82.312057734117587</v>
      </c>
      <c r="L11" s="76">
        <f>(((Table134567891011121314151617343[[#This Row],[EA19]]-VLOOKUP($U$1,A:F,6,))/VLOOKUP($U$1,A:F,6,))*100)+100</f>
        <v>90.244333820684545</v>
      </c>
      <c r="M11" s="76">
        <f>(((Table134567891011121314151617343[[#This Row],[GBR]]-VLOOKUP($U$1,A:G,7,))/VLOOKUP($U$1,A:G,7,))*100)+100</f>
        <v>84.309392265065654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1" t="s">
        <v>152</v>
      </c>
    </row>
    <row r="12" spans="1:23" s="81" customFormat="1" x14ac:dyDescent="0.2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100.525805803</v>
      </c>
      <c r="F12" s="76">
        <f>IF(VLOOKUP(A12,Database!$A:$AS,MATCH($F$1,Database!$A$1:$AS$1,0),FALSE)=0,#N/A,VLOOKUP(A12,Database!$A:$AS,MATCH($F$1,Database!$A$1:$AS$1,0),FALSE))</f>
        <v>79.999953574000003</v>
      </c>
      <c r="G12" s="76">
        <f>IF(VLOOKUP(A12,Database!$A:$AS,MATCH($G$1,Database!$A$1:$AS$1,0),FALSE)=0,#N/A,VLOOKUP(A12,Database!$A:$AS,MATCH($G$1,Database!$A$1:$AS$1,0),FALSE))</f>
        <v>80.863105766000004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84.980279501864075</v>
      </c>
      <c r="L12" s="76">
        <f>(((Table134567891011121314151617343[[#This Row],[EA19]]-VLOOKUP($U$1,A:F,6,))/VLOOKUP($U$1,A:F,6,))*100)+100</f>
        <v>89.392871773100978</v>
      </c>
      <c r="M12" s="76">
        <f>(((Table134567891011121314151617343[[#This Row],[GBR]]-VLOOKUP($U$1,A:G,7,))/VLOOKUP($U$1,A:G,7,))*100)+100</f>
        <v>84.198895027884333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1" t="s">
        <v>158</v>
      </c>
    </row>
    <row r="13" spans="1:23" s="81" customFormat="1" x14ac:dyDescent="0.2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100.035264524</v>
      </c>
      <c r="F13" s="76">
        <f>IF(VLOOKUP(A13,Database!$A:$AS,MATCH($F$1,Database!$A$1:$AS$1,0),FALSE)=0,#N/A,VLOOKUP(A13,Database!$A:$AS,MATCH($F$1,Database!$A$1:$AS$1,0),FALSE))</f>
        <v>80.838148110999995</v>
      </c>
      <c r="G13" s="76">
        <f>IF(VLOOKUP(A13,Database!$A:$AS,MATCH($G$1,Database!$A$1:$AS$1,0),FALSE)=0,#N/A,VLOOKUP(A13,Database!$A:$AS,MATCH($G$1,Database!$A$1:$AS$1,0),FALSE))</f>
        <v>80.650866643000001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84.565596578771533</v>
      </c>
      <c r="L13" s="76">
        <f>(((Table134567891011121314151617343[[#This Row],[EA19]]-VLOOKUP($U$1,A:F,6,))/VLOOKUP($U$1,A:F,6,))*100)+100</f>
        <v>90.329480026225085</v>
      </c>
      <c r="M13" s="76">
        <f>(((Table134567891011121314151617343[[#This Row],[GBR]]-VLOOKUP($U$1,A:G,7,))/VLOOKUP($U$1,A:G,7,))*100)+100</f>
        <v>83.977900552480435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1" t="s">
        <v>176</v>
      </c>
    </row>
    <row r="14" spans="1:23" s="81" customFormat="1" x14ac:dyDescent="0.2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100.13821046699999</v>
      </c>
      <c r="F14" s="76">
        <f>IF(VLOOKUP(A14,Database!$A:$AS,MATCH($F$1,Database!$A$1:$AS$1,0),FALSE)=0,#N/A,VLOOKUP(A14,Database!$A:$AS,MATCH($F$1,Database!$A$1:$AS$1,0),FALSE))</f>
        <v>82.493125573</v>
      </c>
      <c r="G14" s="76">
        <f>IF(VLOOKUP(A14,Database!$A:$AS,MATCH($G$1,Database!$A$1:$AS$1,0),FALSE)=0,#N/A,VLOOKUP(A14,Database!$A:$AS,MATCH($G$1,Database!$A$1:$AS$1,0),FALSE))</f>
        <v>80.226388397999997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84.652622740261506</v>
      </c>
      <c r="L14" s="76">
        <f>(((Table134567891011121314151617343[[#This Row],[EA19]]-VLOOKUP($U$1,A:F,6,))/VLOOKUP($U$1,A:F,6,))*100)+100</f>
        <v>92.178770950014069</v>
      </c>
      <c r="M14" s="76">
        <f>(((Table134567891011121314151617343[[#This Row],[GBR]]-VLOOKUP($U$1,A:G,7,))/VLOOKUP($U$1,A:G,7,))*100)+100</f>
        <v>83.535911602713881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1" t="s">
        <v>190</v>
      </c>
    </row>
    <row r="15" spans="1:23" s="81" customFormat="1" x14ac:dyDescent="0.2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92.37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98.547556166999996</v>
      </c>
      <c r="F15" s="76">
        <f>IF(VLOOKUP(A15,Database!$A:$AS,MATCH($F$1,Database!$A$1:$AS$1,0),FALSE)=0,#N/A,VLOOKUP(A15,Database!$A:$AS,MATCH($F$1,Database!$A$1:$AS$1,0),FALSE))</f>
        <v>81.493208898999995</v>
      </c>
      <c r="G15" s="76">
        <f>IF(VLOOKUP(A15,Database!$A:$AS,MATCH($G$1,Database!$A$1:$AS$1,0),FALSE)=0,#N/A,VLOOKUP(A15,Database!$A:$AS,MATCH($G$1,Database!$A$1:$AS$1,0),FALSE))</f>
        <v>79.908029713000005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90.134660421545675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83.307950634178198</v>
      </c>
      <c r="L15" s="76">
        <f>(((Table134567891011121314151617343[[#This Row],[EA19]]-VLOOKUP($U$1,A:F,6,))/VLOOKUP($U$1,A:F,6,))*100)+100</f>
        <v>91.0614525138229</v>
      </c>
      <c r="M15" s="76">
        <f>(((Table134567891011121314151617343[[#This Row],[GBR]]-VLOOKUP($U$1,A:G,7,))/VLOOKUP($U$1,A:G,7,))*100)+100</f>
        <v>83.204419889087404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1" t="s">
        <v>206</v>
      </c>
    </row>
    <row r="16" spans="1:23" s="81" customFormat="1" x14ac:dyDescent="0.2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91.3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95.117339993000002</v>
      </c>
      <c r="F16" s="76">
        <f>IF(VLOOKUP(A16,Database!$A:$AS,MATCH($F$1,Database!$A$1:$AS$1,0),FALSE)=0,#N/A,VLOOKUP(A16,Database!$A:$AS,MATCH($F$1,Database!$A$1:$AS$1,0),FALSE))</f>
        <v>80.693275560000004</v>
      </c>
      <c r="G16" s="76">
        <f>IF(VLOOKUP(A16,Database!$A:$AS,MATCH($G$1,Database!$A$1:$AS$1,0),FALSE)=0,#N/A,VLOOKUP(A16,Database!$A:$AS,MATCH($G$1,Database!$A$1:$AS$1,0),FALSE))</f>
        <v>79.589671029000002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89.09055425448868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80.408190449319932</v>
      </c>
      <c r="L16" s="76">
        <f>(((Table134567891011121314151617343[[#This Row],[EA19]]-VLOOKUP($U$1,A:F,6,))/VLOOKUP($U$1,A:F,6,))*100)+100</f>
        <v>90.167597765093461</v>
      </c>
      <c r="M16" s="76">
        <f>(((Table134567891011121314151617343[[#This Row],[GBR]]-VLOOKUP($U$1,A:G,7,))/VLOOKUP($U$1,A:G,7,))*100)+100</f>
        <v>82.872928176502185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1" t="s">
        <v>214</v>
      </c>
    </row>
    <row r="17" spans="1:23" s="81" customFormat="1" x14ac:dyDescent="0.2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91.28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102.21312160399999</v>
      </c>
      <c r="F17" s="76">
        <f>IF(VLOOKUP(A17,Database!$A:$AS,MATCH($F$1,Database!$A$1:$AS$1,0),FALSE)=0,#N/A,VLOOKUP(A17,Database!$A:$AS,MATCH($F$1,Database!$A$1:$AS$1,0),FALSE))</f>
        <v>80.193317223999998</v>
      </c>
      <c r="G17" s="76">
        <f>IF(VLOOKUP(A17,Database!$A:$AS,MATCH($G$1,Database!$A$1:$AS$1,0),FALSE)=0,#N/A,VLOOKUP(A17,Database!$A:$AS,MATCH($G$1,Database!$A$1:$AS$1,0),FALSE))</f>
        <v>79.377431907000002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89.071038251366119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86.406665167032372</v>
      </c>
      <c r="L17" s="76">
        <f>(((Table134567891011121314151617343[[#This Row],[EA19]]-VLOOKUP($U$1,A:F,6,))/VLOOKUP($U$1,A:F,6,))*100)+100</f>
        <v>89.608938548115276</v>
      </c>
      <c r="M17" s="76">
        <f>(((Table134567891011121314151617343[[#This Row],[GBR]]-VLOOKUP($U$1,A:G,7,))/VLOOKUP($U$1,A:G,7,))*100)+100</f>
        <v>82.65193370213953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1" t="s">
        <v>220</v>
      </c>
    </row>
    <row r="18" spans="1:23" s="81" customFormat="1" x14ac:dyDescent="0.2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97.180934324000006</v>
      </c>
      <c r="F18" s="76">
        <f>IF(VLOOKUP(A18,Database!$A:$AS,MATCH($F$1,Database!$A$1:$AS$1,0),FALSE)=0,#N/A,VLOOKUP(A18,Database!$A:$AS,MATCH($F$1,Database!$A$1:$AS$1,0),FALSE))</f>
        <v>80.193317223999998</v>
      </c>
      <c r="G18" s="76">
        <f>IF(VLOOKUP(A18,Database!$A:$AS,MATCH($G$1,Database!$A$1:$AS$1,0),FALSE)=0,#N/A,VLOOKUP(A18,Database!$A:$AS,MATCH($G$1,Database!$A$1:$AS$1,0),FALSE))</f>
        <v>79.059073221999995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82.152666125252381</v>
      </c>
      <c r="L18" s="76">
        <f>(((Table134567891011121314151617343[[#This Row],[EA19]]-VLOOKUP($U$1,A:F,6,))/VLOOKUP($U$1,A:F,6,))*100)+100</f>
        <v>89.608938548115276</v>
      </c>
      <c r="M18" s="76">
        <f>(((Table134567891011121314151617343[[#This Row],[GBR]]-VLOOKUP($U$1,A:G,7,))/VLOOKUP($U$1,A:G,7,))*100)+100</f>
        <v>82.320441988513053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1" t="s">
        <v>222</v>
      </c>
    </row>
    <row r="19" spans="1:23" s="81" customFormat="1" x14ac:dyDescent="0.2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100.227200118</v>
      </c>
      <c r="F19" s="76">
        <f>IF(VLOOKUP(A19,Database!$A:$AS,MATCH($F$1,Database!$A$1:$AS$1,0),FALSE)=0,#N/A,VLOOKUP(A19,Database!$A:$AS,MATCH($F$1,Database!$A$1:$AS$1,0),FALSE))</f>
        <v>81.693192233999994</v>
      </c>
      <c r="G19" s="76">
        <f>IF(VLOOKUP(A19,Database!$A:$AS,MATCH($G$1,Database!$A$1:$AS$1,0),FALSE)=0,#N/A,VLOOKUP(A19,Database!$A:$AS,MATCH($G$1,Database!$A$1:$AS$1,0),FALSE))</f>
        <v>78.740714538000006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84.727850840691502</v>
      </c>
      <c r="L19" s="76">
        <f>(((Table134567891011121314151617343[[#This Row],[EA19]]-VLOOKUP($U$1,A:F,6,))/VLOOKUP($U$1,A:F,6,))*100)+100</f>
        <v>91.284916201284616</v>
      </c>
      <c r="M19" s="76">
        <f>(((Table134567891011121314151617343[[#This Row],[GBR]]-VLOOKUP($U$1,A:G,7,))/VLOOKUP($U$1,A:G,7,))*100)+100</f>
        <v>81.988950275927849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1" t="s">
        <v>224</v>
      </c>
    </row>
    <row r="20" spans="1:23" s="81" customFormat="1" x14ac:dyDescent="0.2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97.773654660999995</v>
      </c>
      <c r="F20" s="76">
        <f>IF(VLOOKUP(A20,Database!$A:$AS,MATCH($F$1,Database!$A$1:$AS$1,0),FALSE)=0,#N/A,VLOOKUP(A20,Database!$A:$AS,MATCH($F$1,Database!$A$1:$AS$1,0),FALSE))</f>
        <v>80.193317223999998</v>
      </c>
      <c r="G20" s="76">
        <f>IF(VLOOKUP(A20,Database!$A:$AS,MATCH($G$1,Database!$A$1:$AS$1,0),FALSE)=0,#N/A,VLOOKUP(A20,Database!$A:$AS,MATCH($G$1,Database!$A$1:$AS$1,0),FALSE))</f>
        <v>78.316236293000003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82.653726917576762</v>
      </c>
      <c r="L20" s="76">
        <f>(((Table134567891011121314151617343[[#This Row],[EA19]]-VLOOKUP($U$1,A:F,6,))/VLOOKUP($U$1,A:F,6,))*100)+100</f>
        <v>89.608938548115276</v>
      </c>
      <c r="M20" s="76">
        <f>(((Table134567891011121314151617343[[#This Row],[GBR]]-VLOOKUP($U$1,A:G,7,))/VLOOKUP($U$1,A:G,7,))*100)+100</f>
        <v>81.546961326161295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1" t="s">
        <v>230</v>
      </c>
    </row>
    <row r="21" spans="1:23" s="81" customFormat="1" x14ac:dyDescent="0.2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97.546796260999997</v>
      </c>
      <c r="F21" s="76">
        <f>IF(VLOOKUP(A21,Database!$A:$AS,MATCH($F$1,Database!$A$1:$AS$1,0),FALSE)=0,#N/A,VLOOKUP(A21,Database!$A:$AS,MATCH($F$1,Database!$A$1:$AS$1,0),FALSE))</f>
        <v>80.093325555999996</v>
      </c>
      <c r="G21" s="76">
        <f>IF(VLOOKUP(A21,Database!$A:$AS,MATCH($G$1,Database!$A$1:$AS$1,0),FALSE)=0,#N/A,VLOOKUP(A21,Database!$A:$AS,MATCH($G$1,Database!$A$1:$AS$1,0),FALSE))</f>
        <v>78.210116732000003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82.461950387308249</v>
      </c>
      <c r="L21" s="76">
        <f>(((Table134567891011121314151617343[[#This Row],[EA19]]-VLOOKUP($U$1,A:F,6,))/VLOOKUP($U$1,A:F,6,))*100)+100</f>
        <v>89.497206703825725</v>
      </c>
      <c r="M21" s="76">
        <f>(((Table134567891011121314151617343[[#This Row],[GBR]]-VLOOKUP($U$1,A:G,7,))/VLOOKUP($U$1,A:G,7,))*100)+100</f>
        <v>81.43646408897996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1" t="s">
        <v>531</v>
      </c>
    </row>
    <row r="22" spans="1:23" s="81" customFormat="1" x14ac:dyDescent="0.2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99.986728268999997</v>
      </c>
      <c r="F22" s="76">
        <f>IF(VLOOKUP(A22,Database!$A:$AS,MATCH($F$1,Database!$A$1:$AS$1,0),FALSE)=0,#N/A,VLOOKUP(A22,Database!$A:$AS,MATCH($F$1,Database!$A$1:$AS$1,0),FALSE))</f>
        <v>80.293308890999995</v>
      </c>
      <c r="G22" s="76">
        <f>IF(VLOOKUP(A22,Database!$A:$AS,MATCH($G$1,Database!$A$1:$AS$1,0),FALSE)=0,#N/A,VLOOKUP(A22,Database!$A:$AS,MATCH($G$1,Database!$A$1:$AS$1,0),FALSE))</f>
        <v>78.422355854000003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84.524566074385845</v>
      </c>
      <c r="L22" s="76">
        <f>(((Table134567891011121314151617343[[#This Row],[EA19]]-VLOOKUP($U$1,A:F,6,))/VLOOKUP($U$1,A:F,6,))*100)+100</f>
        <v>89.720670391287427</v>
      </c>
      <c r="M22" s="76">
        <f>(((Table134567891011121314151617343[[#This Row],[GBR]]-VLOOKUP($U$1,A:G,7,))/VLOOKUP($U$1,A:G,7,))*100)+100</f>
        <v>81.657458563342615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1" t="s">
        <v>264</v>
      </c>
    </row>
    <row r="23" spans="1:23" s="81" customFormat="1" x14ac:dyDescent="0.2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91.05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100.586813702</v>
      </c>
      <c r="F23" s="76">
        <f>IF(VLOOKUP(A23,Database!$A:$AS,MATCH($F$1,Database!$A$1:$AS$1,0),FALSE)=0,#N/A,VLOOKUP(A23,Database!$A:$AS,MATCH($F$1,Database!$A$1:$AS$1,0),FALSE))</f>
        <v>80.593283893000006</v>
      </c>
      <c r="G23" s="76">
        <f>IF(VLOOKUP(A23,Database!$A:$AS,MATCH($G$1,Database!$A$1:$AS$1,0),FALSE)=0,#N/A,VLOOKUP(A23,Database!$A:$AS,MATCH($G$1,Database!$A$1:$AS$1,0),FALSE))</f>
        <v>78.846834099999995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88.846604215456665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85.031853008461994</v>
      </c>
      <c r="L23" s="76">
        <f>(((Table134567891011121314151617343[[#This Row],[EA19]]-VLOOKUP($U$1,A:F,6,))/VLOOKUP($U$1,A:F,6,))*100)+100</f>
        <v>90.05586592192131</v>
      </c>
      <c r="M23" s="76">
        <f>(((Table134567891011121314151617343[[#This Row],[GBR]]-VLOOKUP($U$1,A:G,7,))/VLOOKUP($U$1,A:G,7,))*100)+100</f>
        <v>82.099447514150413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1" t="s">
        <v>532</v>
      </c>
    </row>
    <row r="24" spans="1:23" s="81" customFormat="1" x14ac:dyDescent="0.2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92.49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100.293131113</v>
      </c>
      <c r="F24" s="76">
        <f>IF(VLOOKUP(A24,Database!$A:$AS,MATCH($F$1,Database!$A$1:$AS$1,0),FALSE)=0,#N/A,VLOOKUP(A24,Database!$A:$AS,MATCH($F$1,Database!$A$1:$AS$1,0),FALSE))</f>
        <v>81.493208898999995</v>
      </c>
      <c r="G24" s="76">
        <f>IF(VLOOKUP(A24,Database!$A:$AS,MATCH($G$1,Database!$A$1:$AS$1,0),FALSE)=0,#N/A,VLOOKUP(A24,Database!$A:$AS,MATCH($G$1,Database!$A$1:$AS$1,0),FALSE))</f>
        <v>79.271312344999998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90.251756440281028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84.783586125160809</v>
      </c>
      <c r="L24" s="76">
        <f>(((Table134567891011121314151617343[[#This Row],[EA19]]-VLOOKUP($U$1,A:F,6,))/VLOOKUP($U$1,A:F,6,))*100)+100</f>
        <v>91.0614525138229</v>
      </c>
      <c r="M24" s="76">
        <f>(((Table134567891011121314151617343[[#This Row],[GBR]]-VLOOKUP($U$1,A:G,7,))/VLOOKUP($U$1,A:G,7,))*100)+100</f>
        <v>82.541436463916966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1" t="s">
        <v>276</v>
      </c>
    </row>
    <row r="25" spans="1:23" s="81" customFormat="1" x14ac:dyDescent="0.2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101.30042407099999</v>
      </c>
      <c r="F25" s="76">
        <f>IF(VLOOKUP(A25,Database!$A:$AS,MATCH($F$1,Database!$A$1:$AS$1,0),FALSE)=0,#N/A,VLOOKUP(A25,Database!$A:$AS,MATCH($F$1,Database!$A$1:$AS$1,0),FALSE))</f>
        <v>80.893258895000002</v>
      </c>
      <c r="G25" s="76">
        <f>IF(VLOOKUP(A25,Database!$A:$AS,MATCH($G$1,Database!$A$1:$AS$1,0),FALSE)=0,#N/A,VLOOKUP(A25,Database!$A:$AS,MATCH($G$1,Database!$A$1:$AS$1,0),FALSE))</f>
        <v>79.377431907000002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85.635109138851931</v>
      </c>
      <c r="L25" s="76">
        <f>(((Table134567891011121314151617343[[#This Row],[EA19]]-VLOOKUP($U$1,A:F,6,))/VLOOKUP($U$1,A:F,6,))*100)+100</f>
        <v>90.391061452555178</v>
      </c>
      <c r="M25" s="76">
        <f>(((Table134567891011121314151617343[[#This Row],[GBR]]-VLOOKUP($U$1,A:G,7,))/VLOOKUP($U$1,A:G,7,))*100)+100</f>
        <v>82.65193370213953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1" t="s">
        <v>314</v>
      </c>
    </row>
    <row r="26" spans="1:23" s="81" customFormat="1" x14ac:dyDescent="0.2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99.724083102999998</v>
      </c>
      <c r="F26" s="76">
        <f>IF(VLOOKUP(A26,Database!$A:$AS,MATCH($F$1,Database!$A$1:$AS$1,0),FALSE)=0,#N/A,VLOOKUP(A26,Database!$A:$AS,MATCH($F$1,Database!$A$1:$AS$1,0),FALSE))</f>
        <v>81.893175568999993</v>
      </c>
      <c r="G26" s="76">
        <f>IF(VLOOKUP(A26,Database!$A:$AS,MATCH($G$1,Database!$A$1:$AS$1,0),FALSE)=0,#N/A,VLOOKUP(A26,Database!$A:$AS,MATCH($G$1,Database!$A$1:$AS$1,0),FALSE))</f>
        <v>79.377431907000002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84.302536920396946</v>
      </c>
      <c r="L26" s="76">
        <f>(((Table134567891011121314151617343[[#This Row],[EA19]]-VLOOKUP($U$1,A:F,6,))/VLOOKUP($U$1,A:F,6,))*100)+100</f>
        <v>91.508379888746333</v>
      </c>
      <c r="M26" s="76">
        <f>(((Table134567891011121314151617343[[#This Row],[GBR]]-VLOOKUP($U$1,A:G,7,))/VLOOKUP($U$1,A:G,7,))*100)+100</f>
        <v>82.65193370213953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1" t="s">
        <v>318</v>
      </c>
    </row>
    <row r="27" spans="1:23" s="81" customFormat="1" x14ac:dyDescent="0.2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91.17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100.034083362</v>
      </c>
      <c r="F27" s="76">
        <f>IF(VLOOKUP(A27,Database!$A:$AS,MATCH($F$1,Database!$A$1:$AS$1,0),FALSE)=0,#N/A,VLOOKUP(A27,Database!$A:$AS,MATCH($F$1,Database!$A$1:$AS$1,0),FALSE))</f>
        <v>82.193150571000004</v>
      </c>
      <c r="G27" s="76">
        <f>IF(VLOOKUP(A27,Database!$A:$AS,MATCH($G$1,Database!$A$1:$AS$1,0),FALSE)=0,#N/A,VLOOKUP(A27,Database!$A:$AS,MATCH($G$1,Database!$A$1:$AS$1,0),FALSE))</f>
        <v>79.165192783999998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88.963700234192032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84.564598074197562</v>
      </c>
      <c r="L27" s="76">
        <f>(((Table134567891011121314151617343[[#This Row],[EA19]]-VLOOKUP($U$1,A:F,6,))/VLOOKUP($U$1,A:F,6,))*100)+100</f>
        <v>91.843575419380215</v>
      </c>
      <c r="M27" s="76">
        <f>(((Table134567891011121314151617343[[#This Row],[GBR]]-VLOOKUP($U$1,A:G,7,))/VLOOKUP($U$1,A:G,7,))*100)+100</f>
        <v>82.430939226735632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1" t="s">
        <v>533</v>
      </c>
    </row>
    <row r="28" spans="1:23" s="81" customFormat="1" x14ac:dyDescent="0.2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98.772082310000002</v>
      </c>
      <c r="F28" s="76">
        <f>IF(VLOOKUP(A28,Database!$A:$AS,MATCH($F$1,Database!$A$1:$AS$1,0),FALSE)=0,#N/A,VLOOKUP(A28,Database!$A:$AS,MATCH($F$1,Database!$A$1:$AS$1,0),FALSE))</f>
        <v>81.393217231999998</v>
      </c>
      <c r="G28" s="76">
        <f>IF(VLOOKUP(A28,Database!$A:$AS,MATCH($G$1,Database!$A$1:$AS$1,0),FALSE)=0,#N/A,VLOOKUP(A28,Database!$A:$AS,MATCH($G$1,Database!$A$1:$AS$1,0),FALSE))</f>
        <v>78.952953660999995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83.49775557267337</v>
      </c>
      <c r="L28" s="76">
        <f>(((Table134567891011121314151617343[[#This Row],[EA19]]-VLOOKUP($U$1,A:F,6,))/VLOOKUP($U$1,A:F,6,))*100)+100</f>
        <v>90.949720670650748</v>
      </c>
      <c r="M28" s="76">
        <f>(((Table134567891011121314151617343[[#This Row],[GBR]]-VLOOKUP($U$1,A:G,7,))/VLOOKUP($U$1,A:G,7,))*100)+100</f>
        <v>82.209944751331733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1" t="s">
        <v>346</v>
      </c>
    </row>
    <row r="29" spans="1:23" s="81" customFormat="1" x14ac:dyDescent="0.2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98.718082265000007</v>
      </c>
      <c r="F29" s="76">
        <f>IF(VLOOKUP(A29,Database!$A:$AS,MATCH($F$1,Database!$A$1:$AS$1,0),FALSE)=0,#N/A,VLOOKUP(A29,Database!$A:$AS,MATCH($F$1,Database!$A$1:$AS$1,0),FALSE))</f>
        <v>81.293225565</v>
      </c>
      <c r="G29" s="76">
        <f>IF(VLOOKUP(A29,Database!$A:$AS,MATCH($G$1,Database!$A$1:$AS$1,0),FALSE)=0,#N/A,VLOOKUP(A29,Database!$A:$AS,MATCH($G$1,Database!$A$1:$AS$1,0),FALSE))</f>
        <v>78.740714538000006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83.452106210496609</v>
      </c>
      <c r="L29" s="76">
        <f>(((Table134567891011121314151617343[[#This Row],[EA19]]-VLOOKUP($U$1,A:F,6,))/VLOOKUP($U$1,A:F,6,))*100)+100</f>
        <v>90.837988827478597</v>
      </c>
      <c r="M29" s="76">
        <f>(((Table134567891011121314151617343[[#This Row],[GBR]]-VLOOKUP($U$1,A:G,7,))/VLOOKUP($U$1,A:G,7,))*100)+100</f>
        <v>81.988950275927849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1" t="s">
        <v>350</v>
      </c>
    </row>
    <row r="30" spans="1:23" s="81" customFormat="1" x14ac:dyDescent="0.2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97.740081450000005</v>
      </c>
      <c r="F30" s="76">
        <f>IF(VLOOKUP(A30,Database!$A:$AS,MATCH($F$1,Database!$A$1:$AS$1,0),FALSE)=0,#N/A,VLOOKUP(A30,Database!$A:$AS,MATCH($F$1,Database!$A$1:$AS$1,0),FALSE))</f>
        <v>80.793267228000005</v>
      </c>
      <c r="G30" s="76">
        <f>IF(VLOOKUP(A30,Database!$A:$AS,MATCH($G$1,Database!$A$1:$AS$1,0),FALSE)=0,#N/A,VLOOKUP(A30,Database!$A:$AS,MATCH($G$1,Database!$A$1:$AS$1,0),FALSE))</f>
        <v>78.634594977000006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82.625345539961685</v>
      </c>
      <c r="L30" s="76">
        <f>(((Table134567891011121314151617343[[#This Row],[EA19]]-VLOOKUP($U$1,A:F,6,))/VLOOKUP($U$1,A:F,6,))*100)+100</f>
        <v>90.279329609383026</v>
      </c>
      <c r="M30" s="76">
        <f>(((Table134567891011121314151617343[[#This Row],[GBR]]-VLOOKUP($U$1,A:G,7,))/VLOOKUP($U$1,A:G,7,))*100)+100</f>
        <v>81.878453038746514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1" t="s">
        <v>535</v>
      </c>
    </row>
    <row r="31" spans="1:23" s="81" customFormat="1" x14ac:dyDescent="0.2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96.597080497999997</v>
      </c>
      <c r="F31" s="76">
        <f>IF(VLOOKUP(A31,Database!$A:$AS,MATCH($F$1,Database!$A$1:$AS$1,0),FALSE)=0,#N/A,VLOOKUP(A31,Database!$A:$AS,MATCH($F$1,Database!$A$1:$AS$1,0),FALSE))</f>
        <v>79.993333888999999</v>
      </c>
      <c r="G31" s="76">
        <f>IF(VLOOKUP(A31,Database!$A:$AS,MATCH($G$1,Database!$A$1:$AS$1,0),FALSE)=0,#N/A,VLOOKUP(A31,Database!$A:$AS,MATCH($G$1,Database!$A$1:$AS$1,0),FALSE))</f>
        <v>78.846834099999995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81.659100707642637</v>
      </c>
      <c r="L31" s="76">
        <f>(((Table134567891011121314151617343[[#This Row],[EA19]]-VLOOKUP($U$1,A:F,6,))/VLOOKUP($U$1,A:F,6,))*100)+100</f>
        <v>89.385474860653574</v>
      </c>
      <c r="M31" s="76">
        <f>(((Table134567891011121314151617343[[#This Row],[GBR]]-VLOOKUP($U$1,A:G,7,))/VLOOKUP($U$1,A:G,7,))*100)+100</f>
        <v>82.099447514150413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1" t="s">
        <v>536</v>
      </c>
    </row>
    <row r="32" spans="1:23" s="81" customFormat="1" x14ac:dyDescent="0.2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95.577079647999994</v>
      </c>
      <c r="F32" s="76">
        <f>IF(VLOOKUP(A32,Database!$A:$AS,MATCH($F$1,Database!$A$1:$AS$1,0),FALSE)=0,#N/A,VLOOKUP(A32,Database!$A:$AS,MATCH($F$1,Database!$A$1:$AS$1,0),FALSE))</f>
        <v>78.993417214999994</v>
      </c>
      <c r="G32" s="76">
        <f>IF(VLOOKUP(A32,Database!$A:$AS,MATCH($G$1,Database!$A$1:$AS$1,0),FALSE)=0,#N/A,VLOOKUP(A32,Database!$A:$AS,MATCH($G$1,Database!$A$1:$AS$1,0),FALSE))</f>
        <v>79.271312344999998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80.796834977636891</v>
      </c>
      <c r="L32" s="76">
        <f>(((Table134567891011121314151617343[[#This Row],[EA19]]-VLOOKUP($U$1,A:F,6,))/VLOOKUP($U$1,A:F,6,))*100)+100</f>
        <v>88.26815642446239</v>
      </c>
      <c r="M32" s="76">
        <f>(((Table134567891011121314151617343[[#This Row],[GBR]]-VLOOKUP($U$1,A:G,7,))/VLOOKUP($U$1,A:G,7,))*100)+100</f>
        <v>82.541436463916966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1" t="s">
        <v>390</v>
      </c>
    </row>
    <row r="33" spans="1:23" s="81" customFormat="1" x14ac:dyDescent="0.2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95.169079307999993</v>
      </c>
      <c r="F33" s="76">
        <f>IF(VLOOKUP(A33,Database!$A:$AS,MATCH($F$1,Database!$A$1:$AS$1,0),FALSE)=0,#N/A,VLOOKUP(A33,Database!$A:$AS,MATCH($F$1,Database!$A$1:$AS$1,0),FALSE))</f>
        <v>78.893425547999996</v>
      </c>
      <c r="G33" s="76">
        <f>IF(VLOOKUP(A33,Database!$A:$AS,MATCH($G$1,Database!$A$1:$AS$1,0),FALSE)=0,#N/A,VLOOKUP(A33,Database!$A:$AS,MATCH($G$1,Database!$A$1:$AS$1,0),FALSE))</f>
        <v>79.589671029000002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80.451928685634599</v>
      </c>
      <c r="L33" s="76">
        <f>(((Table134567891011121314151617343[[#This Row],[EA19]]-VLOOKUP($U$1,A:F,6,))/VLOOKUP($U$1,A:F,6,))*100)+100</f>
        <v>88.156424581290253</v>
      </c>
      <c r="M33" s="76">
        <f>(((Table134567891011121314151617343[[#This Row],[GBR]]-VLOOKUP($U$1,A:G,7,))/VLOOKUP($U$1,A:G,7,))*100)+100</f>
        <v>82.872928176502185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1" t="s">
        <v>418</v>
      </c>
    </row>
    <row r="34" spans="1:23" s="81" customFormat="1" x14ac:dyDescent="0.2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94.583078818999994</v>
      </c>
      <c r="F34" s="76">
        <f>IF(VLOOKUP(A34,Database!$A:$AS,MATCH($F$1,Database!$A$1:$AS$1,0),FALSE)=0,#N/A,VLOOKUP(A34,Database!$A:$AS,MATCH($F$1,Database!$A$1:$AS$1,0),FALSE))</f>
        <v>78.193483876000002</v>
      </c>
      <c r="G34" s="76">
        <f>IF(VLOOKUP(A34,Database!$A:$AS,MATCH($G$1,Database!$A$1:$AS$1,0),FALSE)=0,#N/A,VLOOKUP(A34,Database!$A:$AS,MATCH($G$1,Database!$A$1:$AS$1,0),FALSE))</f>
        <v>79.801910152000005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79.956548569597146</v>
      </c>
      <c r="L34" s="76">
        <f>(((Table134567891011121314151617343[[#This Row],[EA19]]-VLOOKUP($U$1,A:F,6,))/VLOOKUP($U$1,A:F,6,))*100)+100</f>
        <v>87.374301675732951</v>
      </c>
      <c r="M34" s="76">
        <f>(((Table134567891011121314151617343[[#This Row],[GBR]]-VLOOKUP($U$1,A:G,7,))/VLOOKUP($U$1,A:G,7,))*100)+100</f>
        <v>83.093922651906084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1" t="s">
        <v>431</v>
      </c>
    </row>
    <row r="35" spans="1:23" s="81" customFormat="1" x14ac:dyDescent="0.2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93.881078234</v>
      </c>
      <c r="F35" s="76">
        <f>IF(VLOOKUP(A35,Database!$A:$AS,MATCH($F$1,Database!$A$1:$AS$1,0),FALSE)=0,#N/A,VLOOKUP(A35,Database!$A:$AS,MATCH($F$1,Database!$A$1:$AS$1,0),FALSE))</f>
        <v>78.393467211000001</v>
      </c>
      <c r="G35" s="76">
        <f>IF(VLOOKUP(A35,Database!$A:$AS,MATCH($G$1,Database!$A$1:$AS$1,0),FALSE)=0,#N/A,VLOOKUP(A35,Database!$A:$AS,MATCH($G$1,Database!$A$1:$AS$1,0),FALSE))</f>
        <v>79.908029713000005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79.363106861299087</v>
      </c>
      <c r="L35" s="76">
        <f>(((Table134567891011121314151617343[[#This Row],[EA19]]-VLOOKUP($U$1,A:F,6,))/VLOOKUP($U$1,A:F,6,))*100)+100</f>
        <v>87.597765363194668</v>
      </c>
      <c r="M35" s="76">
        <f>(((Table134567891011121314151617343[[#This Row],[GBR]]-VLOOKUP($U$1,A:G,7,))/VLOOKUP($U$1,A:G,7,))*100)+100</f>
        <v>83.204419889087404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1" t="s">
        <v>525</v>
      </c>
    </row>
    <row r="36" spans="1:23" s="81" customFormat="1" x14ac:dyDescent="0.2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92.275076896000002</v>
      </c>
      <c r="F36" s="76">
        <f>IF(VLOOKUP(A36,Database!$A:$AS,MATCH($F$1,Database!$A$1:$AS$1,0),FALSE)=0,#N/A,VLOOKUP(A36,Database!$A:$AS,MATCH($F$1,Database!$A$1:$AS$1,0),FALSE))</f>
        <v>77.593533871999995</v>
      </c>
      <c r="G36" s="76">
        <f>IF(VLOOKUP(A36,Database!$A:$AS,MATCH($G$1,Database!$A$1:$AS$1,0),FALSE)=0,#N/A,VLOOKUP(A36,Database!$A:$AS,MATCH($G$1,Database!$A$1:$AS$1,0),FALSE))</f>
        <v>80.014149274999994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78.005461016101236</v>
      </c>
      <c r="L36" s="76">
        <f>(((Table134567891011121314151617343[[#This Row],[EA19]]-VLOOKUP($U$1,A:F,6,))/VLOOKUP($U$1,A:F,6,))*100)+100</f>
        <v>86.703910614465215</v>
      </c>
      <c r="M36" s="76">
        <f>(((Table134567891011121314151617343[[#This Row],[GBR]]-VLOOKUP($U$1,A:G,7,))/VLOOKUP($U$1,A:G,7,))*100)+100</f>
        <v>83.314917127309968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1" t="s">
        <v>575</v>
      </c>
    </row>
    <row r="37" spans="1:23" s="81" customFormat="1" x14ac:dyDescent="0.2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90.770075641999995</v>
      </c>
      <c r="F37" s="76">
        <f>IF(VLOOKUP(A37,Database!$A:$AS,MATCH($F$1,Database!$A$1:$AS$1,0),FALSE)=0,#N/A,VLOOKUP(A37,Database!$A:$AS,MATCH($F$1,Database!$A$1:$AS$1,0),FALSE))</f>
        <v>76.293642195999993</v>
      </c>
      <c r="G37" s="76">
        <f>IF(VLOOKUP(A37,Database!$A:$AS,MATCH($G$1,Database!$A$1:$AS$1,0),FALSE)=0,#N/A,VLOOKUP(A37,Database!$A:$AS,MATCH($G$1,Database!$A$1:$AS$1,0),FALSE))</f>
        <v>80.120268835999994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76.733196385204252</v>
      </c>
      <c r="L37" s="76">
        <f>(((Table134567891011121314151617343[[#This Row],[EA19]]-VLOOKUP($U$1,A:F,6,))/VLOOKUP($U$1,A:F,6,))*100)+100</f>
        <v>85.251396647640178</v>
      </c>
      <c r="M37" s="76">
        <f>(((Table134567891011121314151617343[[#This Row],[GBR]]-VLOOKUP($U$1,A:G,7,))/VLOOKUP($U$1,A:G,7,))*100)+100</f>
        <v>83.425414364491303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1" t="s">
        <v>576</v>
      </c>
    </row>
    <row r="38" spans="1:23" s="81" customFormat="1" x14ac:dyDescent="0.2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92.112076759999994</v>
      </c>
      <c r="F38" s="76">
        <f>IF(VLOOKUP(A38,Database!$A:$AS,MATCH($F$1,Database!$A$1:$AS$1,0),FALSE)=0,#N/A,VLOOKUP(A38,Database!$A:$AS,MATCH($F$1,Database!$A$1:$AS$1,0),FALSE))</f>
        <v>76.693608866000005</v>
      </c>
      <c r="G38" s="76">
        <f>IF(VLOOKUP(A38,Database!$A:$AS,MATCH($G$1,Database!$A$1:$AS$1,0),FALSE)=0,#N/A,VLOOKUP(A38,Database!$A:$AS,MATCH($G$1,Database!$A$1:$AS$1,0),FALSE))</f>
        <v>80.120268835999994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77.867667570871191</v>
      </c>
      <c r="L38" s="76">
        <f>(((Table134567891011121314151617343[[#This Row],[EA19]]-VLOOKUP($U$1,A:F,6,))/VLOOKUP($U$1,A:F,6,))*100)+100</f>
        <v>85.698324022563611</v>
      </c>
      <c r="M38" s="76">
        <f>(((Table134567891011121314151617343[[#This Row],[GBR]]-VLOOKUP($U$1,A:G,7,))/VLOOKUP($U$1,A:G,7,))*100)+100</f>
        <v>83.425414364491303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1" t="s">
        <v>90</v>
      </c>
    </row>
    <row r="39" spans="1:23" s="81" customFormat="1" x14ac:dyDescent="0.2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90.719075599000007</v>
      </c>
      <c r="F39" s="76">
        <f>IF(VLOOKUP(A39,Database!$A:$AS,MATCH($F$1,Database!$A$1:$AS$1,0),FALSE)=0,#N/A,VLOOKUP(A39,Database!$A:$AS,MATCH($F$1,Database!$A$1:$AS$1,0),FALSE))</f>
        <v>76.093658861999998</v>
      </c>
      <c r="G39" s="76">
        <f>IF(VLOOKUP(A39,Database!$A:$AS,MATCH($G$1,Database!$A$1:$AS$1,0),FALSE)=0,#N/A,VLOOKUP(A39,Database!$A:$AS,MATCH($G$1,Database!$A$1:$AS$1,0),FALSE))</f>
        <v>80.226388397999997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76.690083098281292</v>
      </c>
      <c r="L39" s="76">
        <f>(((Table134567891011121314151617343[[#This Row],[EA19]]-VLOOKUP($U$1,A:F,6,))/VLOOKUP($U$1,A:F,6,))*100)+100</f>
        <v>85.027932961295875</v>
      </c>
      <c r="M39" s="76">
        <f>(((Table134567891011121314151617343[[#This Row],[GBR]]-VLOOKUP($U$1,A:G,7,))/VLOOKUP($U$1,A:G,7,))*100)+100</f>
        <v>83.535911602713881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1" t="s">
        <v>210</v>
      </c>
    </row>
    <row r="40" spans="1:23" s="81" customFormat="1" x14ac:dyDescent="0.2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90.956075796999997</v>
      </c>
      <c r="F40" s="76">
        <f>IF(VLOOKUP(A40,Database!$A:$AS,MATCH($F$1,Database!$A$1:$AS$1,0),FALSE)=0,#N/A,VLOOKUP(A40,Database!$A:$AS,MATCH($F$1,Database!$A$1:$AS$1,0),FALSE))</f>
        <v>75.893675526999999</v>
      </c>
      <c r="G40" s="76">
        <f>IF(VLOOKUP(A40,Database!$A:$AS,MATCH($G$1,Database!$A$1:$AS$1,0),FALSE)=0,#N/A,VLOOKUP(A40,Database!$A:$AS,MATCH($G$1,Database!$A$1:$AS$1,0),FALSE))</f>
        <v>80.226388397999997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76.890433077146469</v>
      </c>
      <c r="L40" s="76">
        <f>(((Table134567891011121314151617343[[#This Row],[EA19]]-VLOOKUP($U$1,A:F,6,))/VLOOKUP($U$1,A:F,6,))*100)+100</f>
        <v>84.804469273834158</v>
      </c>
      <c r="M40" s="76">
        <f>(((Table134567891011121314151617343[[#This Row],[GBR]]-VLOOKUP($U$1,A:G,7,))/VLOOKUP($U$1,A:G,7,))*100)+100</f>
        <v>83.535911602713881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1" t="s">
        <v>483</v>
      </c>
    </row>
    <row r="41" spans="1:23" s="81" customFormat="1" x14ac:dyDescent="0.2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86.58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90.465075388000002</v>
      </c>
      <c r="F41" s="76">
        <f>IF(VLOOKUP(A41,Database!$A:$AS,MATCH($F$1,Database!$A$1:$AS$1,0),FALSE)=0,#N/A,VLOOKUP(A41,Database!$A:$AS,MATCH($F$1,Database!$A$1:$AS$1,0),FALSE))</f>
        <v>75.493708858000005</v>
      </c>
      <c r="G41" s="76">
        <f>IF(VLOOKUP(A41,Database!$A:$AS,MATCH($G$1,Database!$A$1:$AS$1,0),FALSE)=0,#N/A,VLOOKUP(A41,Database!$A:$AS,MATCH($G$1,Database!$A$1:$AS$1,0),FALSE))</f>
        <v>80.226388397999997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84.484777517564396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76.475362024902253</v>
      </c>
      <c r="L41" s="76">
        <f>(((Table134567891011121314151617343[[#This Row],[EA19]]-VLOOKUP($U$1,A:F,6,))/VLOOKUP($U$1,A:F,6,))*100)+100</f>
        <v>84.357541900028153</v>
      </c>
      <c r="M41" s="76">
        <f>(((Table134567891011121314151617343[[#This Row],[GBR]]-VLOOKUP($U$1,A:G,7,))/VLOOKUP($U$1,A:G,7,))*100)+100</f>
        <v>83.535911602713881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1" t="s">
        <v>534</v>
      </c>
    </row>
    <row r="42" spans="1:23" s="81" customFormat="1" x14ac:dyDescent="0.2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86.49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91.195075996</v>
      </c>
      <c r="F42" s="76">
        <f>IF(VLOOKUP(A42,Database!$A:$AS,MATCH($F$1,Database!$A$1:$AS$1,0),FALSE)=0,#N/A,VLOOKUP(A42,Database!$A:$AS,MATCH($F$1,Database!$A$1:$AS$1,0),FALSE))</f>
        <v>75.293725523000006</v>
      </c>
      <c r="G42" s="76">
        <f>IF(VLOOKUP(A42,Database!$A:$AS,MATCH($G$1,Database!$A$1:$AS$1,0),FALSE)=0,#N/A,VLOOKUP(A42,Database!$A:$AS,MATCH($G$1,Database!$A$1:$AS$1,0),FALSE))</f>
        <v>80.332507958999997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84.396955503512871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77.092473772565754</v>
      </c>
      <c r="L42" s="76">
        <f>(((Table134567891011121314151617343[[#This Row],[EA19]]-VLOOKUP($U$1,A:F,6,))/VLOOKUP($U$1,A:F,6,))*100)+100</f>
        <v>84.134078212566436</v>
      </c>
      <c r="M42" s="76">
        <f>(((Table134567891011121314151617343[[#This Row],[GBR]]-VLOOKUP($U$1,A:G,7,))/VLOOKUP($U$1,A:G,7,))*100)+100</f>
        <v>83.646408839895201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1" customFormat="1" x14ac:dyDescent="0.2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90.500075417000005</v>
      </c>
      <c r="F43" s="76">
        <f>IF(VLOOKUP(A43,Database!$A:$AS,MATCH($F$1,Database!$A$1:$AS$1,0),FALSE)=0,#N/A,VLOOKUP(A43,Database!$A:$AS,MATCH($F$1,Database!$A$1:$AS$1,0),FALSE))</f>
        <v>74.893758852999994</v>
      </c>
      <c r="G43" s="76">
        <f>IF(VLOOKUP(A43,Database!$A:$AS,MATCH($G$1,Database!$A$1:$AS$1,0),FALSE)=0,#N/A,VLOOKUP(A43,Database!$A:$AS,MATCH($G$1,Database!$A$1:$AS$1,0),FALSE))</f>
        <v>80.650866643000001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76.504949574320392</v>
      </c>
      <c r="L43" s="76">
        <f>(((Table134567891011121314151617343[[#This Row],[EA19]]-VLOOKUP($U$1,A:F,6,))/VLOOKUP($U$1,A:F,6,))*100)+100</f>
        <v>83.687150837642989</v>
      </c>
      <c r="M43" s="76">
        <f>(((Table134567891011121314151617343[[#This Row],[GBR]]-VLOOKUP($U$1,A:G,7,))/VLOOKUP($U$1,A:G,7,))*100)+100</f>
        <v>83.977900552480435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1" customFormat="1" x14ac:dyDescent="0.2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86.96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91.370076142000002</v>
      </c>
      <c r="F44" s="76">
        <f>IF(VLOOKUP(A44,Database!$A:$AS,MATCH($F$1,Database!$A$1:$AS$1,0),FALSE)=0,#N/A,VLOOKUP(A44,Database!$A:$AS,MATCH($F$1,Database!$A$1:$AS$1,0),FALSE))</f>
        <v>74.493792184</v>
      </c>
      <c r="G44" s="76">
        <f>IF(VLOOKUP(A44,Database!$A:$AS,MATCH($G$1,Database!$A$1:$AS$1,0),FALSE)=0,#N/A,VLOOKUP(A44,Database!$A:$AS,MATCH($G$1,Database!$A$1:$AS$1,0),FALSE))</f>
        <v>80.969225327000004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84.855581576893044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77.240411520501752</v>
      </c>
      <c r="L44" s="76">
        <f>(((Table134567891011121314151617343[[#This Row],[EA19]]-VLOOKUP($U$1,A:F,6,))/VLOOKUP($U$1,A:F,6,))*100)+100</f>
        <v>83.240223463836969</v>
      </c>
      <c r="M44" s="76">
        <f>(((Table134567891011121314151617343[[#This Row],[GBR]]-VLOOKUP($U$1,A:G,7,))/VLOOKUP($U$1,A:G,7,))*100)+100</f>
        <v>84.309392265065654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1" customFormat="1" x14ac:dyDescent="0.2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89.982074984999997</v>
      </c>
      <c r="F45" s="76">
        <f>IF(VLOOKUP(A45,Database!$A:$AS,MATCH($F$1,Database!$A$1:$AS$1,0),FALSE)=0,#N/A,VLOOKUP(A45,Database!$A:$AS,MATCH($F$1,Database!$A$1:$AS$1,0),FALSE))</f>
        <v>75.493708858000005</v>
      </c>
      <c r="G45" s="76">
        <f>IF(VLOOKUP(A45,Database!$A:$AS,MATCH($G$1,Database!$A$1:$AS$1,0),FALSE)=0,#N/A,VLOOKUP(A45,Database!$A:$AS,MATCH($G$1,Database!$A$1:$AS$1,0),FALSE))</f>
        <v>81.393703572999996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76.067053840565094</v>
      </c>
      <c r="L45" s="76">
        <f>(((Table134567891011121314151617343[[#This Row],[EA19]]-VLOOKUP($U$1,A:F,6,))/VLOOKUP($U$1,A:F,6,))*100)+100</f>
        <v>84.357541900028153</v>
      </c>
      <c r="M45" s="76">
        <f>(((Table134567891011121314151617343[[#This Row],[GBR]]-VLOOKUP($U$1,A:G,7,))/VLOOKUP($U$1,A:G,7,))*100)+100</f>
        <v>84.751381215873451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1" customFormat="1" x14ac:dyDescent="0.2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92.527077105999993</v>
      </c>
      <c r="F46" s="76">
        <f>IF(VLOOKUP(A46,Database!$A:$AS,MATCH($F$1,Database!$A$1:$AS$1,0),FALSE)=0,#N/A,VLOOKUP(A46,Database!$A:$AS,MATCH($F$1,Database!$A$1:$AS$1,0),FALSE))</f>
        <v>75.793683860000002</v>
      </c>
      <c r="G46" s="76">
        <f>IF(VLOOKUP(A46,Database!$A:$AS,MATCH($G$1,Database!$A$1:$AS$1,0),FALSE)=0,#N/A,VLOOKUP(A46,Database!$A:$AS,MATCH($G$1,Database!$A$1:$AS$1,0),FALSE))</f>
        <v>81.818181817999999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78.218491372926181</v>
      </c>
      <c r="L46" s="76">
        <f>(((Table134567891011121314151617343[[#This Row],[EA19]]-VLOOKUP($U$1,A:F,6,))/VLOOKUP($U$1,A:F,6,))*100)+100</f>
        <v>84.692737430662007</v>
      </c>
      <c r="M46" s="76">
        <f>(((Table134567891011121314151617343[[#This Row],[GBR]]-VLOOKUP($U$1,A:G,7,))/VLOOKUP($U$1,A:G,7,))*100)+100</f>
        <v>85.193370165640005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1" customFormat="1" x14ac:dyDescent="0.2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93.199077665999994</v>
      </c>
      <c r="F47" s="76">
        <f>IF(VLOOKUP(A47,Database!$A:$AS,MATCH($F$1,Database!$A$1:$AS$1,0),FALSE)=0,#N/A,VLOOKUP(A47,Database!$A:$AS,MATCH($F$1,Database!$A$1:$AS$1,0),FALSE))</f>
        <v>75.893675526999999</v>
      </c>
      <c r="G47" s="76">
        <f>IF(VLOOKUP(A47,Database!$A:$AS,MATCH($G$1,Database!$A$1:$AS$1,0),FALSE)=0,#N/A,VLOOKUP(A47,Database!$A:$AS,MATCH($G$1,Database!$A$1:$AS$1,0),FALSE))</f>
        <v>82.136540502000003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78.786572324459371</v>
      </c>
      <c r="L47" s="76">
        <f>(((Table134567891011121314151617343[[#This Row],[EA19]]-VLOOKUP($U$1,A:F,6,))/VLOOKUP($U$1,A:F,6,))*100)+100</f>
        <v>84.804469273834158</v>
      </c>
      <c r="M47" s="76">
        <f>(((Table134567891011121314151617343[[#This Row],[GBR]]-VLOOKUP($U$1,A:G,7,))/VLOOKUP($U$1,A:G,7,))*100)+100</f>
        <v>85.524861878225224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1" customFormat="1" x14ac:dyDescent="0.2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93.629078023999995</v>
      </c>
      <c r="F48" s="76">
        <f>IF(VLOOKUP(A48,Database!$A:$AS,MATCH($F$1,Database!$A$1:$AS$1,0),FALSE)=0,#N/A,VLOOKUP(A48,Database!$A:$AS,MATCH($F$1,Database!$A$1:$AS$1,0),FALSE))</f>
        <v>75.893675526999999</v>
      </c>
      <c r="G48" s="76">
        <f>IF(VLOOKUP(A48,Database!$A:$AS,MATCH($G$1,Database!$A$1:$AS$1,0),FALSE)=0,#N/A,VLOOKUP(A48,Database!$A:$AS,MATCH($G$1,Database!$A$1:$AS$1,0),FALSE))</f>
        <v>82.454899186000006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79.150076504474129</v>
      </c>
      <c r="L48" s="76">
        <f>(((Table134567891011121314151617343[[#This Row],[EA19]]-VLOOKUP($U$1,A:F,6,))/VLOOKUP($U$1,A:F,6,))*100)+100</f>
        <v>84.804469273834158</v>
      </c>
      <c r="M48" s="76">
        <f>(((Table134567891011121314151617343[[#This Row],[GBR]]-VLOOKUP($U$1,A:G,7,))/VLOOKUP($U$1,A:G,7,))*100)+100</f>
        <v>85.856353590810457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1" customFormat="1" x14ac:dyDescent="0.2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93.882078234999994</v>
      </c>
      <c r="F49" s="76">
        <f>IF(VLOOKUP(A49,Database!$A:$AS,MATCH($F$1,Database!$A$1:$AS$1,0),FALSE)=0,#N/A,VLOOKUP(A49,Database!$A:$AS,MATCH($F$1,Database!$A$1:$AS$1,0),FALSE))</f>
        <v>75.993667193999997</v>
      </c>
      <c r="G49" s="76">
        <f>IF(VLOOKUP(A49,Database!$A:$AS,MATCH($G$1,Database!$A$1:$AS$1,0),FALSE)=0,#N/A,VLOOKUP(A49,Database!$A:$AS,MATCH($G$1,Database!$A$1:$AS$1,0),FALSE))</f>
        <v>82.667138308999995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79.363952219998794</v>
      </c>
      <c r="L49" s="76">
        <f>(((Table134567891011121314151617343[[#This Row],[EA19]]-VLOOKUP($U$1,A:F,6,))/VLOOKUP($U$1,A:F,6,))*100)+100</f>
        <v>84.91620111700631</v>
      </c>
      <c r="M49" s="76">
        <f>(((Table134567891011121314151617343[[#This Row],[GBR]]-VLOOKUP($U$1,A:G,7,))/VLOOKUP($U$1,A:G,7,))*100)+100</f>
        <v>86.077348066214341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1" customFormat="1" x14ac:dyDescent="0.2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93.604078002999998</v>
      </c>
      <c r="F50" s="76">
        <f>IF(VLOOKUP(A50,Database!$A:$AS,MATCH($F$1,Database!$A$1:$AS$1,0),FALSE)=0,#N/A,VLOOKUP(A50,Database!$A:$AS,MATCH($F$1,Database!$A$1:$AS$1,0),FALSE))</f>
        <v>76.093658861999998</v>
      </c>
      <c r="G50" s="76">
        <f>IF(VLOOKUP(A50,Database!$A:$AS,MATCH($G$1,Database!$A$1:$AS$1,0),FALSE)=0,#N/A,VLOOKUP(A50,Database!$A:$AS,MATCH($G$1,Database!$A$1:$AS$1,0),FALSE))</f>
        <v>82.985496992999998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79.128942540362502</v>
      </c>
      <c r="L50" s="76">
        <f>(((Table134567891011121314151617343[[#This Row],[EA19]]-VLOOKUP($U$1,A:F,6,))/VLOOKUP($U$1,A:F,6,))*100)+100</f>
        <v>85.027932961295875</v>
      </c>
      <c r="M50" s="76">
        <f>(((Table134567891011121314151617343[[#This Row],[GBR]]-VLOOKUP($U$1,A:G,7,))/VLOOKUP($U$1,A:G,7,))*100)+100</f>
        <v>86.408839778799575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1" customFormat="1" x14ac:dyDescent="0.2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96.223080186000004</v>
      </c>
      <c r="F51" s="76">
        <f>IF(VLOOKUP(A51,Database!$A:$AS,MATCH($F$1,Database!$A$1:$AS$1,0),FALSE)=0,#N/A,VLOOKUP(A51,Database!$A:$AS,MATCH($F$1,Database!$A$1:$AS$1,0),FALSE))</f>
        <v>77.193567203000001</v>
      </c>
      <c r="G51" s="76">
        <f>IF(VLOOKUP(A51,Database!$A:$AS,MATCH($G$1,Database!$A$1:$AS$1,0),FALSE)=0,#N/A,VLOOKUP(A51,Database!$A:$AS,MATCH($G$1,Database!$A$1:$AS$1,0),FALSE))</f>
        <v>83.516094800000005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81.342936606358748</v>
      </c>
      <c r="L51" s="76">
        <f>(((Table134567891011121314151617343[[#This Row],[EA19]]-VLOOKUP($U$1,A:F,6,))/VLOOKUP($U$1,A:F,6,))*100)+100</f>
        <v>86.256983240659196</v>
      </c>
      <c r="M51" s="76">
        <f>(((Table134567891011121314151617343[[#This Row],[GBR]]-VLOOKUP($U$1,A:G,7,))/VLOOKUP($U$1,A:G,7,))*100)+100</f>
        <v>86.961325966788692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1" customFormat="1" x14ac:dyDescent="0.2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96.204080169999997</v>
      </c>
      <c r="F52" s="76">
        <f>IF(VLOOKUP(A52,Database!$A:$AS,MATCH($F$1,Database!$A$1:$AS$1,0),FALSE)=0,#N/A,VLOOKUP(A52,Database!$A:$AS,MATCH($F$1,Database!$A$1:$AS$1,0),FALSE))</f>
        <v>77.293558869999998</v>
      </c>
      <c r="G52" s="76">
        <f>IF(VLOOKUP(A52,Database!$A:$AS,MATCH($G$1,Database!$A$1:$AS$1,0),FALSE)=0,#N/A,VLOOKUP(A52,Database!$A:$AS,MATCH($G$1,Database!$A$1:$AS$1,0),FALSE))</f>
        <v>84.25893173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81.326874793600098</v>
      </c>
      <c r="L52" s="76">
        <f>(((Table134567891011121314151617343[[#This Row],[EA19]]-VLOOKUP($U$1,A:F,6,))/VLOOKUP($U$1,A:F,6,))*100)+100</f>
        <v>86.368715083831347</v>
      </c>
      <c r="M52" s="76">
        <f>(((Table134567891011121314151617343[[#This Row],[GBR]]-VLOOKUP($U$1,A:G,7,))/VLOOKUP($U$1,A:G,7,))*100)+100</f>
        <v>87.734806630181708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1" customFormat="1" x14ac:dyDescent="0.2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89.65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97.710081424999998</v>
      </c>
      <c r="F53" s="76">
        <f>IF(VLOOKUP(A53,Database!$A:$AS,MATCH($F$1,Database!$A$1:$AS$1,0),FALSE)=0,#N/A,VLOOKUP(A53,Database!$A:$AS,MATCH($F$1,Database!$A$1:$AS$1,0),FALSE))</f>
        <v>78.693442212999997</v>
      </c>
      <c r="G53" s="76">
        <f>IF(VLOOKUP(A53,Database!$A:$AS,MATCH($G$1,Database!$A$1:$AS$1,0),FALSE)=0,#N/A,VLOOKUP(A53,Database!$A:$AS,MATCH($G$1,Database!$A$1:$AS$1,0),FALSE))</f>
        <v>85.001768659000007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87.480483996877439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82.599984783196817</v>
      </c>
      <c r="L53" s="76">
        <f>(((Table134567891011121314151617343[[#This Row],[EA19]]-VLOOKUP($U$1,A:F,6,))/VLOOKUP($U$1,A:F,6,))*100)+100</f>
        <v>87.932960893828536</v>
      </c>
      <c r="M53" s="76">
        <f>(((Table134567891011121314151617343[[#This Row],[GBR]]-VLOOKUP($U$1,A:G,7,))/VLOOKUP($U$1,A:G,7,))*100)+100</f>
        <v>88.508287292533495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1" customFormat="1" x14ac:dyDescent="0.2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97.021080850999994</v>
      </c>
      <c r="F54" s="76">
        <f>IF(VLOOKUP(A54,Database!$A:$AS,MATCH($F$1,Database!$A$1:$AS$1,0),FALSE)=0,#N/A,VLOOKUP(A54,Database!$A:$AS,MATCH($F$1,Database!$A$1:$AS$1,0),FALSE))</f>
        <v>78.493458877999998</v>
      </c>
      <c r="G54" s="76">
        <f>IF(VLOOKUP(A54,Database!$A:$AS,MATCH($G$1,Database!$A$1:$AS$1,0),FALSE)=0,#N/A,VLOOKUP(A54,Database!$A:$AS,MATCH($G$1,Database!$A$1:$AS$1,0),FALSE))</f>
        <v>85.532366465999999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82.017532736304403</v>
      </c>
      <c r="L54" s="76">
        <f>(((Table134567891011121314151617343[[#This Row],[EA19]]-VLOOKUP($U$1,A:F,6,))/VLOOKUP($U$1,A:F,6,))*100)+100</f>
        <v>87.709497206366819</v>
      </c>
      <c r="M54" s="76">
        <f>(((Table134567891011121314151617343[[#This Row],[GBR]]-VLOOKUP($U$1,A:G,7,))/VLOOKUP($U$1,A:G,7,))*100)+100</f>
        <v>89.060773480522613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1" customFormat="1" x14ac:dyDescent="0.2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98.582082151999998</v>
      </c>
      <c r="F55" s="76">
        <f>IF(VLOOKUP(A55,Database!$A:$AS,MATCH($F$1,Database!$A$1:$AS$1,0),FALSE)=0,#N/A,VLOOKUP(A55,Database!$A:$AS,MATCH($F$1,Database!$A$1:$AS$1,0),FALSE))</f>
        <v>79.093408882999995</v>
      </c>
      <c r="G55" s="76">
        <f>IF(VLOOKUP(A55,Database!$A:$AS,MATCH($G$1,Database!$A$1:$AS$1,0),FALSE)=0,#N/A,VLOOKUP(A55,Database!$A:$AS,MATCH($G$1,Database!$A$1:$AS$1,0),FALSE))</f>
        <v>85.638486028000003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83.337137446777618</v>
      </c>
      <c r="L55" s="76">
        <f>(((Table134567891011121314151617343[[#This Row],[EA19]]-VLOOKUP($U$1,A:F,6,))/VLOOKUP($U$1,A:F,6,))*100)+100</f>
        <v>88.379888268751955</v>
      </c>
      <c r="M55" s="76">
        <f>(((Table134567891011121314151617343[[#This Row],[GBR]]-VLOOKUP($U$1,A:G,7,))/VLOOKUP($U$1,A:G,7,))*100)+100</f>
        <v>89.171270718745191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1" customFormat="1" x14ac:dyDescent="0.2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99.850083208000001</v>
      </c>
      <c r="F56" s="76">
        <f>IF(VLOOKUP(A56,Database!$A:$AS,MATCH($F$1,Database!$A$1:$AS$1,0),FALSE)=0,#N/A,VLOOKUP(A56,Database!$A:$AS,MATCH($F$1,Database!$A$1:$AS$1,0),FALSE))</f>
        <v>79.293392217000005</v>
      </c>
      <c r="G56" s="76">
        <f>IF(VLOOKUP(A56,Database!$A:$AS,MATCH($G$1,Database!$A$1:$AS$1,0),FALSE)=0,#N/A,VLOOKUP(A56,Database!$A:$AS,MATCH($G$1,Database!$A$1:$AS$1,0),FALSE))</f>
        <v>85.744605589000003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84.409052098809411</v>
      </c>
      <c r="L56" s="76">
        <f>(((Table134567891011121314151617343[[#This Row],[EA19]]-VLOOKUP($U$1,A:F,6,))/VLOOKUP($U$1,A:F,6,))*100)+100</f>
        <v>88.603351955096272</v>
      </c>
      <c r="M56" s="76">
        <f>(((Table134567891011121314151617343[[#This Row],[GBR]]-VLOOKUP($U$1,A:G,7,))/VLOOKUP($U$1,A:G,7,))*100)+100</f>
        <v>89.281767955926512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1" customFormat="1" x14ac:dyDescent="0.2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91.38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99.966083304999998</v>
      </c>
      <c r="F57" s="76">
        <f>IF(VLOOKUP(A57,Database!$A:$AS,MATCH($F$1,Database!$A$1:$AS$1,0),FALSE)=0,#N/A,VLOOKUP(A57,Database!$A:$AS,MATCH($F$1,Database!$A$1:$AS$1,0),FALSE))</f>
        <v>79.493375552000003</v>
      </c>
      <c r="G57" s="76">
        <f>IF(VLOOKUP(A57,Database!$A:$AS,MATCH($G$1,Database!$A$1:$AS$1,0),FALSE)=0,#N/A,VLOOKUP(A57,Database!$A:$AS,MATCH($G$1,Database!$A$1:$AS$1,0),FALSE))</f>
        <v>85.850725150000002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89.16861826697891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84.507113691915379</v>
      </c>
      <c r="L57" s="76">
        <f>(((Table134567891011121314151617343[[#This Row],[EA19]]-VLOOKUP($U$1,A:F,6,))/VLOOKUP($U$1,A:F,6,))*100)+100</f>
        <v>88.826815642557989</v>
      </c>
      <c r="M57" s="76">
        <f>(((Table134567891011121314151617343[[#This Row],[GBR]]-VLOOKUP($U$1,A:G,7,))/VLOOKUP($U$1,A:G,7,))*100)+100</f>
        <v>89.392265193107832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1" customFormat="1" x14ac:dyDescent="0.2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100.02008334999999</v>
      </c>
      <c r="F58" s="76">
        <f>IF(VLOOKUP(A58,Database!$A:$AS,MATCH($F$1,Database!$A$1:$AS$1,0),FALSE)=0,#N/A,VLOOKUP(A58,Database!$A:$AS,MATCH($F$1,Database!$A$1:$AS$1,0),FALSE))</f>
        <v>79.993333888999999</v>
      </c>
      <c r="G58" s="76">
        <f>IF(VLOOKUP(A58,Database!$A:$AS,MATCH($G$1,Database!$A$1:$AS$1,0),FALSE)=0,#N/A,VLOOKUP(A58,Database!$A:$AS,MATCH($G$1,Database!$A$1:$AS$1,0),FALSE))</f>
        <v>86.381322956999995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84.552763054092154</v>
      </c>
      <c r="L58" s="76">
        <f>(((Table134567891011121314151617343[[#This Row],[EA19]]-VLOOKUP($U$1,A:F,6,))/VLOOKUP($U$1,A:F,6,))*100)+100</f>
        <v>89.385474860653574</v>
      </c>
      <c r="M58" s="76">
        <f>(((Table134567891011121314151617343[[#This Row],[GBR]]-VLOOKUP($U$1,A:G,7,))/VLOOKUP($U$1,A:G,7,))*100)+100</f>
        <v>89.94475138109695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1" customFormat="1" x14ac:dyDescent="0.2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101.017084181</v>
      </c>
      <c r="F59" s="76">
        <f>IF(VLOOKUP(A59,Database!$A:$AS,MATCH($F$1,Database!$A$1:$AS$1,0),FALSE)=0,#N/A,VLOOKUP(A59,Database!$A:$AS,MATCH($F$1,Database!$A$1:$AS$1,0),FALSE))</f>
        <v>80.893258895000002</v>
      </c>
      <c r="G59" s="76">
        <f>IF(VLOOKUP(A59,Database!$A:$AS,MATCH($G$1,Database!$A$1:$AS$1,0),FALSE)=0,#N/A,VLOOKUP(A59,Database!$A:$AS,MATCH($G$1,Database!$A$1:$AS$1,0),FALSE))</f>
        <v>87.018040325000001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85.395585537385728</v>
      </c>
      <c r="L59" s="76">
        <f>(((Table134567891011121314151617343[[#This Row],[EA19]]-VLOOKUP($U$1,A:F,6,))/VLOOKUP($U$1,A:F,6,))*100)+100</f>
        <v>90.391061452555178</v>
      </c>
      <c r="M59" s="76">
        <f>(((Table134567891011121314151617343[[#This Row],[GBR]]-VLOOKUP($U$1,A:G,7,))/VLOOKUP($U$1,A:G,7,))*100)+100</f>
        <v>90.607734806267402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1" customFormat="1" x14ac:dyDescent="0.2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102.60008550000001</v>
      </c>
      <c r="F60" s="76">
        <f>IF(VLOOKUP(A60,Database!$A:$AS,MATCH($F$1,Database!$A$1:$AS$1,0),FALSE)=0,#N/A,VLOOKUP(A60,Database!$A:$AS,MATCH($F$1,Database!$A$1:$AS$1,0),FALSE))</f>
        <v>81.393217231999998</v>
      </c>
      <c r="G60" s="76">
        <f>IF(VLOOKUP(A60,Database!$A:$AS,MATCH($G$1,Database!$A$1:$AS$1,0),FALSE)=0,#N/A,VLOOKUP(A60,Database!$A:$AS,MATCH($G$1,Database!$A$1:$AS$1,0),FALSE))</f>
        <v>87.230279448000005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86.733788135871393</v>
      </c>
      <c r="L60" s="76">
        <f>(((Table134567891011121314151617343[[#This Row],[EA19]]-VLOOKUP($U$1,A:F,6,))/VLOOKUP($U$1,A:F,6,))*100)+100</f>
        <v>90.949720670650748</v>
      </c>
      <c r="M60" s="76">
        <f>(((Table134567891011121314151617343[[#This Row],[GBR]]-VLOOKUP($U$1,A:G,7,))/VLOOKUP($U$1,A:G,7,))*100)+100</f>
        <v>90.828729281671315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1" customFormat="1" x14ac:dyDescent="0.2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105.298087748</v>
      </c>
      <c r="F61" s="76">
        <f>IF(VLOOKUP(A61,Database!$A:$AS,MATCH($F$1,Database!$A$1:$AS$1,0),FALSE)=0,#N/A,VLOOKUP(A61,Database!$A:$AS,MATCH($F$1,Database!$A$1:$AS$1,0),FALSE))</f>
        <v>82.293142238000001</v>
      </c>
      <c r="G61" s="76">
        <f>IF(VLOOKUP(A61,Database!$A:$AS,MATCH($G$1,Database!$A$1:$AS$1,0),FALSE)=0,#N/A,VLOOKUP(A61,Database!$A:$AS,MATCH($G$1,Database!$A$1:$AS$1,0),FALSE))</f>
        <v>86.911920764000001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89.014565527310651</v>
      </c>
      <c r="L61" s="76">
        <f>(((Table134567891011121314151617343[[#This Row],[EA19]]-VLOOKUP($U$1,A:F,6,))/VLOOKUP($U$1,A:F,6,))*100)+100</f>
        <v>91.955307262552367</v>
      </c>
      <c r="M61" s="76">
        <f>(((Table134567891011121314151617343[[#This Row],[GBR]]-VLOOKUP($U$1,A:G,7,))/VLOOKUP($U$1,A:G,7,))*100)+100</f>
        <v>90.497237569086082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1" customFormat="1" x14ac:dyDescent="0.2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104.825087354</v>
      </c>
      <c r="F62" s="76">
        <f>IF(VLOOKUP(A62,Database!$A:$AS,MATCH($F$1,Database!$A$1:$AS$1,0),FALSE)=0,#N/A,VLOOKUP(A62,Database!$A:$AS,MATCH($F$1,Database!$A$1:$AS$1,0),FALSE))</f>
        <v>81.693192233999994</v>
      </c>
      <c r="G62" s="76">
        <f>IF(VLOOKUP(A62,Database!$A:$AS,MATCH($G$1,Database!$A$1:$AS$1,0),FALSE)=0,#N/A,VLOOKUP(A62,Database!$A:$AS,MATCH($G$1,Database!$A$1:$AS$1,0),FALSE))</f>
        <v>86.381322956999995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88.614710929125366</v>
      </c>
      <c r="L62" s="76">
        <f>(((Table134567891011121314151617343[[#This Row],[EA19]]-VLOOKUP($U$1,A:F,6,))/VLOOKUP($U$1,A:F,6,))*100)+100</f>
        <v>91.284916201284616</v>
      </c>
      <c r="M62" s="76">
        <f>(((Table134567891011121314151617343[[#This Row],[GBR]]-VLOOKUP($U$1,A:G,7,))/VLOOKUP($U$1,A:G,7,))*100)+100</f>
        <v>89.94475138109695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1" customFormat="1" x14ac:dyDescent="0.2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103.76408647</v>
      </c>
      <c r="F63" s="76">
        <f>IF(VLOOKUP(A63,Database!$A:$AS,MATCH($F$1,Database!$A$1:$AS$1,0),FALSE)=0,#N/A,VLOOKUP(A63,Database!$A:$AS,MATCH($F$1,Database!$A$1:$AS$1,0),FALSE))</f>
        <v>81.893175568999993</v>
      </c>
      <c r="G63" s="76">
        <f>IF(VLOOKUP(A63,Database!$A:$AS,MATCH($G$1,Database!$A$1:$AS$1,0),FALSE)=0,#N/A,VLOOKUP(A63,Database!$A:$AS,MATCH($G$1,Database!$A$1:$AS$1,0),FALSE))</f>
        <v>86.062964273000006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87.717785498348519</v>
      </c>
      <c r="L63" s="76">
        <f>(((Table134567891011121314151617343[[#This Row],[EA19]]-VLOOKUP($U$1,A:F,6,))/VLOOKUP($U$1,A:F,6,))*100)+100</f>
        <v>91.508379888746333</v>
      </c>
      <c r="M63" s="76">
        <f>(((Table134567891011121314151617343[[#This Row],[GBR]]-VLOOKUP($U$1,A:G,7,))/VLOOKUP($U$1,A:G,7,))*100)+100</f>
        <v>89.613259668511745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1" customFormat="1" x14ac:dyDescent="0.2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103.601086334</v>
      </c>
      <c r="F64" s="76">
        <f>IF(VLOOKUP(A64,Database!$A:$AS,MATCH($F$1,Database!$A$1:$AS$1,0),FALSE)=0,#N/A,VLOOKUP(A64,Database!$A:$AS,MATCH($F$1,Database!$A$1:$AS$1,0),FALSE))</f>
        <v>81.793183901000006</v>
      </c>
      <c r="G64" s="76">
        <f>IF(VLOOKUP(A64,Database!$A:$AS,MATCH($G$1,Database!$A$1:$AS$1,0),FALSE)=0,#N/A,VLOOKUP(A64,Database!$A:$AS,MATCH($G$1,Database!$A$1:$AS$1,0),FALSE))</f>
        <v>86.169083834000006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87.579992053118474</v>
      </c>
      <c r="L64" s="76">
        <f>(((Table134567891011121314151617343[[#This Row],[EA19]]-VLOOKUP($U$1,A:F,6,))/VLOOKUP($U$1,A:F,6,))*100)+100</f>
        <v>91.396648044456782</v>
      </c>
      <c r="M64" s="76">
        <f>(((Table134567891011121314151617343[[#This Row],[GBR]]-VLOOKUP($U$1,A:G,7,))/VLOOKUP($U$1,A:G,7,))*100)+100</f>
        <v>89.723756905693065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1" customFormat="1" x14ac:dyDescent="0.2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104.067086723</v>
      </c>
      <c r="F65" s="76">
        <f>IF(VLOOKUP(A65,Database!$A:$AS,MATCH($F$1,Database!$A$1:$AS$1,0),FALSE)=0,#N/A,VLOOKUP(A65,Database!$A:$AS,MATCH($F$1,Database!$A$1:$AS$1,0),FALSE))</f>
        <v>82.093158903000003</v>
      </c>
      <c r="G65" s="76">
        <f>IF(VLOOKUP(A65,Database!$A:$AS,MATCH($G$1,Database!$A$1:$AS$1,0),FALSE)=0,#N/A,VLOOKUP(A65,Database!$A:$AS,MATCH($G$1,Database!$A$1:$AS$1,0),FALSE))</f>
        <v>86.593562079999998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87.973929142096438</v>
      </c>
      <c r="L65" s="76">
        <f>(((Table134567891011121314151617343[[#This Row],[EA19]]-VLOOKUP($U$1,A:F,6,))/VLOOKUP($U$1,A:F,6,))*100)+100</f>
        <v>91.73184357509065</v>
      </c>
      <c r="M65" s="76">
        <f>(((Table134567891011121314151617343[[#This Row],[GBR]]-VLOOKUP($U$1,A:G,7,))/VLOOKUP($U$1,A:G,7,))*100)+100</f>
        <v>90.165745856500848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1" customFormat="1" x14ac:dyDescent="0.2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104.89808741500001</v>
      </c>
      <c r="F66" s="76">
        <f>IF(VLOOKUP(A66,Database!$A:$AS,MATCH($F$1,Database!$A$1:$AS$1,0),FALSE)=0,#N/A,VLOOKUP(A66,Database!$A:$AS,MATCH($F$1,Database!$A$1:$AS$1,0),FALSE))</f>
        <v>82.393133906000003</v>
      </c>
      <c r="G66" s="76">
        <f>IF(VLOOKUP(A66,Database!$A:$AS,MATCH($G$1,Database!$A$1:$AS$1,0),FALSE)=0,#N/A,VLOOKUP(A66,Database!$A:$AS,MATCH($G$1,Database!$A$1:$AS$1,0),FALSE))</f>
        <v>87.018040325000001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88.676422104060791</v>
      </c>
      <c r="L66" s="76">
        <f>(((Table134567891011121314151617343[[#This Row],[EA19]]-VLOOKUP($U$1,A:F,6,))/VLOOKUP($U$1,A:F,6,))*100)+100</f>
        <v>92.067039106841918</v>
      </c>
      <c r="M66" s="76">
        <f>(((Table134567891011121314151617343[[#This Row],[GBR]]-VLOOKUP($U$1,A:G,7,))/VLOOKUP($U$1,A:G,7,))*100)+100</f>
        <v>90.607734806267402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1" customFormat="1" x14ac:dyDescent="0.2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93.67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104.167086806</v>
      </c>
      <c r="F67" s="76">
        <f>IF(VLOOKUP(A67,Database!$A:$AS,MATCH($F$1,Database!$A$1:$AS$1,0),FALSE)=0,#N/A,VLOOKUP(A67,Database!$A:$AS,MATCH($F$1,Database!$A$1:$AS$1,0),FALSE))</f>
        <v>82.093158903000003</v>
      </c>
      <c r="G67" s="76">
        <f>IF(VLOOKUP(A67,Database!$A:$AS,MATCH($G$1,Database!$A$1:$AS$1,0),FALSE)=0,#N/A,VLOOKUP(A67,Database!$A:$AS,MATCH($G$1,Database!$A$1:$AS$1,0),FALSE))</f>
        <v>87.230279448000005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91.403200624512095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88.058464997697556</v>
      </c>
      <c r="L67" s="76">
        <f>(((Table134567891011121314151617343[[#This Row],[EA19]]-VLOOKUP($U$1,A:F,6,))/VLOOKUP($U$1,A:F,6,))*100)+100</f>
        <v>91.73184357509065</v>
      </c>
      <c r="M67" s="76">
        <f>(((Table134567891011121314151617343[[#This Row],[GBR]]-VLOOKUP($U$1,A:G,7,))/VLOOKUP($U$1,A:G,7,))*100)+100</f>
        <v>90.828729281671315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1" customFormat="1" x14ac:dyDescent="0.2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103.705086421</v>
      </c>
      <c r="F68" s="76">
        <f>IF(VLOOKUP(A68,Database!$A:$AS,MATCH($F$1,Database!$A$1:$AS$1,0),FALSE)=0,#N/A,VLOOKUP(A68,Database!$A:$AS,MATCH($F$1,Database!$A$1:$AS$1,0),FALSE))</f>
        <v>81.993167236000005</v>
      </c>
      <c r="G68" s="76">
        <f>IF(VLOOKUP(A68,Database!$A:$AS,MATCH($G$1,Database!$A$1:$AS$1,0),FALSE)=0,#N/A,VLOOKUP(A68,Database!$A:$AS,MATCH($G$1,Database!$A$1:$AS$1,0),FALSE))</f>
        <v>87.336399009999994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87.667909343518488</v>
      </c>
      <c r="L68" s="76">
        <f>(((Table134567891011121314151617343[[#This Row],[EA19]]-VLOOKUP($U$1,A:F,6,))/VLOOKUP($U$1,A:F,6,))*100)+100</f>
        <v>91.620111731918499</v>
      </c>
      <c r="M68" s="76">
        <f>(((Table134567891011121314151617343[[#This Row],[GBR]]-VLOOKUP($U$1,A:G,7,))/VLOOKUP($U$1,A:G,7,))*100)+100</f>
        <v>90.939226519893879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1" customFormat="1" x14ac:dyDescent="0.2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93.51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103.228086023</v>
      </c>
      <c r="F69" s="76">
        <f>IF(VLOOKUP(A69,Database!$A:$AS,MATCH($F$1,Database!$A$1:$AS$1,0),FALSE)=0,#N/A,VLOOKUP(A69,Database!$A:$AS,MATCH($F$1,Database!$A$1:$AS$1,0),FALSE))</f>
        <v>81.993167236000005</v>
      </c>
      <c r="G69" s="76">
        <f>IF(VLOOKUP(A69,Database!$A:$AS,MATCH($G$1,Database!$A$1:$AS$1,0),FALSE)=0,#N/A,VLOOKUP(A69,Database!$A:$AS,MATCH($G$1,Database!$A$1:$AS$1,0),FALSE))</f>
        <v>87.230279448000005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91.24707259953162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87.264673310534306</v>
      </c>
      <c r="L69" s="76">
        <f>(((Table134567891011121314151617343[[#This Row],[EA19]]-VLOOKUP($U$1,A:F,6,))/VLOOKUP($U$1,A:F,6,))*100)+100</f>
        <v>91.620111731918499</v>
      </c>
      <c r="M69" s="76">
        <f>(((Table134567891011121314151617343[[#This Row],[GBR]]-VLOOKUP($U$1,A:G,7,))/VLOOKUP($U$1,A:G,7,))*100)+100</f>
        <v>90.828729281671315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1" customFormat="1" x14ac:dyDescent="0.2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103.75208646</v>
      </c>
      <c r="F70" s="76">
        <f>IF(VLOOKUP(A70,Database!$A:$AS,MATCH($F$1,Database!$A$1:$AS$1,0),FALSE)=0,#N/A,VLOOKUP(A70,Database!$A:$AS,MATCH($F$1,Database!$A$1:$AS$1,0),FALSE))</f>
        <v>82.493125573</v>
      </c>
      <c r="G70" s="76">
        <f>IF(VLOOKUP(A70,Database!$A:$AS,MATCH($G$1,Database!$A$1:$AS$1,0),FALSE)=0,#N/A,VLOOKUP(A70,Database!$A:$AS,MATCH($G$1,Database!$A$1:$AS$1,0),FALSE))</f>
        <v>87.230279448000005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87.707641195642566</v>
      </c>
      <c r="L70" s="76">
        <f>(((Table134567891011121314151617343[[#This Row],[EA19]]-VLOOKUP($U$1,A:F,6,))/VLOOKUP($U$1,A:F,6,))*100)+100</f>
        <v>92.178770950014069</v>
      </c>
      <c r="M70" s="76">
        <f>(((Table134567891011121314151617343[[#This Row],[GBR]]-VLOOKUP($U$1,A:G,7,))/VLOOKUP($U$1,A:G,7,))*100)+100</f>
        <v>90.828729281671315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1" customFormat="1" x14ac:dyDescent="0.2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103.00408583700001</v>
      </c>
      <c r="F71" s="76">
        <f>IF(VLOOKUP(A71,Database!$A:$AS,MATCH($F$1,Database!$A$1:$AS$1,0),FALSE)=0,#N/A,VLOOKUP(A71,Database!$A:$AS,MATCH($F$1,Database!$A$1:$AS$1,0),FALSE))</f>
        <v>81.393217231999998</v>
      </c>
      <c r="G71" s="76">
        <f>IF(VLOOKUP(A71,Database!$A:$AS,MATCH($G$1,Database!$A$1:$AS$1,0),FALSE)=0,#N/A,VLOOKUP(A71,Database!$A:$AS,MATCH($G$1,Database!$A$1:$AS$1,0),FALSE))</f>
        <v>87.336399009999994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87.07531299392015</v>
      </c>
      <c r="L71" s="76">
        <f>(((Table134567891011121314151617343[[#This Row],[EA19]]-VLOOKUP($U$1,A:F,6,))/VLOOKUP($U$1,A:F,6,))*100)+100</f>
        <v>90.949720670650748</v>
      </c>
      <c r="M71" s="76">
        <f>(((Table134567891011121314151617343[[#This Row],[GBR]]-VLOOKUP($U$1,A:G,7,))/VLOOKUP($U$1,A:G,7,))*100)+100</f>
        <v>90.939226519893879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1" customFormat="1" x14ac:dyDescent="0.2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103.526086272</v>
      </c>
      <c r="F72" s="76">
        <f>IF(VLOOKUP(A72,Database!$A:$AS,MATCH($F$1,Database!$A$1:$AS$1,0),FALSE)=0,#N/A,VLOOKUP(A72,Database!$A:$AS,MATCH($F$1,Database!$A$1:$AS$1,0),FALSE))</f>
        <v>81.693192233999994</v>
      </c>
      <c r="G72" s="76">
        <f>IF(VLOOKUP(A72,Database!$A:$AS,MATCH($G$1,Database!$A$1:$AS$1,0),FALSE)=0,#N/A,VLOOKUP(A72,Database!$A:$AS,MATCH($G$1,Database!$A$1:$AS$1,0),FALSE))</f>
        <v>87.548638131999994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87.516590161628969</v>
      </c>
      <c r="L72" s="76">
        <f>(((Table134567891011121314151617343[[#This Row],[EA19]]-VLOOKUP($U$1,A:F,6,))/VLOOKUP($U$1,A:F,6,))*100)+100</f>
        <v>91.284916201284616</v>
      </c>
      <c r="M72" s="76">
        <f>(((Table134567891011121314151617343[[#This Row],[GBR]]-VLOOKUP($U$1,A:G,7,))/VLOOKUP($U$1,A:G,7,))*100)+100</f>
        <v>91.16022099425652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1" customFormat="1" x14ac:dyDescent="0.2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93.77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104.415087013</v>
      </c>
      <c r="F73" s="76">
        <f>IF(VLOOKUP(A73,Database!$A:$AS,MATCH($F$1,Database!$A$1:$AS$1,0),FALSE)=0,#N/A,VLOOKUP(A73,Database!$A:$AS,MATCH($F$1,Database!$A$1:$AS$1,0),FALSE))</f>
        <v>82.693108907999999</v>
      </c>
      <c r="G73" s="76">
        <f>IF(VLOOKUP(A73,Database!$A:$AS,MATCH($G$1,Database!$A$1:$AS$1,0),FALSE)=0,#N/A,VLOOKUP(A73,Database!$A:$AS,MATCH($G$1,Database!$A$1:$AS$1,0),FALSE))</f>
        <v>87.866996815999997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91.500780640124901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88.268113920568979</v>
      </c>
      <c r="L73" s="76">
        <f>(((Table134567891011121314151617343[[#This Row],[EA19]]-VLOOKUP($U$1,A:F,6,))/VLOOKUP($U$1,A:F,6,))*100)+100</f>
        <v>92.402234637475786</v>
      </c>
      <c r="M73" s="76">
        <f>(((Table134567891011121314151617343[[#This Row],[GBR]]-VLOOKUP($U$1,A:G,7,))/VLOOKUP($U$1,A:G,7,))*100)+100</f>
        <v>91.491712706841753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1" customFormat="1" x14ac:dyDescent="0.2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101.048084207</v>
      </c>
      <c r="F74" s="76">
        <f>IF(VLOOKUP(A74,Database!$A:$AS,MATCH($F$1,Database!$A$1:$AS$1,0),FALSE)=0,#N/A,VLOOKUP(A74,Database!$A:$AS,MATCH($F$1,Database!$A$1:$AS$1,0),FALSE))</f>
        <v>81.893175568999993</v>
      </c>
      <c r="G74" s="76">
        <f>IF(VLOOKUP(A74,Database!$A:$AS,MATCH($G$1,Database!$A$1:$AS$1,0),FALSE)=0,#N/A,VLOOKUP(A74,Database!$A:$AS,MATCH($G$1,Database!$A$1:$AS$1,0),FALSE))</f>
        <v>88.185355501000004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85.421791652850317</v>
      </c>
      <c r="L74" s="76">
        <f>(((Table134567891011121314151617343[[#This Row],[EA19]]-VLOOKUP($U$1,A:F,6,))/VLOOKUP($U$1,A:F,6,))*100)+100</f>
        <v>91.508379888746333</v>
      </c>
      <c r="M74" s="76">
        <f>(((Table134567891011121314151617343[[#This Row],[GBR]]-VLOOKUP($U$1,A:G,7,))/VLOOKUP($U$1,A:G,7,))*100)+100</f>
        <v>91.82320442046823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1" customFormat="1" x14ac:dyDescent="0.2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101.146084288</v>
      </c>
      <c r="F75" s="76">
        <f>IF(VLOOKUP(A75,Database!$A:$AS,MATCH($F$1,Database!$A$1:$AS$1,0),FALSE)=0,#N/A,VLOOKUP(A75,Database!$A:$AS,MATCH($F$1,Database!$A$1:$AS$1,0),FALSE))</f>
        <v>81.593200566999997</v>
      </c>
      <c r="G75" s="76">
        <f>IF(VLOOKUP(A75,Database!$A:$AS,MATCH($G$1,Database!$A$1:$AS$1,0),FALSE)=0,#N/A,VLOOKUP(A75,Database!$A:$AS,MATCH($G$1,Database!$A$1:$AS$1,0),FALSE))</f>
        <v>88.291475062000004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85.504636791051993</v>
      </c>
      <c r="L75" s="76">
        <f>(((Table134567891011121314151617343[[#This Row],[EA19]]-VLOOKUP($U$1,A:F,6,))/VLOOKUP($U$1,A:F,6,))*100)+100</f>
        <v>91.173184358112465</v>
      </c>
      <c r="M75" s="76">
        <f>(((Table134567891011121314151617343[[#This Row],[GBR]]-VLOOKUP($U$1,A:G,7,))/VLOOKUP($U$1,A:G,7,))*100)+100</f>
        <v>91.93370165764955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1" customFormat="1" x14ac:dyDescent="0.2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101.40908450800001</v>
      </c>
      <c r="F76" s="76">
        <f>IF(VLOOKUP(A76,Database!$A:$AS,MATCH($F$1,Database!$A$1:$AS$1,0),FALSE)=0,#N/A,VLOOKUP(A76,Database!$A:$AS,MATCH($F$1,Database!$A$1:$AS$1,0),FALSE))</f>
        <v>81.693192233999994</v>
      </c>
      <c r="G76" s="76">
        <f>IF(VLOOKUP(A76,Database!$A:$AS,MATCH($G$1,Database!$A$1:$AS$1,0),FALSE)=0,#N/A,VLOOKUP(A76,Database!$A:$AS,MATCH($G$1,Database!$A$1:$AS$1,0),FALSE))</f>
        <v>88.079235939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85.726966092728546</v>
      </c>
      <c r="L76" s="76">
        <f>(((Table134567891011121314151617343[[#This Row],[EA19]]-VLOOKUP($U$1,A:F,6,))/VLOOKUP($U$1,A:F,6,))*100)+100</f>
        <v>91.284916201284616</v>
      </c>
      <c r="M76" s="76">
        <f>(((Table134567891011121314151617343[[#This Row],[GBR]]-VLOOKUP($U$1,A:G,7,))/VLOOKUP($U$1,A:G,7,))*100)+100</f>
        <v>91.712707182245651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1" customFormat="1" x14ac:dyDescent="0.2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92.91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100.698083915</v>
      </c>
      <c r="F77" s="76">
        <f>IF(VLOOKUP(A77,Database!$A:$AS,MATCH($F$1,Database!$A$1:$AS$1,0),FALSE)=0,#N/A,VLOOKUP(A77,Database!$A:$AS,MATCH($F$1,Database!$A$1:$AS$1,0),FALSE))</f>
        <v>80.993250562</v>
      </c>
      <c r="G77" s="76">
        <f>IF(VLOOKUP(A77,Database!$A:$AS,MATCH($G$1,Database!$A$1:$AS$1,0),FALSE)=0,#N/A,VLOOKUP(A77,Database!$A:$AS,MATCH($G$1,Database!$A$1:$AS$1,0),FALSE))</f>
        <v>87.760877254999997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90.661592505854799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85.12591615697832</v>
      </c>
      <c r="L77" s="76">
        <f>(((Table134567891011121314151617343[[#This Row],[EA19]]-VLOOKUP($U$1,A:F,6,))/VLOOKUP($U$1,A:F,6,))*100)+100</f>
        <v>90.502793295727329</v>
      </c>
      <c r="M77" s="76">
        <f>(((Table134567891011121314151617343[[#This Row],[GBR]]-VLOOKUP($U$1,A:G,7,))/VLOOKUP($U$1,A:G,7,))*100)+100</f>
        <v>91.381215469660418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1" customFormat="1" x14ac:dyDescent="0.2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94.76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101.971084976</v>
      </c>
      <c r="F78" s="76">
        <f>IF(VLOOKUP(A78,Database!$A:$AS,MATCH($F$1,Database!$A$1:$AS$1,0),FALSE)=0,#N/A,VLOOKUP(A78,Database!$A:$AS,MATCH($F$1,Database!$A$1:$AS$1,0),FALSE))</f>
        <v>81.893175568999993</v>
      </c>
      <c r="G78" s="76">
        <f>IF(VLOOKUP(A78,Database!$A:$AS,MATCH($G$1,Database!$A$1:$AS$1,0),FALSE)=0,#N/A,VLOOKUP(A78,Database!$A:$AS,MATCH($G$1,Database!$A$1:$AS$1,0),FALSE))</f>
        <v>87.442518570999994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92.466822794691652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86.202057602508731</v>
      </c>
      <c r="L78" s="76">
        <f>(((Table134567891011121314151617343[[#This Row],[EA19]]-VLOOKUP($U$1,A:F,6,))/VLOOKUP($U$1,A:F,6,))*100)+100</f>
        <v>91.508379888746333</v>
      </c>
      <c r="M78" s="76">
        <f>(((Table134567891011121314151617343[[#This Row],[GBR]]-VLOOKUP($U$1,A:G,7,))/VLOOKUP($U$1,A:G,7,))*100)+100</f>
        <v>91.049723757075199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1" customFormat="1" x14ac:dyDescent="0.2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103.279086066</v>
      </c>
      <c r="F79" s="76">
        <f>IF(VLOOKUP(A79,Database!$A:$AS,MATCH($F$1,Database!$A$1:$AS$1,0),FALSE)=0,#N/A,VLOOKUP(A79,Database!$A:$AS,MATCH($F$1,Database!$A$1:$AS$1,0),FALSE))</f>
        <v>81.893175568999993</v>
      </c>
      <c r="G79" s="76">
        <f>IF(VLOOKUP(A79,Database!$A:$AS,MATCH($G$1,Database!$A$1:$AS$1,0),FALSE)=0,#N/A,VLOOKUP(A79,Database!$A:$AS,MATCH($G$1,Database!$A$1:$AS$1,0),FALSE))</f>
        <v>87.442518570999994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87.307786597457266</v>
      </c>
      <c r="L79" s="76">
        <f>(((Table134567891011121314151617343[[#This Row],[EA19]]-VLOOKUP($U$1,A:F,6,))/VLOOKUP($U$1,A:F,6,))*100)+100</f>
        <v>91.508379888746333</v>
      </c>
      <c r="M79" s="76">
        <f>(((Table134567891011121314151617343[[#This Row],[GBR]]-VLOOKUP($U$1,A:G,7,))/VLOOKUP($U$1,A:G,7,))*100)+100</f>
        <v>91.049723757075199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1" customFormat="1" x14ac:dyDescent="0.2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102.090085075</v>
      </c>
      <c r="F80" s="76">
        <f>IF(VLOOKUP(A80,Database!$A:$AS,MATCH($F$1,Database!$A$1:$AS$1,0),FALSE)=0,#N/A,VLOOKUP(A80,Database!$A:$AS,MATCH($F$1,Database!$A$1:$AS$1,0),FALSE))</f>
        <v>81.193233896999999</v>
      </c>
      <c r="G80" s="76">
        <f>IF(VLOOKUP(A80,Database!$A:$AS,MATCH($G$1,Database!$A$1:$AS$1,0),FALSE)=0,#N/A,VLOOKUP(A80,Database!$A:$AS,MATCH($G$1,Database!$A$1:$AS$1,0),FALSE))</f>
        <v>87.654757693999997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86.302655270868513</v>
      </c>
      <c r="L80" s="76">
        <f>(((Table134567891011121314151617343[[#This Row],[EA19]]-VLOOKUP($U$1,A:F,6,))/VLOOKUP($U$1,A:F,6,))*100)+100</f>
        <v>90.726256983189046</v>
      </c>
      <c r="M80" s="76">
        <f>(((Table134567891011121314151617343[[#This Row],[GBR]]-VLOOKUP($U$1,A:G,7,))/VLOOKUP($U$1,A:G,7,))*100)+100</f>
        <v>91.270718232479098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1" customFormat="1" x14ac:dyDescent="0.2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102.776085647</v>
      </c>
      <c r="F81" s="76">
        <f>IF(VLOOKUP(A81,Database!$A:$AS,MATCH($F$1,Database!$A$1:$AS$1,0),FALSE)=0,#N/A,VLOOKUP(A81,Database!$A:$AS,MATCH($F$1,Database!$A$1:$AS$1,0),FALSE))</f>
        <v>82.193150571000004</v>
      </c>
      <c r="G81" s="76">
        <f>IF(VLOOKUP(A81,Database!$A:$AS,MATCH($G$1,Database!$A$1:$AS$1,0),FALSE)=0,#N/A,VLOOKUP(A81,Database!$A:$AS,MATCH($G$1,Database!$A$1:$AS$1,0),FALSE))</f>
        <v>87.973116378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86.882571242507098</v>
      </c>
      <c r="L81" s="76">
        <f>(((Table134567891011121314151617343[[#This Row],[EA19]]-VLOOKUP($U$1,A:F,6,))/VLOOKUP($U$1,A:F,6,))*100)+100</f>
        <v>91.843575419380215</v>
      </c>
      <c r="M81" s="76">
        <f>(((Table134567891011121314151617343[[#This Row],[GBR]]-VLOOKUP($U$1,A:G,7,))/VLOOKUP($U$1,A:G,7,))*100)+100</f>
        <v>91.602209945064331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1" customFormat="1" x14ac:dyDescent="0.2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94.5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103.173085978</v>
      </c>
      <c r="F82" s="76">
        <f>IF(VLOOKUP(A82,Database!$A:$AS,MATCH($F$1,Database!$A$1:$AS$1,0),FALSE)=0,#N/A,VLOOKUP(A82,Database!$A:$AS,MATCH($F$1,Database!$A$1:$AS$1,0),FALSE))</f>
        <v>82.193150571000004</v>
      </c>
      <c r="G82" s="76">
        <f>IF(VLOOKUP(A82,Database!$A:$AS,MATCH($G$1,Database!$A$1:$AS$1,0),FALSE)=0,#N/A,VLOOKUP(A82,Database!$A:$AS,MATCH($G$1,Database!$A$1:$AS$1,0),FALSE))</f>
        <v>88.397594623000003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92.213114754098356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87.218178590503172</v>
      </c>
      <c r="L82" s="76">
        <f>(((Table134567891011121314151617343[[#This Row],[EA19]]-VLOOKUP($U$1,A:F,6,))/VLOOKUP($U$1,A:F,6,))*100)+100</f>
        <v>91.843575419380215</v>
      </c>
      <c r="M82" s="76">
        <f>(((Table134567891011121314151617343[[#This Row],[GBR]]-VLOOKUP($U$1,A:G,7,))/VLOOKUP($U$1,A:G,7,))*100)+100</f>
        <v>92.04419889483087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1" customFormat="1" x14ac:dyDescent="0.2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103.27208606000001</v>
      </c>
      <c r="F83" s="76">
        <f>IF(VLOOKUP(A83,Database!$A:$AS,MATCH($F$1,Database!$A$1:$AS$1,0),FALSE)=0,#N/A,VLOOKUP(A83,Database!$A:$AS,MATCH($F$1,Database!$A$1:$AS$1,0),FALSE))</f>
        <v>81.793183901000006</v>
      </c>
      <c r="G83" s="76">
        <f>IF(VLOOKUP(A83,Database!$A:$AS,MATCH($G$1,Database!$A$1:$AS$1,0),FALSE)=0,#N/A,VLOOKUP(A83,Database!$A:$AS,MATCH($G$1,Database!$A$1:$AS$1,0),FALSE))</f>
        <v>88.715953307000007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87.301869087404583</v>
      </c>
      <c r="L83" s="76">
        <f>(((Table134567891011121314151617343[[#This Row],[EA19]]-VLOOKUP($U$1,A:F,6,))/VLOOKUP($U$1,A:F,6,))*100)+100</f>
        <v>91.396648044456782</v>
      </c>
      <c r="M83" s="76">
        <f>(((Table134567891011121314151617343[[#This Row],[GBR]]-VLOOKUP($U$1,A:G,7,))/VLOOKUP($U$1,A:G,7,))*100)+100</f>
        <v>92.375690607416104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1" customFormat="1" x14ac:dyDescent="0.2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104.717087264</v>
      </c>
      <c r="F84" s="76">
        <f>IF(VLOOKUP(A84,Database!$A:$AS,MATCH($F$1,Database!$A$1:$AS$1,0),FALSE)=0,#N/A,VLOOKUP(A84,Database!$A:$AS,MATCH($F$1,Database!$A$1:$AS$1,0),FALSE))</f>
        <v>82.493125573</v>
      </c>
      <c r="G84" s="76">
        <f>IF(VLOOKUP(A84,Database!$A:$AS,MATCH($G$1,Database!$A$1:$AS$1,0),FALSE)=0,#N/A,VLOOKUP(A84,Database!$A:$AS,MATCH($G$1,Database!$A$1:$AS$1,0),FALSE))</f>
        <v>88.928192429999996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88.523412204771816</v>
      </c>
      <c r="L84" s="76">
        <f>(((Table134567891011121314151617343[[#This Row],[EA19]]-VLOOKUP($U$1,A:F,6,))/VLOOKUP($U$1,A:F,6,))*100)+100</f>
        <v>92.178770950014069</v>
      </c>
      <c r="M84" s="76">
        <f>(((Table134567891011121314151617343[[#This Row],[GBR]]-VLOOKUP($U$1,A:G,7,))/VLOOKUP($U$1,A:G,7,))*100)+100</f>
        <v>92.596685082819988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1" customFormat="1" x14ac:dyDescent="0.2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103.17408597799999</v>
      </c>
      <c r="F85" s="76">
        <f>IF(VLOOKUP(A85,Database!$A:$AS,MATCH($F$1,Database!$A$1:$AS$1,0),FALSE)=0,#N/A,VLOOKUP(A85,Database!$A:$AS,MATCH($F$1,Database!$A$1:$AS$1,0),FALSE))</f>
        <v>82.393133906000003</v>
      </c>
      <c r="G85" s="76">
        <f>IF(VLOOKUP(A85,Database!$A:$AS,MATCH($G$1,Database!$A$1:$AS$1,0),FALSE)=0,#N/A,VLOOKUP(A85,Database!$A:$AS,MATCH($G$1,Database!$A$1:$AS$1,0),FALSE))</f>
        <v>89.140431552999999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87.219023948357517</v>
      </c>
      <c r="L85" s="76">
        <f>(((Table134567891011121314151617343[[#This Row],[EA19]]-VLOOKUP($U$1,A:F,6,))/VLOOKUP($U$1,A:F,6,))*100)+100</f>
        <v>92.067039106841918</v>
      </c>
      <c r="M85" s="76">
        <f>(((Table134567891011121314151617343[[#This Row],[GBR]]-VLOOKUP($U$1,A:G,7,))/VLOOKUP($U$1,A:G,7,))*100)+100</f>
        <v>92.817679558223901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1" customFormat="1" x14ac:dyDescent="0.2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105.953088294</v>
      </c>
      <c r="F86" s="76">
        <f>IF(VLOOKUP(A86,Database!$A:$AS,MATCH($F$1,Database!$A$1:$AS$1,0),FALSE)=0,#N/A,VLOOKUP(A86,Database!$A:$AS,MATCH($F$1,Database!$A$1:$AS$1,0),FALSE))</f>
        <v>82.593117239999998</v>
      </c>
      <c r="G86" s="76">
        <f>IF(VLOOKUP(A86,Database!$A:$AS,MATCH($G$1,Database!$A$1:$AS$1,0),FALSE)=0,#N/A,VLOOKUP(A86,Database!$A:$AS,MATCH($G$1,Database!$A$1:$AS$1,0),FALSE))</f>
        <v>89.034311991999999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89.568275383484647</v>
      </c>
      <c r="L86" s="76">
        <f>(((Table134567891011121314151617343[[#This Row],[EA19]]-VLOOKUP($U$1,A:F,6,))/VLOOKUP($U$1,A:F,6,))*100)+100</f>
        <v>92.290502793186221</v>
      </c>
      <c r="M86" s="76">
        <f>(((Table134567891011121314151617343[[#This Row],[GBR]]-VLOOKUP($U$1,A:G,7,))/VLOOKUP($U$1,A:G,7,))*100)+100</f>
        <v>92.707182321042566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1" customFormat="1" x14ac:dyDescent="0.2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94.81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105.097087581</v>
      </c>
      <c r="F87" s="76">
        <f>IF(VLOOKUP(A87,Database!$A:$AS,MATCH($F$1,Database!$A$1:$AS$1,0),FALSE)=0,#N/A,VLOOKUP(A87,Database!$A:$AS,MATCH($F$1,Database!$A$1:$AS$1,0),FALSE))</f>
        <v>83.093075576999993</v>
      </c>
      <c r="G87" s="76">
        <f>IF(VLOOKUP(A87,Database!$A:$AS,MATCH($G$1,Database!$A$1:$AS$1,0),FALSE)=0,#N/A,VLOOKUP(A87,Database!$A:$AS,MATCH($G$1,Database!$A$1:$AS$1,0),FALSE))</f>
        <v>89.564909798000002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92.51561280249804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88.844648457408681</v>
      </c>
      <c r="L87" s="76">
        <f>(((Table134567891011121314151617343[[#This Row],[EA19]]-VLOOKUP($U$1,A:F,6,))/VLOOKUP($U$1,A:F,6,))*100)+100</f>
        <v>92.849162011281805</v>
      </c>
      <c r="M87" s="76">
        <f>(((Table134567891011121314151617343[[#This Row],[GBR]]-VLOOKUP($U$1,A:G,7,))/VLOOKUP($U$1,A:G,7,))*100)+100</f>
        <v>93.25966850799044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1" customFormat="1" x14ac:dyDescent="0.2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109.31209109300001</v>
      </c>
      <c r="F88" s="76">
        <f>IF(VLOOKUP(A88,Database!$A:$AS,MATCH($F$1,Database!$A$1:$AS$1,0),FALSE)=0,#N/A,VLOOKUP(A88,Database!$A:$AS,MATCH($F$1,Database!$A$1:$AS$1,0),FALSE))</f>
        <v>83.993000582999997</v>
      </c>
      <c r="G88" s="76">
        <f>IF(VLOOKUP(A88,Database!$A:$AS,MATCH($G$1,Database!$A$1:$AS$1,0),FALSE)=0,#N/A,VLOOKUP(A88,Database!$A:$AS,MATCH($G$1,Database!$A$1:$AS$1,0),FALSE))</f>
        <v>88.822072868999996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92.407834782450891</v>
      </c>
      <c r="L88" s="76">
        <f>(((Table134567891011121314151617343[[#This Row],[EA19]]-VLOOKUP($U$1,A:F,6,))/VLOOKUP($U$1,A:F,6,))*100)+100</f>
        <v>93.85474860318341</v>
      </c>
      <c r="M88" s="76">
        <f>(((Table134567891011121314151617343[[#This Row],[GBR]]-VLOOKUP($U$1,A:G,7,))/VLOOKUP($U$1,A:G,7,))*100)+100</f>
        <v>92.486187845638668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1" customFormat="1" x14ac:dyDescent="0.2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98.47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108.699090583</v>
      </c>
      <c r="F89" s="76">
        <f>IF(VLOOKUP(A89,Database!$A:$AS,MATCH($F$1,Database!$A$1:$AS$1,0),FALSE)=0,#N/A,VLOOKUP(A89,Database!$A:$AS,MATCH($F$1,Database!$A$1:$AS$1,0),FALSE))</f>
        <v>84.992917257000002</v>
      </c>
      <c r="G89" s="76">
        <f>IF(VLOOKUP(A89,Database!$A:$AS,MATCH($G$1,Database!$A$1:$AS$1,0),FALSE)=0,#N/A,VLOOKUP(A89,Database!$A:$AS,MATCH($G$1,Database!$A$1:$AS$1,0),FALSE))</f>
        <v>88.928192429999996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96.08704137392661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91.889629986593079</v>
      </c>
      <c r="L89" s="76">
        <f>(((Table134567891011121314151617343[[#This Row],[EA19]]-VLOOKUP($U$1,A:F,6,))/VLOOKUP($U$1,A:F,6,))*100)+100</f>
        <v>94.972067039374579</v>
      </c>
      <c r="M89" s="76">
        <f>(((Table134567891011121314151617343[[#This Row],[GBR]]-VLOOKUP($U$1,A:G,7,))/VLOOKUP($U$1,A:G,7,))*100)+100</f>
        <v>92.596685082819988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1" customFormat="1" x14ac:dyDescent="0.2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96.65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108.033090028</v>
      </c>
      <c r="F90" s="76">
        <f>IF(VLOOKUP(A90,Database!$A:$AS,MATCH($F$1,Database!$A$1:$AS$1,0),FALSE)=0,#N/A,VLOOKUP(A90,Database!$A:$AS,MATCH($F$1,Database!$A$1:$AS$1,0),FALSE))</f>
        <v>84.192983917999996</v>
      </c>
      <c r="G90" s="76">
        <f>IF(VLOOKUP(A90,Database!$A:$AS,MATCH($G$1,Database!$A$1:$AS$1,0),FALSE)=0,#N/A,VLOOKUP(A90,Database!$A:$AS,MATCH($G$1,Database!$A$1:$AS$1,0),FALSE))</f>
        <v>88.928192429999996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94.311085089773613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91.326621186412865</v>
      </c>
      <c r="L90" s="76">
        <f>(((Table134567891011121314151617343[[#This Row],[EA19]]-VLOOKUP($U$1,A:F,6,))/VLOOKUP($U$1,A:F,6,))*100)+100</f>
        <v>94.078212290645126</v>
      </c>
      <c r="M90" s="76">
        <f>(((Table134567891011121314151617343[[#This Row],[GBR]]-VLOOKUP($U$1,A:G,7,))/VLOOKUP($U$1,A:G,7,))*100)+100</f>
        <v>92.596685082819988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1" customFormat="1" x14ac:dyDescent="0.2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109.085090904</v>
      </c>
      <c r="F91" s="76">
        <f>IF(VLOOKUP(A91,Database!$A:$AS,MATCH($F$1,Database!$A$1:$AS$1,0),FALSE)=0,#N/A,VLOOKUP(A91,Database!$A:$AS,MATCH($F$1,Database!$A$1:$AS$1,0),FALSE))</f>
        <v>85.592867260999995</v>
      </c>
      <c r="G91" s="76">
        <f>IF(VLOOKUP(A91,Database!$A:$AS,MATCH($G$1,Database!$A$1:$AS$1,0),FALSE)=0,#N/A,VLOOKUP(A91,Database!$A:$AS,MATCH($G$1,Database!$A$1:$AS$1,0),FALSE))</f>
        <v>89.140431552999999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92.215938389737559</v>
      </c>
      <c r="L91" s="76">
        <f>(((Table134567891011121314151617343[[#This Row],[EA19]]-VLOOKUP($U$1,A:F,6,))/VLOOKUP($U$1,A:F,6,))*100)+100</f>
        <v>95.642458100642301</v>
      </c>
      <c r="M91" s="76">
        <f>(((Table134567891011121314151617343[[#This Row],[GBR]]-VLOOKUP($U$1,A:G,7,))/VLOOKUP($U$1,A:G,7,))*100)+100</f>
        <v>92.817679558223901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1" customFormat="1" x14ac:dyDescent="0.2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110.205091838</v>
      </c>
      <c r="F92" s="76">
        <f>IF(VLOOKUP(A92,Database!$A:$AS,MATCH($F$1,Database!$A$1:$AS$1,0),FALSE)=0,#N/A,VLOOKUP(A92,Database!$A:$AS,MATCH($F$1,Database!$A$1:$AS$1,0),FALSE))</f>
        <v>86.292808933000003</v>
      </c>
      <c r="G92" s="76">
        <f>IF(VLOOKUP(A92,Database!$A:$AS,MATCH($G$1,Database!$A$1:$AS$1,0),FALSE)=0,#N/A,VLOOKUP(A92,Database!$A:$AS,MATCH($G$1,Database!$A$1:$AS$1,0),FALSE))</f>
        <v>90.732224973000001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93.162739976189783</v>
      </c>
      <c r="L92" s="76">
        <f>(((Table134567891011121314151617343[[#This Row],[EA19]]-VLOOKUP($U$1,A:F,6,))/VLOOKUP($U$1,A:F,6,))*100)+100</f>
        <v>96.424581006199617</v>
      </c>
      <c r="M92" s="76">
        <f>(((Table134567891011121314151617343[[#This Row],[GBR]]-VLOOKUP($U$1,A:G,7,))/VLOOKUP($U$1,A:G,7,))*100)+100</f>
        <v>94.47513812115001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1" customFormat="1" x14ac:dyDescent="0.2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101.29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112.150093458</v>
      </c>
      <c r="F93" s="76">
        <f>IF(VLOOKUP(A93,Database!$A:$AS,MATCH($F$1,Database!$A$1:$AS$1,0),FALSE)=0,#N/A,VLOOKUP(A93,Database!$A:$AS,MATCH($F$1,Database!$A$1:$AS$1,0),FALSE))</f>
        <v>86.392800600000001</v>
      </c>
      <c r="G93" s="76">
        <f>IF(VLOOKUP(A93,Database!$A:$AS,MATCH($G$1,Database!$A$1:$AS$1,0),FALSE)=0,#N/A,VLOOKUP(A93,Database!$A:$AS,MATCH($G$1,Database!$A$1:$AS$1,0),FALSE))</f>
        <v>89.777148921000006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98.838797814207652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94.806962372408037</v>
      </c>
      <c r="L93" s="76">
        <f>(((Table134567891011121314151617343[[#This Row],[EA19]]-VLOOKUP($U$1,A:F,6,))/VLOOKUP($U$1,A:F,6,))*100)+100</f>
        <v>96.536312849371768</v>
      </c>
      <c r="M93" s="76">
        <f>(((Table134567891011121314151617343[[#This Row],[GBR]]-VLOOKUP($U$1,A:G,7,))/VLOOKUP($U$1,A:G,7,))*100)+100</f>
        <v>93.480662983394353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1" customFormat="1" x14ac:dyDescent="0.2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98.93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111.75009312500001</v>
      </c>
      <c r="F94" s="76">
        <f>IF(VLOOKUP(A94,Database!$A:$AS,MATCH($F$1,Database!$A$1:$AS$1,0),FALSE)=0,#N/A,VLOOKUP(A94,Database!$A:$AS,MATCH($F$1,Database!$A$1:$AS$1,0),FALSE))</f>
        <v>86.192817265000002</v>
      </c>
      <c r="G94" s="76">
        <f>IF(VLOOKUP(A94,Database!$A:$AS,MATCH($G$1,Database!$A$1:$AS$1,0),FALSE)=0,#N/A,VLOOKUP(A94,Database!$A:$AS,MATCH($G$1,Database!$A$1:$AS$1,0),FALSE))</f>
        <v>90.519985851000001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96.535909445745517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94.468818949158162</v>
      </c>
      <c r="L94" s="76">
        <f>(((Table134567891011121314151617343[[#This Row],[EA19]]-VLOOKUP($U$1,A:F,6,))/VLOOKUP($U$1,A:F,6,))*100)+100</f>
        <v>96.312849161910052</v>
      </c>
      <c r="M94" s="76">
        <f>(((Table134567891011121314151617343[[#This Row],[GBR]]-VLOOKUP($U$1,A:G,7,))/VLOOKUP($U$1,A:G,7,))*100)+100</f>
        <v>94.254143646787369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1" customFormat="1" x14ac:dyDescent="0.2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112.673093894</v>
      </c>
      <c r="F95" s="76">
        <f>IF(VLOOKUP(A95,Database!$A:$AS,MATCH($F$1,Database!$A$1:$AS$1,0),FALSE)=0,#N/A,VLOOKUP(A95,Database!$A:$AS,MATCH($F$1,Database!$A$1:$AS$1,0),FALSE))</f>
        <v>87.392717274000006</v>
      </c>
      <c r="G95" s="76">
        <f>IF(VLOOKUP(A95,Database!$A:$AS,MATCH($G$1,Database!$A$1:$AS$1,0),FALSE)=0,#N/A,VLOOKUP(A95,Database!$A:$AS,MATCH($G$1,Database!$A$1:$AS$1,0),FALSE))</f>
        <v>91.581181463999997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95.249084898816577</v>
      </c>
      <c r="L95" s="76">
        <f>(((Table134567891011121314151617343[[#This Row],[EA19]]-VLOOKUP($U$1,A:F,6,))/VLOOKUP($U$1,A:F,6,))*100)+100</f>
        <v>97.653631285562938</v>
      </c>
      <c r="M95" s="76">
        <f>(((Table134567891011121314151617343[[#This Row],[GBR]]-VLOOKUP($U$1,A:G,7,))/VLOOKUP($U$1,A:G,7,))*100)+100</f>
        <v>95.359116021724361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1" customFormat="1" x14ac:dyDescent="0.2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111.614093012</v>
      </c>
      <c r="F96" s="76">
        <f>IF(VLOOKUP(A96,Database!$A:$AS,MATCH($F$1,Database!$A$1:$AS$1,0),FALSE)=0,#N/A,VLOOKUP(A96,Database!$A:$AS,MATCH($F$1,Database!$A$1:$AS$1,0),FALSE))</f>
        <v>87.092742271000006</v>
      </c>
      <c r="G96" s="76">
        <f>IF(VLOOKUP(A96,Database!$A:$AS,MATCH($G$1,Database!$A$1:$AS$1,0),FALSE)=0,#N/A,VLOOKUP(A96,Database!$A:$AS,MATCH($G$1,Database!$A$1:$AS$1,0),FALSE))</f>
        <v>92.430137955000006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94.353850185439171</v>
      </c>
      <c r="L96" s="76">
        <f>(((Table134567891011121314151617343[[#This Row],[EA19]]-VLOOKUP($U$1,A:F,6,))/VLOOKUP($U$1,A:F,6,))*100)+100</f>
        <v>97.318435753811656</v>
      </c>
      <c r="M96" s="76">
        <f>(((Table134567891011121314151617343[[#This Row],[GBR]]-VLOOKUP($U$1,A:G,7,))/VLOOKUP($U$1,A:G,7,))*100)+100</f>
        <v>96.243093922298712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1" customFormat="1" x14ac:dyDescent="0.2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111.820093183</v>
      </c>
      <c r="F97" s="76">
        <f>IF(VLOOKUP(A97,Database!$A:$AS,MATCH($F$1,Database!$A$1:$AS$1,0),FALSE)=0,#N/A,VLOOKUP(A97,Database!$A:$AS,MATCH($F$1,Database!$A$1:$AS$1,0),FALSE))</f>
        <v>87.992667277999999</v>
      </c>
      <c r="G97" s="76">
        <f>IF(VLOOKUP(A97,Database!$A:$AS,MATCH($G$1,Database!$A$1:$AS$1,0),FALSE)=0,#N/A,VLOOKUP(A97,Database!$A:$AS,MATCH($G$1,Database!$A$1:$AS$1,0),FALSE))</f>
        <v>93.172974885000002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94.527994047994412</v>
      </c>
      <c r="L97" s="76">
        <f>(((Table134567891011121314151617343[[#This Row],[EA19]]-VLOOKUP($U$1,A:F,6,))/VLOOKUP($U$1,A:F,6,))*100)+100</f>
        <v>98.32402234683066</v>
      </c>
      <c r="M97" s="76">
        <f>(((Table134567891011121314151617343[[#This Row],[GBR]]-VLOOKUP($U$1,A:G,7,))/VLOOKUP($U$1,A:G,7,))*100)+100</f>
        <v>97.016574585691728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1" customFormat="1" x14ac:dyDescent="0.2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113.395094496</v>
      </c>
      <c r="F98" s="76">
        <f>IF(VLOOKUP(A98,Database!$A:$AS,MATCH($F$1,Database!$A$1:$AS$1,0),FALSE)=0,#N/A,VLOOKUP(A98,Database!$A:$AS,MATCH($F$1,Database!$A$1:$AS$1,0),FALSE))</f>
        <v>88.292642279999995</v>
      </c>
      <c r="G98" s="76">
        <f>IF(VLOOKUP(A98,Database!$A:$AS,MATCH($G$1,Database!$A$1:$AS$1,0),FALSE)=0,#N/A,VLOOKUP(A98,Database!$A:$AS,MATCH($G$1,Database!$A$1:$AS$1,0),FALSE))</f>
        <v>94.021931375999998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95.859433778573006</v>
      </c>
      <c r="L98" s="76">
        <f>(((Table134567891011121314151617343[[#This Row],[EA19]]-VLOOKUP($U$1,A:F,6,))/VLOOKUP($U$1,A:F,6,))*100)+100</f>
        <v>98.659217877464528</v>
      </c>
      <c r="M98" s="76">
        <f>(((Table134567891011121314151617343[[#This Row],[GBR]]-VLOOKUP($U$1,A:G,7,))/VLOOKUP($U$1,A:G,7,))*100)+100</f>
        <v>97.900552486266079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1" customFormat="1" x14ac:dyDescent="0.2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115.850096542</v>
      </c>
      <c r="F99" s="76">
        <f>IF(VLOOKUP(A99,Database!$A:$AS,MATCH($F$1,Database!$A$1:$AS$1,0),FALSE)=0,#N/A,VLOOKUP(A99,Database!$A:$AS,MATCH($F$1,Database!$A$1:$AS$1,0),FALSE))</f>
        <v>88.692608949000004</v>
      </c>
      <c r="G99" s="76">
        <f>IF(VLOOKUP(A99,Database!$A:$AS,MATCH($G$1,Database!$A$1:$AS$1,0),FALSE)=0,#N/A,VLOOKUP(A99,Database!$A:$AS,MATCH($G$1,Database!$A$1:$AS$1,0),FALSE))</f>
        <v>94.764768305999993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97.934789040639487</v>
      </c>
      <c r="L99" s="76">
        <f>(((Table134567891011121314151617343[[#This Row],[EA19]]-VLOOKUP($U$1,A:F,6,))/VLOOKUP($U$1,A:F,6,))*100)+100</f>
        <v>99.106145251270561</v>
      </c>
      <c r="M99" s="76">
        <f>(((Table134567891011121314151617343[[#This Row],[GBR]]-VLOOKUP($U$1,A:G,7,))/VLOOKUP($U$1,A:G,7,))*100)+100</f>
        <v>98.674033149659095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1" customFormat="1" x14ac:dyDescent="0.2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114.64709553900001</v>
      </c>
      <c r="F100" s="76">
        <f>IF(VLOOKUP(A100,Database!$A:$AS,MATCH($F$1,Database!$A$1:$AS$1,0),FALSE)=0,#N/A,VLOOKUP(A100,Database!$A:$AS,MATCH($F$1,Database!$A$1:$AS$1,0),FALSE))</f>
        <v>88.692608949000004</v>
      </c>
      <c r="G100" s="76">
        <f>IF(VLOOKUP(A100,Database!$A:$AS,MATCH($G$1,Database!$A$1:$AS$1,0),FALSE)=0,#N/A,VLOOKUP(A100,Database!$A:$AS,MATCH($G$1,Database!$A$1:$AS$1,0),FALSE))</f>
        <v>95.083126989999997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96.917822693945325</v>
      </c>
      <c r="L100" s="76">
        <f>(((Table134567891011121314151617343[[#This Row],[EA19]]-VLOOKUP($U$1,A:F,6,))/VLOOKUP($U$1,A:F,6,))*100)+100</f>
        <v>99.106145251270561</v>
      </c>
      <c r="M100" s="76">
        <f>(((Table134567891011121314151617343[[#This Row],[GBR]]-VLOOKUP($U$1,A:G,7,))/VLOOKUP($U$1,A:G,7,))*100)+100</f>
        <v>99.005524862244314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1" customFormat="1" x14ac:dyDescent="0.2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101.83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115.35609613</v>
      </c>
      <c r="F101" s="76">
        <f>IF(VLOOKUP(A101,Database!$A:$AS,MATCH($F$1,Database!$A$1:$AS$1,0),FALSE)=0,#N/A,VLOOKUP(A101,Database!$A:$AS,MATCH($F$1,Database!$A$1:$AS$1,0),FALSE))</f>
        <v>88.992583951</v>
      </c>
      <c r="G101" s="76">
        <f>IF(VLOOKUP(A101,Database!$A:$AS,MATCH($G$1,Database!$A$1:$AS$1,0),FALSE)=0,#N/A,VLOOKUP(A101,Database!$A:$AS,MATCH($G$1,Database!$A$1:$AS$1,0),FALSE))</f>
        <v>94.870887866999993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99.365729898516776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97.517181912296095</v>
      </c>
      <c r="L101" s="76">
        <f>(((Table134567891011121314151617343[[#This Row],[EA19]]-VLOOKUP($U$1,A:F,6,))/VLOOKUP($U$1,A:F,6,))*100)+100</f>
        <v>99.441340781904415</v>
      </c>
      <c r="M101" s="76">
        <f>(((Table134567891011121314151617343[[#This Row],[GBR]]-VLOOKUP($U$1,A:G,7,))/VLOOKUP($U$1,A:G,7,))*100)+100</f>
        <v>98.784530386840416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1" customFormat="1" x14ac:dyDescent="0.2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115.792096493</v>
      </c>
      <c r="F102" s="76">
        <f>IF(VLOOKUP(A102,Database!$A:$AS,MATCH($F$1,Database!$A$1:$AS$1,0),FALSE)=0,#N/A,VLOOKUP(A102,Database!$A:$AS,MATCH($F$1,Database!$A$1:$AS$1,0),FALSE))</f>
        <v>89.392550620999998</v>
      </c>
      <c r="G102" s="76">
        <f>IF(VLOOKUP(A102,Database!$A:$AS,MATCH($G$1,Database!$A$1:$AS$1,0),FALSE)=0,#N/A,VLOOKUP(A102,Database!$A:$AS,MATCH($G$1,Database!$A$1:$AS$1,0),FALSE))</f>
        <v>93.385214008000005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97.885758243663815</v>
      </c>
      <c r="L102" s="76">
        <f>(((Table134567891011121314151617343[[#This Row],[EA19]]-VLOOKUP($U$1,A:F,6,))/VLOOKUP($U$1,A:F,6,))*100)+100</f>
        <v>99.888268156827849</v>
      </c>
      <c r="M102" s="76">
        <f>(((Table134567891011121314151617343[[#This Row],[GBR]]-VLOOKUP($U$1,A:G,7,))/VLOOKUP($U$1,A:G,7,))*100)+100</f>
        <v>97.237569061095641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1" customFormat="1" x14ac:dyDescent="0.2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115.602096335</v>
      </c>
      <c r="F103" s="76">
        <f>IF(VLOOKUP(A103,Database!$A:$AS,MATCH($F$1,Database!$A$1:$AS$1,0),FALSE)=0,#N/A,VLOOKUP(A103,Database!$A:$AS,MATCH($F$1,Database!$A$1:$AS$1,0),FALSE))</f>
        <v>88.892592284000003</v>
      </c>
      <c r="G103" s="76">
        <f>IF(VLOOKUP(A103,Database!$A:$AS,MATCH($G$1,Database!$A$1:$AS$1,0),FALSE)=0,#N/A,VLOOKUP(A103,Database!$A:$AS,MATCH($G$1,Database!$A$1:$AS$1,0),FALSE))</f>
        <v>92.960735761999999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97.725140117768063</v>
      </c>
      <c r="L103" s="76">
        <f>(((Table134567891011121314151617343[[#This Row],[EA19]]-VLOOKUP($U$1,A:F,6,))/VLOOKUP($U$1,A:F,6,))*100)+100</f>
        <v>99.329608938732278</v>
      </c>
      <c r="M103" s="76">
        <f>(((Table134567891011121314151617343[[#This Row],[GBR]]-VLOOKUP($U$1,A:G,7,))/VLOOKUP($U$1,A:G,7,))*100)+100</f>
        <v>96.79558011028783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1" customFormat="1" x14ac:dyDescent="0.2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115.41009617500001</v>
      </c>
      <c r="F104" s="76">
        <f>IF(VLOOKUP(A104,Database!$A:$AS,MATCH($F$1,Database!$A$1:$AS$1,0),FALSE)=0,#N/A,VLOOKUP(A104,Database!$A:$AS,MATCH($F$1,Database!$A$1:$AS$1,0),FALSE))</f>
        <v>89.892508957999993</v>
      </c>
      <c r="G104" s="76">
        <f>IF(VLOOKUP(A104,Database!$A:$AS,MATCH($G$1,Database!$A$1:$AS$1,0),FALSE)=0,#N/A,VLOOKUP(A104,Database!$A:$AS,MATCH($G$1,Database!$A$1:$AS$1,0),FALSE))</f>
        <v>92.217898833000007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97.56283127447287</v>
      </c>
      <c r="L104" s="76">
        <f>(((Table134567891011121314151617343[[#This Row],[EA19]]-VLOOKUP($U$1,A:F,6,))/VLOOKUP($U$1,A:F,6,))*100)+100</f>
        <v>100.44692737492343</v>
      </c>
      <c r="M104" s="76">
        <f>(((Table134567891011121314151617343[[#This Row],[GBR]]-VLOOKUP($U$1,A:G,7,))/VLOOKUP($U$1,A:G,7,))*100)+100</f>
        <v>96.022099447936071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1" customFormat="1" x14ac:dyDescent="0.2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115.467096223</v>
      </c>
      <c r="F105" s="76">
        <f>IF(VLOOKUP(A105,Database!$A:$AS,MATCH($F$1,Database!$A$1:$AS$1,0),FALSE)=0,#N/A,VLOOKUP(A105,Database!$A:$AS,MATCH($F$1,Database!$A$1:$AS$1,0),FALSE))</f>
        <v>88.492625614999994</v>
      </c>
      <c r="G105" s="76">
        <f>IF(VLOOKUP(A105,Database!$A:$AS,MATCH($G$1,Database!$A$1:$AS$1,0),FALSE)=0,#N/A,VLOOKUP(A105,Database!$A:$AS,MATCH($G$1,Database!$A$1:$AS$1,0),FALSE))</f>
        <v>92.005659710000003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97.611016712748807</v>
      </c>
      <c r="L105" s="76">
        <f>(((Table134567891011121314151617343[[#This Row],[EA19]]-VLOOKUP($U$1,A:F,6,))/VLOOKUP($U$1,A:F,6,))*100)+100</f>
        <v>98.882681564926244</v>
      </c>
      <c r="M105" s="76">
        <f>(((Table134567891011121314151617343[[#This Row],[GBR]]-VLOOKUP($U$1,A:G,7,))/VLOOKUP($U$1,A:G,7,))*100)+100</f>
        <v>95.801104972532158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1" customFormat="1" x14ac:dyDescent="0.2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115.703096419</v>
      </c>
      <c r="F106" s="76">
        <f>IF(VLOOKUP(A106,Database!$A:$AS,MATCH($F$1,Database!$A$1:$AS$1,0),FALSE)=0,#N/A,VLOOKUP(A106,Database!$A:$AS,MATCH($F$1,Database!$A$1:$AS$1,0),FALSE))</f>
        <v>88.892592284000003</v>
      </c>
      <c r="G106" s="76">
        <f>IF(VLOOKUP(A106,Database!$A:$AS,MATCH($G$1,Database!$A$1:$AS$1,0),FALSE)=0,#N/A,VLOOKUP(A106,Database!$A:$AS,MATCH($G$1,Database!$A$1:$AS$1,0),FALSE))</f>
        <v>91.262822779999993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97.810521332068916</v>
      </c>
      <c r="L106" s="76">
        <f>(((Table134567891011121314151617343[[#This Row],[EA19]]-VLOOKUP($U$1,A:F,6,))/VLOOKUP($U$1,A:F,6,))*100)+100</f>
        <v>99.329608938732278</v>
      </c>
      <c r="M106" s="76">
        <f>(((Table134567891011121314151617343[[#This Row],[GBR]]-VLOOKUP($U$1,A:G,7,))/VLOOKUP($U$1,A:G,7,))*100)+100</f>
        <v>95.027624309139128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1" customFormat="1" x14ac:dyDescent="0.2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117.009097508</v>
      </c>
      <c r="F107" s="76">
        <f>IF(VLOOKUP(A107,Database!$A:$AS,MATCH($F$1,Database!$A$1:$AS$1,0),FALSE)=0,#N/A,VLOOKUP(A107,Database!$A:$AS,MATCH($F$1,Database!$A$1:$AS$1,0),FALSE))</f>
        <v>89.092575619000002</v>
      </c>
      <c r="G107" s="76">
        <f>IF(VLOOKUP(A107,Database!$A:$AS,MATCH($G$1,Database!$A$1:$AS$1,0),FALSE)=0,#N/A,VLOOKUP(A107,Database!$A:$AS,MATCH($G$1,Database!$A$1:$AS$1,0),FALSE))</f>
        <v>91.368942341999997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98.914559610463357</v>
      </c>
      <c r="L107" s="76">
        <f>(((Table134567891011121314151617343[[#This Row],[EA19]]-VLOOKUP($U$1,A:F,6,))/VLOOKUP($U$1,A:F,6,))*100)+100</f>
        <v>99.55307262619398</v>
      </c>
      <c r="M107" s="76">
        <f>(((Table134567891011121314151617343[[#This Row],[GBR]]-VLOOKUP($U$1,A:G,7,))/VLOOKUP($U$1,A:G,7,))*100)+100</f>
        <v>95.138121547361706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1" customFormat="1" x14ac:dyDescent="0.2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116.49009707499999</v>
      </c>
      <c r="F108" s="76">
        <f>IF(VLOOKUP(A108,Database!$A:$AS,MATCH($F$1,Database!$A$1:$AS$1,0),FALSE)=0,#N/A,VLOOKUP(A108,Database!$A:$AS,MATCH($F$1,Database!$A$1:$AS$1,0),FALSE))</f>
        <v>88.592617282000006</v>
      </c>
      <c r="G108" s="76">
        <f>IF(VLOOKUP(A108,Database!$A:$AS,MATCH($G$1,Database!$A$1:$AS$1,0),FALSE)=0,#N/A,VLOOKUP(A108,Database!$A:$AS,MATCH($G$1,Database!$A$1:$AS$1,0),FALSE))</f>
        <v>91.899540149000003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98.475818518008353</v>
      </c>
      <c r="L108" s="76">
        <f>(((Table134567891011121314151617343[[#This Row],[EA19]]-VLOOKUP($U$1,A:F,6,))/VLOOKUP($U$1,A:F,6,))*100)+100</f>
        <v>98.99441340809841</v>
      </c>
      <c r="M108" s="76">
        <f>(((Table134567891011121314151617343[[#This Row],[GBR]]-VLOOKUP($U$1,A:G,7,))/VLOOKUP($U$1,A:G,7,))*100)+100</f>
        <v>95.690607735350838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1" customFormat="1" x14ac:dyDescent="0.2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102.18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117.357097798</v>
      </c>
      <c r="F109" s="76">
        <f>IF(VLOOKUP(A109,Database!$A:$AS,MATCH($F$1,Database!$A$1:$AS$1,0),FALSE)=0,#N/A,VLOOKUP(A109,Database!$A:$AS,MATCH($F$1,Database!$A$1:$AS$1,0),FALSE))</f>
        <v>88.092658944999997</v>
      </c>
      <c r="G109" s="76">
        <f>IF(VLOOKUP(A109,Database!$A:$AS,MATCH($G$1,Database!$A$1:$AS$1,0),FALSE)=0,#N/A,VLOOKUP(A109,Database!$A:$AS,MATCH($G$1,Database!$A$1:$AS$1,0),FALSE))</f>
        <v>93.491333569000005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99.707259953161596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99.208744388935912</v>
      </c>
      <c r="L109" s="76">
        <f>(((Table134567891011121314151617343[[#This Row],[EA19]]-VLOOKUP($U$1,A:F,6,))/VLOOKUP($U$1,A:F,6,))*100)+100</f>
        <v>98.435754190002811</v>
      </c>
      <c r="M109" s="76">
        <f>(((Table134567891011121314151617343[[#This Row],[GBR]]-VLOOKUP($U$1,A:G,7,))/VLOOKUP($U$1,A:G,7,))*100)+100</f>
        <v>97.348066298276962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1" customFormat="1" x14ac:dyDescent="0.2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118.293098578</v>
      </c>
      <c r="F110" s="76">
        <f>IF(VLOOKUP(A110,Database!$A:$AS,MATCH($F$1,Database!$A$1:$AS$1,0),FALSE)=0,#N/A,VLOOKUP(A110,Database!$A:$AS,MATCH($F$1,Database!$A$1:$AS$1,0),FALSE))</f>
        <v>89.492542287999996</v>
      </c>
      <c r="G110" s="76">
        <f>IF(VLOOKUP(A110,Database!$A:$AS,MATCH($G$1,Database!$A$1:$AS$1,0),FALSE)=0,#N/A,VLOOKUP(A110,Database!$A:$AS,MATCH($G$1,Database!$A$1:$AS$1,0),FALSE))</f>
        <v>96.038203042000006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1" customFormat="1" x14ac:dyDescent="0.2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116.405097004</v>
      </c>
      <c r="F111" s="76">
        <f>IF(VLOOKUP(A111,Database!$A:$AS,MATCH($F$1,Database!$A$1:$AS$1,0),FALSE)=0,#N/A,VLOOKUP(A111,Database!$A:$AS,MATCH($F$1,Database!$A$1:$AS$1,0),FALSE))</f>
        <v>88.392633946999993</v>
      </c>
      <c r="G111" s="76">
        <f>IF(VLOOKUP(A111,Database!$A:$AS,MATCH($G$1,Database!$A$1:$AS$1,0),FALSE)=0,#N/A,VLOOKUP(A111,Database!$A:$AS,MATCH($G$1,Database!$A$1:$AS$1,0),FALSE))</f>
        <v>95.507605235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98.403963040366975</v>
      </c>
      <c r="L111" s="76">
        <f>(((Table134567891011121314151617343[[#This Row],[EA19]]-VLOOKUP($U$1,A:F,6,))/VLOOKUP($U$1,A:F,6,))*100)+100</f>
        <v>98.770949720636679</v>
      </c>
      <c r="M111" s="76">
        <f>(((Table134567891011121314151617343[[#This Row],[GBR]]-VLOOKUP($U$1,A:G,7,))/VLOOKUP($U$1,A:G,7,))*100)+100</f>
        <v>99.447513812010868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1" customFormat="1" x14ac:dyDescent="0.2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115.13509594600001</v>
      </c>
      <c r="F112" s="76">
        <f>IF(VLOOKUP(A112,Database!$A:$AS,MATCH($F$1,Database!$A$1:$AS$1,0),FALSE)=0,#N/A,VLOOKUP(A112,Database!$A:$AS,MATCH($F$1,Database!$A$1:$AS$1,0),FALSE))</f>
        <v>88.492625614999994</v>
      </c>
      <c r="G112" s="76">
        <f>IF(VLOOKUP(A112,Database!$A:$AS,MATCH($G$1,Database!$A$1:$AS$1,0),FALSE)=0,#N/A,VLOOKUP(A112,Database!$A:$AS,MATCH($G$1,Database!$A$1:$AS$1,0),FALSE))</f>
        <v>96.356561725999995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97.33035767093574</v>
      </c>
      <c r="L112" s="76">
        <f>(((Table134567891011121314151617343[[#This Row],[EA19]]-VLOOKUP($U$1,A:F,6,))/VLOOKUP($U$1,A:F,6,))*100)+100</f>
        <v>98.882681564926244</v>
      </c>
      <c r="M112" s="76">
        <f>(((Table134567891011121314151617343[[#This Row],[GBR]]-VLOOKUP($U$1,A:G,7,))/VLOOKUP($U$1,A:G,7,))*100)+100</f>
        <v>100.33149171258522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1" customFormat="1" x14ac:dyDescent="0.2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102.91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117.076097563</v>
      </c>
      <c r="F113" s="76">
        <f>IF(VLOOKUP(A113,Database!$A:$AS,MATCH($F$1,Database!$A$1:$AS$1,0),FALSE)=0,#N/A,VLOOKUP(A113,Database!$A:$AS,MATCH($F$1,Database!$A$1:$AS$1,0),FALSE))</f>
        <v>89.092575619000002</v>
      </c>
      <c r="G113" s="76">
        <f>IF(VLOOKUP(A113,Database!$A:$AS,MATCH($G$1,Database!$A$1:$AS$1,0),FALSE)=0,#N/A,VLOOKUP(A113,Database!$A:$AS,MATCH($G$1,Database!$A$1:$AS$1,0),FALSE))</f>
        <v>96.038203042000006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100.41959406713504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98.971198633200459</v>
      </c>
      <c r="L113" s="76">
        <f>(((Table134567891011121314151617343[[#This Row],[EA19]]-VLOOKUP($U$1,A:F,6,))/VLOOKUP($U$1,A:F,6,))*100)+100</f>
        <v>99.55307262619398</v>
      </c>
      <c r="M113" s="76">
        <f>(((Table134567891011121314151617343[[#This Row],[GBR]]-VLOOKUP($U$1,A:G,7,))/VLOOKUP($U$1,A:G,7,))*100)+100</f>
        <v>100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1" customFormat="1" x14ac:dyDescent="0.2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117.00709750599999</v>
      </c>
      <c r="F114" s="76">
        <f>IF(VLOOKUP(A114,Database!$A:$AS,MATCH($F$1,Database!$A$1:$AS$1,0),FALSE)=0,#N/A,VLOOKUP(A114,Database!$A:$AS,MATCH($F$1,Database!$A$1:$AS$1,0),FALSE))</f>
        <v>89.192567285999999</v>
      </c>
      <c r="G114" s="76">
        <f>IF(VLOOKUP(A114,Database!$A:$AS,MATCH($G$1,Database!$A$1:$AS$1,0),FALSE)=0,#N/A,VLOOKUP(A114,Database!$A:$AS,MATCH($G$1,Database!$A$1:$AS$1,0),FALSE))</f>
        <v>96.781039972000002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98.912868893063916</v>
      </c>
      <c r="L114" s="76">
        <f>(((Table134567891011121314151617343[[#This Row],[EA19]]-VLOOKUP($U$1,A:F,6,))/VLOOKUP($U$1,A:F,6,))*100)+100</f>
        <v>99.664804469366132</v>
      </c>
      <c r="M114" s="76">
        <f>(((Table134567891011121314151617343[[#This Row],[GBR]]-VLOOKUP($U$1,A:G,7,))/VLOOKUP($U$1,A:G,7,))*100)+100</f>
        <v>100.77348066339302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1" customFormat="1" x14ac:dyDescent="0.2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118.16109846800001</v>
      </c>
      <c r="F115" s="76">
        <f>IF(VLOOKUP(A115,Database!$A:$AS,MATCH($F$1,Database!$A$1:$AS$1,0),FALSE)=0,#N/A,VLOOKUP(A115,Database!$A:$AS,MATCH($F$1,Database!$A$1:$AS$1,0),FALSE))</f>
        <v>89.892508957999993</v>
      </c>
      <c r="G115" s="76">
        <f>IF(VLOOKUP(A115,Database!$A:$AS,MATCH($G$1,Database!$A$1:$AS$1,0),FALSE)=0,#N/A,VLOOKUP(A115,Database!$A:$AS,MATCH($G$1,Database!$A$1:$AS$1,0),FALSE))</f>
        <v>96.250442164999995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99.888412670234558</v>
      </c>
      <c r="L115" s="76">
        <f>(((Table134567891011121314151617343[[#This Row],[EA19]]-VLOOKUP($U$1,A:F,6,))/VLOOKUP($U$1,A:F,6,))*100)+100</f>
        <v>100.44692737492343</v>
      </c>
      <c r="M115" s="76">
        <f>(((Table134567891011121314151617343[[#This Row],[GBR]]-VLOOKUP($U$1,A:G,7,))/VLOOKUP($U$1,A:G,7,))*100)+100</f>
        <v>100.22099447540388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1" customFormat="1" x14ac:dyDescent="0.2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104.99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119.774099812</v>
      </c>
      <c r="F116" s="76">
        <f>IF(VLOOKUP(A116,Database!$A:$AS,MATCH($F$1,Database!$A$1:$AS$1,0),FALSE)=0,#N/A,VLOOKUP(A116,Database!$A:$AS,MATCH($F$1,Database!$A$1:$AS$1,0),FALSE))</f>
        <v>90.592450628999998</v>
      </c>
      <c r="G116" s="76">
        <f>IF(VLOOKUP(A116,Database!$A:$AS,MATCH($G$1,Database!$A$1:$AS$1,0),FALSE)=0,#N/A,VLOOKUP(A116,Database!$A:$AS,MATCH($G$1,Database!$A$1:$AS$1,0),FALSE))</f>
        <v>97.736116023999998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102.44925839188133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101.25197602548509</v>
      </c>
      <c r="L116" s="76">
        <f>(((Table134567891011121314151617343[[#This Row],[EA19]]-VLOOKUP($U$1,A:F,6,))/VLOOKUP($U$1,A:F,6,))*100)+100</f>
        <v>101.22905027936332</v>
      </c>
      <c r="M116" s="76">
        <f>(((Table134567891011121314151617343[[#This Row],[GBR]]-VLOOKUP($U$1,A:G,7,))/VLOOKUP($U$1,A:G,7,))*100)+100</f>
        <v>101.76795580114869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1" customFormat="1" x14ac:dyDescent="0.2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118.557098798</v>
      </c>
      <c r="F117" s="76">
        <f>IF(VLOOKUP(A117,Database!$A:$AS,MATCH($F$1,Database!$A$1:$AS$1,0),FALSE)=0,#N/A,VLOOKUP(A117,Database!$A:$AS,MATCH($F$1,Database!$A$1:$AS$1,0),FALSE))</f>
        <v>90.492458962000001</v>
      </c>
      <c r="G117" s="76">
        <f>IF(VLOOKUP(A117,Database!$A:$AS,MATCH($G$1,Database!$A$1:$AS$1,0),FALSE)=0,#N/A,VLOOKUP(A117,Database!$A:$AS,MATCH($G$1,Database!$A$1:$AS$1,0),FALSE))</f>
        <v>98.478952953999993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100.2231746595309</v>
      </c>
      <c r="L117" s="76">
        <f>(((Table134567891011121314151617343[[#This Row],[EA19]]-VLOOKUP($U$1,A:F,6,))/VLOOKUP($U$1,A:F,6,))*100)+100</f>
        <v>101.11731843619117</v>
      </c>
      <c r="M117" s="76">
        <f>(((Table134567891011121314151617343[[#This Row],[GBR]]-VLOOKUP($U$1,A:G,7,))/VLOOKUP($U$1,A:G,7,))*100)+100</f>
        <v>102.5414364645417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1" customFormat="1" x14ac:dyDescent="0.2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105.85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119.906099922</v>
      </c>
      <c r="F118" s="76">
        <f>IF(VLOOKUP(A118,Database!$A:$AS,MATCH($F$1,Database!$A$1:$AS$1,0),FALSE)=0,#N/A,VLOOKUP(A118,Database!$A:$AS,MATCH($F$1,Database!$A$1:$AS$1,0),FALSE))</f>
        <v>91.292392301000007</v>
      </c>
      <c r="G118" s="76">
        <f>IF(VLOOKUP(A118,Database!$A:$AS,MATCH($G$1,Database!$A$1:$AS$1,0),FALSE)=0,#N/A,VLOOKUP(A118,Database!$A:$AS,MATCH($G$1,Database!$A$1:$AS$1,0),FALSE))</f>
        <v>99.115670322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103.28844652615143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101.36356335525053</v>
      </c>
      <c r="L118" s="76">
        <f>(((Table134567891011121314151617343[[#This Row],[EA19]]-VLOOKUP($U$1,A:F,6,))/VLOOKUP($U$1,A:F,6,))*100)+100</f>
        <v>102.01117318492064</v>
      </c>
      <c r="M118" s="76">
        <f>(((Table134567891011121314151617343[[#This Row],[GBR]]-VLOOKUP($U$1,A:G,7,))/VLOOKUP($U$1,A:G,7,))*100)+100</f>
        <v>103.20441988971216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1" customFormat="1" x14ac:dyDescent="0.2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120.42010035</v>
      </c>
      <c r="F119" s="76">
        <f>IF(VLOOKUP(A119,Database!$A:$AS,MATCH($F$1,Database!$A$1:$AS$1,0),FALSE)=0,#N/A,VLOOKUP(A119,Database!$A:$AS,MATCH($F$1,Database!$A$1:$AS$1,0),FALSE))</f>
        <v>92.292308973999994</v>
      </c>
      <c r="G119" s="76">
        <f>IF(VLOOKUP(A119,Database!$A:$AS,MATCH($G$1,Database!$A$1:$AS$1,0),FALSE)=0,#N/A,VLOOKUP(A119,Database!$A:$AS,MATCH($G$1,Database!$A$1:$AS$1,0),FALSE))</f>
        <v>99.009550761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101.79807765420693</v>
      </c>
      <c r="L119" s="76">
        <f>(((Table134567891011121314151617343[[#This Row],[EA19]]-VLOOKUP($U$1,A:F,6,))/VLOOKUP($U$1,A:F,6,))*100)+100</f>
        <v>103.12849161999436</v>
      </c>
      <c r="M119" s="76">
        <f>(((Table134567891011121314151617343[[#This Row],[GBR]]-VLOOKUP($U$1,A:G,7,))/VLOOKUP($U$1,A:G,7,))*100)+100</f>
        <v>103.09392265253084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1" customFormat="1" x14ac:dyDescent="0.2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121.167100973</v>
      </c>
      <c r="F120" s="76">
        <f>IF(VLOOKUP(A120,Database!$A:$AS,MATCH($F$1,Database!$A$1:$AS$1,0),FALSE)=0,#N/A,VLOOKUP(A120,Database!$A:$AS,MATCH($F$1,Database!$A$1:$AS$1,0),FALSE))</f>
        <v>92.692275644000006</v>
      </c>
      <c r="G120" s="76">
        <f>IF(VLOOKUP(A120,Database!$A:$AS,MATCH($G$1,Database!$A$1:$AS$1,0),FALSE)=0,#N/A,VLOOKUP(A120,Database!$A:$AS,MATCH($G$1,Database!$A$1:$AS$1,0),FALSE))</f>
        <v>99.964626812999995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102.42956049807499</v>
      </c>
      <c r="L120" s="76">
        <f>(((Table134567891011121314151617343[[#This Row],[EA19]]-VLOOKUP($U$1,A:F,6,))/VLOOKUP($U$1,A:F,6,))*100)+100</f>
        <v>103.57541899491781</v>
      </c>
      <c r="M120" s="76">
        <f>(((Table134567891011121314151617343[[#This Row],[GBR]]-VLOOKUP($U$1,A:G,7,))/VLOOKUP($U$1,A:G,7,))*100)+100</f>
        <v>104.08839779028649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1" customFormat="1" x14ac:dyDescent="0.2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106.36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121.997101664</v>
      </c>
      <c r="F121" s="76">
        <f>IF(VLOOKUP(A121,Database!$A:$AS,MATCH($F$1,Database!$A$1:$AS$1,0),FALSE)=0,#N/A,VLOOKUP(A121,Database!$A:$AS,MATCH($F$1,Database!$A$1:$AS$1,0),FALSE))</f>
        <v>92.392300641999995</v>
      </c>
      <c r="G121" s="76">
        <f>IF(VLOOKUP(A121,Database!$A:$AS,MATCH($G$1,Database!$A$1:$AS$1,0),FALSE)=0,#N/A,VLOOKUP(A121,Database!$A:$AS,MATCH($G$1,Database!$A$1:$AS$1,0),FALSE))</f>
        <v>98.585072514999993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103.78610460577673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103.13120810133962</v>
      </c>
      <c r="L121" s="76">
        <f>(((Table134567891011121314151617343[[#This Row],[EA19]]-VLOOKUP($U$1,A:F,6,))/VLOOKUP($U$1,A:F,6,))*100)+100</f>
        <v>103.24022346428393</v>
      </c>
      <c r="M121" s="76">
        <f>(((Table134567891011121314151617343[[#This Row],[GBR]]-VLOOKUP($U$1,A:G,7,))/VLOOKUP($U$1,A:G,7,))*100)+100</f>
        <v>102.65193370172302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1" customFormat="1" x14ac:dyDescent="0.2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107.1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122.480102067</v>
      </c>
      <c r="F122" s="76">
        <f>IF(VLOOKUP(A122,Database!$A:$AS,MATCH($F$1,Database!$A$1:$AS$1,0),FALSE)=0,#N/A,VLOOKUP(A122,Database!$A:$AS,MATCH($F$1,Database!$A$1:$AS$1,0),FALSE))</f>
        <v>92.092325639999999</v>
      </c>
      <c r="G122" s="76">
        <f>IF(VLOOKUP(A122,Database!$A:$AS,MATCH($G$1,Database!$A$1:$AS$1,0),FALSE)=0,#N/A,VLOOKUP(A122,Database!$A:$AS,MATCH($G$1,Database!$A$1:$AS$1,0),FALSE))</f>
        <v>99.009550761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104.50819672131146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103.53951628567678</v>
      </c>
      <c r="L122" s="76">
        <f>(((Table134567891011121314151617343[[#This Row],[EA19]]-VLOOKUP($U$1,A:F,6,))/VLOOKUP($U$1,A:F,6,))*100)+100</f>
        <v>102.90502793365008</v>
      </c>
      <c r="M122" s="76">
        <f>(((Table134567891011121314151617343[[#This Row],[GBR]]-VLOOKUP($U$1,A:G,7,))/VLOOKUP($U$1,A:G,7,))*100)+100</f>
        <v>103.09392265253084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1" customFormat="1" x14ac:dyDescent="0.2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122.971102476</v>
      </c>
      <c r="F123" s="76">
        <f>IF(VLOOKUP(A123,Database!$A:$AS,MATCH($F$1,Database!$A$1:$AS$1,0),FALSE)=0,#N/A,VLOOKUP(A123,Database!$A:$AS,MATCH($F$1,Database!$A$1:$AS$1,0),FALSE))</f>
        <v>93.192233981000001</v>
      </c>
      <c r="G123" s="76">
        <f>IF(VLOOKUP(A123,Database!$A:$AS,MATCH($G$1,Database!$A$1:$AS$1,0),FALSE)=0,#N/A,VLOOKUP(A123,Database!$A:$AS,MATCH($G$1,Database!$A$1:$AS$1,0),FALSE))</f>
        <v>99.221789883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103.954587337921</v>
      </c>
      <c r="L123" s="76">
        <f>(((Table134567891011121314151617343[[#This Row],[EA19]]-VLOOKUP($U$1,A:F,6,))/VLOOKUP($U$1,A:F,6,))*100)+100</f>
        <v>104.1340782130134</v>
      </c>
      <c r="M123" s="76">
        <f>(((Table134567891011121314151617343[[#This Row],[GBR]]-VLOOKUP($U$1,A:G,7,))/VLOOKUP($U$1,A:G,7,))*100)+100</f>
        <v>103.31491712689348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1" customFormat="1" x14ac:dyDescent="0.2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124.10110341799999</v>
      </c>
      <c r="F124" s="76">
        <f>IF(VLOOKUP(A124,Database!$A:$AS,MATCH($F$1,Database!$A$1:$AS$1,0),FALSE)=0,#N/A,VLOOKUP(A124,Database!$A:$AS,MATCH($F$1,Database!$A$1:$AS$1,0),FALSE))</f>
        <v>93.592200649999995</v>
      </c>
      <c r="G124" s="76">
        <f>IF(VLOOKUP(A124,Database!$A:$AS,MATCH($G$1,Database!$A$1:$AS$1,0),FALSE)=0,#N/A,VLOOKUP(A124,Database!$A:$AS,MATCH($G$1,Database!$A$1:$AS$1,0),FALSE))</f>
        <v>98.903431198999996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104.90984250967973</v>
      </c>
      <c r="L124" s="76">
        <f>(((Table134567891011121314151617343[[#This Row],[EA19]]-VLOOKUP($U$1,A:F,6,))/VLOOKUP($U$1,A:F,6,))*100)+100</f>
        <v>104.5810055868194</v>
      </c>
      <c r="M124" s="76">
        <f>(((Table134567891011121314151617343[[#This Row],[GBR]]-VLOOKUP($U$1,A:G,7,))/VLOOKUP($U$1,A:G,7,))*100)+100</f>
        <v>102.98342541430826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1" customFormat="1" x14ac:dyDescent="0.2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108.77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123.691103076</v>
      </c>
      <c r="F125" s="76">
        <f>IF(VLOOKUP(A125,Database!$A:$AS,MATCH($F$1,Database!$A$1:$AS$1,0),FALSE)=0,#N/A,VLOOKUP(A125,Database!$A:$AS,MATCH($F$1,Database!$A$1:$AS$1,0),FALSE))</f>
        <v>94.692108990999998</v>
      </c>
      <c r="G125" s="76">
        <f>IF(VLOOKUP(A125,Database!$A:$AS,MATCH($G$1,Database!$A$1:$AS$1,0),FALSE)=0,#N/A,VLOOKUP(A125,Database!$A:$AS,MATCH($G$1,Database!$A$1:$AS$1,0),FALSE))</f>
        <v>98.903431198999996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106.13778298204527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104.563245500278</v>
      </c>
      <c r="L125" s="76">
        <f>(((Table134567891011121314151617343[[#This Row],[EA19]]-VLOOKUP($U$1,A:F,6,))/VLOOKUP($U$1,A:F,6,))*100)+100</f>
        <v>105.81005586618272</v>
      </c>
      <c r="M125" s="76">
        <f>(((Table134567891011121314151617343[[#This Row],[GBR]]-VLOOKUP($U$1,A:G,7,))/VLOOKUP($U$1,A:G,7,))*100)+100</f>
        <v>102.98342541430826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1" customFormat="1" x14ac:dyDescent="0.2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124.783103986</v>
      </c>
      <c r="F126" s="76">
        <f>IF(VLOOKUP(A126,Database!$A:$AS,MATCH($F$1,Database!$A$1:$AS$1,0),FALSE)=0,#N/A,VLOOKUP(A126,Database!$A:$AS,MATCH($F$1,Database!$A$1:$AS$1,0),FALSE))</f>
        <v>95.992000666999999</v>
      </c>
      <c r="G126" s="76">
        <f>IF(VLOOKUP(A126,Database!$A:$AS,MATCH($G$1,Database!$A$1:$AS$1,0),FALSE)=0,#N/A,VLOOKUP(A126,Database!$A:$AS,MATCH($G$1,Database!$A$1:$AS$1,0),FALSE))</f>
        <v>98.266713831000004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107.44535519125682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105.48637704651944</v>
      </c>
      <c r="L126" s="76">
        <f>(((Table134567891011121314151617343[[#This Row],[EA19]]-VLOOKUP($U$1,A:F,6,))/VLOOKUP($U$1,A:F,6,))*100)+100</f>
        <v>107.26256983300776</v>
      </c>
      <c r="M126" s="76">
        <f>(((Table134567891011121314151617343[[#This Row],[GBR]]-VLOOKUP($U$1,A:G,7,))/VLOOKUP($U$1,A:G,7,))*100)+100</f>
        <v>102.32044198913782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1" customFormat="1" x14ac:dyDescent="0.2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123.66210305200001</v>
      </c>
      <c r="F127" s="76">
        <f>IF(VLOOKUP(A127,Database!$A:$AS,MATCH($F$1,Database!$A$1:$AS$1,0),FALSE)=0,#N/A,VLOOKUP(A127,Database!$A:$AS,MATCH($F$1,Database!$A$1:$AS$1,0),FALSE))</f>
        <v>94.692108990999998</v>
      </c>
      <c r="G127" s="76">
        <f>IF(VLOOKUP(A127,Database!$A:$AS,MATCH($G$1,Database!$A$1:$AS$1,0),FALSE)=0,#N/A,VLOOKUP(A127,Database!$A:$AS,MATCH($G$1,Database!$A$1:$AS$1,0),FALSE))</f>
        <v>98.903431198999996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104.53873010221285</v>
      </c>
      <c r="L127" s="76">
        <f>(((Table134567891011121314151617343[[#This Row],[EA19]]-VLOOKUP($U$1,A:F,6,))/VLOOKUP($U$1,A:F,6,))*100)+100</f>
        <v>105.81005586618272</v>
      </c>
      <c r="M127" s="76">
        <f>(((Table134567891011121314151617343[[#This Row],[GBR]]-VLOOKUP($U$1,A:G,7,))/VLOOKUP($U$1,A:G,7,))*100)+100</f>
        <v>102.98342541430826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1" customFormat="1" x14ac:dyDescent="0.2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124.64410387</v>
      </c>
      <c r="F128" s="76">
        <f>IF(VLOOKUP(A128,Database!$A:$AS,MATCH($F$1,Database!$A$1:$AS$1,0),FALSE)=0,#N/A,VLOOKUP(A128,Database!$A:$AS,MATCH($F$1,Database!$A$1:$AS$1,0),FALSE))</f>
        <v>95.792017332</v>
      </c>
      <c r="G128" s="76">
        <f>IF(VLOOKUP(A128,Database!$A:$AS,MATCH($G$1,Database!$A$1:$AS$1,0),FALSE)=0,#N/A,VLOOKUP(A128,Database!$A:$AS,MATCH($G$1,Database!$A$1:$AS$1,0),FALSE))</f>
        <v>98.266713831000004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105.36887220670128</v>
      </c>
      <c r="L128" s="76">
        <f>(((Table134567891011121314151617343[[#This Row],[EA19]]-VLOOKUP($U$1,A:F,6,))/VLOOKUP($U$1,A:F,6,))*100)+100</f>
        <v>107.03910614554604</v>
      </c>
      <c r="M128" s="76">
        <f>(((Table134567891011121314151617343[[#This Row],[GBR]]-VLOOKUP($U$1,A:G,7,))/VLOOKUP($U$1,A:G,7,))*100)+100</f>
        <v>102.32044198913782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1" customFormat="1" x14ac:dyDescent="0.2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123.510102925</v>
      </c>
      <c r="F129" s="76">
        <f>IF(VLOOKUP(A129,Database!$A:$AS,MATCH($F$1,Database!$A$1:$AS$1,0),FALSE)=0,#N/A,VLOOKUP(A129,Database!$A:$AS,MATCH($F$1,Database!$A$1:$AS$1,0),FALSE))</f>
        <v>95.892008998999998</v>
      </c>
      <c r="G129" s="76">
        <f>IF(VLOOKUP(A129,Database!$A:$AS,MATCH($G$1,Database!$A$1:$AS$1,0),FALSE)=0,#N/A,VLOOKUP(A129,Database!$A:$AS,MATCH($G$1,Database!$A$1:$AS$1,0),FALSE))</f>
        <v>99.540148567000003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104.41023560098903</v>
      </c>
      <c r="L129" s="76">
        <f>(((Table134567891011121314151617343[[#This Row],[EA19]]-VLOOKUP($U$1,A:F,6,))/VLOOKUP($U$1,A:F,6,))*100)+100</f>
        <v>107.15083798871819</v>
      </c>
      <c r="M129" s="76">
        <f>(((Table134567891011121314151617343[[#This Row],[GBR]]-VLOOKUP($U$1,A:G,7,))/VLOOKUP($U$1,A:G,7,))*100)+100</f>
        <v>103.64640883947871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1" customFormat="1" x14ac:dyDescent="0.2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109.28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123.67510306299999</v>
      </c>
      <c r="F130" s="76">
        <f>IF(VLOOKUP(A130,Database!$A:$AS,MATCH($F$1,Database!$A$1:$AS$1,0),FALSE)=0,#N/A,VLOOKUP(A130,Database!$A:$AS,MATCH($F$1,Database!$A$1:$AS$1,0),FALSE))</f>
        <v>95.992000666999999</v>
      </c>
      <c r="G130" s="76">
        <f>IF(VLOOKUP(A130,Database!$A:$AS,MATCH($G$1,Database!$A$1:$AS$1,0),FALSE)=0,#N/A,VLOOKUP(A130,Database!$A:$AS,MATCH($G$1,Database!$A$1:$AS$1,0),FALSE))</f>
        <v>99.115670322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106.63544106167056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104.54971976361851</v>
      </c>
      <c r="L130" s="76">
        <f>(((Table134567891011121314151617343[[#This Row],[EA19]]-VLOOKUP($U$1,A:F,6,))/VLOOKUP($U$1,A:F,6,))*100)+100</f>
        <v>107.26256983300776</v>
      </c>
      <c r="M130" s="76">
        <f>(((Table134567891011121314151617343[[#This Row],[GBR]]-VLOOKUP($U$1,A:G,7,))/VLOOKUP($U$1,A:G,7,))*100)+100</f>
        <v>103.20441988971216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1" customFormat="1" x14ac:dyDescent="0.2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122.33110194299999</v>
      </c>
      <c r="F131" s="76">
        <f>IF(VLOOKUP(A131,Database!$A:$AS,MATCH($F$1,Database!$A$1:$AS$1,0),FALSE)=0,#N/A,VLOOKUP(A131,Database!$A:$AS,MATCH($F$1,Database!$A$1:$AS$1,0),FALSE))</f>
        <v>96.191984000999994</v>
      </c>
      <c r="G131" s="76">
        <f>IF(VLOOKUP(A131,Database!$A:$AS,MATCH($G$1,Database!$A$1:$AS$1,0),FALSE)=0,#N/A,VLOOKUP(A131,Database!$A:$AS,MATCH($G$1,Database!$A$1:$AS$1,0),FALSE))</f>
        <v>99.540148567000003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103.41355786055213</v>
      </c>
      <c r="L131" s="76">
        <f>(((Table134567891011121314151617343[[#This Row],[EA19]]-VLOOKUP($U$1,A:F,6,))/VLOOKUP($U$1,A:F,6,))*100)+100</f>
        <v>107.48603351935206</v>
      </c>
      <c r="M131" s="76">
        <f>(((Table134567891011121314151617343[[#This Row],[GBR]]-VLOOKUP($U$1,A:G,7,))/VLOOKUP($U$1,A:G,7,))*100)+100</f>
        <v>103.64640883947871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1" customFormat="1" x14ac:dyDescent="0.2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110.27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125.369104474</v>
      </c>
      <c r="F132" s="76">
        <f>IF(VLOOKUP(A132,Database!$A:$AS,MATCH($F$1,Database!$A$1:$AS$1,0),FALSE)=0,#N/A,VLOOKUP(A132,Database!$A:$AS,MATCH($F$1,Database!$A$1:$AS$1,0),FALSE))</f>
        <v>97.091909008000002</v>
      </c>
      <c r="G132" s="76">
        <f>IF(VLOOKUP(A132,Database!$A:$AS,MATCH($G$1,Database!$A$1:$AS$1,0),FALSE)=0,#N/A,VLOOKUP(A132,Database!$A:$AS,MATCH($G$1,Database!$A$1:$AS$1,0),FALSE))</f>
        <v>100.49522462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107.60148321623731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105.98175716171153</v>
      </c>
      <c r="L132" s="76">
        <f>(((Table134567891011121314151617343[[#This Row],[EA19]]-VLOOKUP($U$1,A:F,6,))/VLOOKUP($U$1,A:F,6,))*100)+100</f>
        <v>108.49162011237108</v>
      </c>
      <c r="M132" s="76">
        <f>(((Table134567891011121314151617343[[#This Row],[GBR]]-VLOOKUP($U$1,A:G,7,))/VLOOKUP($U$1,A:G,7,))*100)+100</f>
        <v>104.64088397827562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1" customFormat="1" x14ac:dyDescent="0.2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111.26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126.427105356</v>
      </c>
      <c r="F133" s="76">
        <f>IF(VLOOKUP(A133,Database!$A:$AS,MATCH($F$1,Database!$A$1:$AS$1,0),FALSE)=0,#N/A,VLOOKUP(A133,Database!$A:$AS,MATCH($F$1,Database!$A$1:$AS$1,0),FALSE))</f>
        <v>97.791850679000007</v>
      </c>
      <c r="G133" s="76">
        <f>IF(VLOOKUP(A133,Database!$A:$AS,MATCH($G$1,Database!$A$1:$AS$1,0),FALSE)=0,#N/A,VLOOKUP(A133,Database!$A:$AS,MATCH($G$1,Database!$A$1:$AS$1,0),FALSE))</f>
        <v>103.042094093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108.56752537080406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106.87614651723457</v>
      </c>
      <c r="L133" s="76">
        <f>(((Table134567891011121314151617343[[#This Row],[EA19]]-VLOOKUP($U$1,A:F,6,))/VLOOKUP($U$1,A:F,6,))*100)+100</f>
        <v>109.27374301681098</v>
      </c>
      <c r="M133" s="76">
        <f>(((Table134567891011121314151617343[[#This Row],[GBR]]-VLOOKUP($U$1,A:G,7,))/VLOOKUP($U$1,A:G,7,))*100)+100</f>
        <v>107.29281767999868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1" customFormat="1" x14ac:dyDescent="0.2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123.448102873</v>
      </c>
      <c r="F134" s="76">
        <f>IF(VLOOKUP(A134,Database!$A:$AS,MATCH($F$1,Database!$A$1:$AS$1,0),FALSE)=0,#N/A,VLOOKUP(A134,Database!$A:$AS,MATCH($F$1,Database!$A$1:$AS$1,0),FALSE))</f>
        <v>96.891925673000003</v>
      </c>
      <c r="G134" s="76">
        <f>IF(VLOOKUP(A134,Database!$A:$AS,MATCH($G$1,Database!$A$1:$AS$1,0),FALSE)=0,#N/A,VLOOKUP(A134,Database!$A:$AS,MATCH($G$1,Database!$A$1:$AS$1,0),FALSE))</f>
        <v>103.78493102199999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104.35782337005983</v>
      </c>
      <c r="L134" s="76">
        <f>(((Table134567891011121314151617343[[#This Row],[EA19]]-VLOOKUP($U$1,A:F,6,))/VLOOKUP($U$1,A:F,6,))*100)+100</f>
        <v>108.26815642490936</v>
      </c>
      <c r="M134" s="76">
        <f>(((Table134567891011121314151617343[[#This Row],[GBR]]-VLOOKUP($U$1,A:G,7,))/VLOOKUP($U$1,A:G,7,))*100)+100</f>
        <v>108.06629834235044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1" customFormat="1" x14ac:dyDescent="0.2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123.200102667</v>
      </c>
      <c r="F135" s="76">
        <f>IF(VLOOKUP(A135,Database!$A:$AS,MATCH($F$1,Database!$A$1:$AS$1,0),FALSE)=0,#N/A,VLOOKUP(A135,Database!$A:$AS,MATCH($F$1,Database!$A$1:$AS$1,0),FALSE))</f>
        <v>97.291892341999997</v>
      </c>
      <c r="G135" s="76">
        <f>IF(VLOOKUP(A135,Database!$A:$AS,MATCH($G$1,Database!$A$1:$AS$1,0),FALSE)=0,#N/A,VLOOKUP(A135,Database!$A:$AS,MATCH($G$1,Database!$A$1:$AS$1,0),FALSE))</f>
        <v>103.78493102199999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104.14817444803377</v>
      </c>
      <c r="L135" s="76">
        <f>(((Table134567891011121314151617343[[#This Row],[EA19]]-VLOOKUP($U$1,A:F,6,))/VLOOKUP($U$1,A:F,6,))*100)+100</f>
        <v>108.71508379871538</v>
      </c>
      <c r="M135" s="76">
        <f>(((Table134567891011121314151617343[[#This Row],[GBR]]-VLOOKUP($U$1,A:G,7,))/VLOOKUP($U$1,A:G,7,))*100)+100</f>
        <v>108.06629834235044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1" customFormat="1" x14ac:dyDescent="0.2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122.574102145</v>
      </c>
      <c r="F136" s="76">
        <f>IF(VLOOKUP(A136,Database!$A:$AS,MATCH($F$1,Database!$A$1:$AS$1,0),FALSE)=0,#N/A,VLOOKUP(A136,Database!$A:$AS,MATCH($F$1,Database!$A$1:$AS$1,0),FALSE))</f>
        <v>96.791934005000002</v>
      </c>
      <c r="G136" s="76">
        <f>IF(VLOOKUP(A136,Database!$A:$AS,MATCH($G$1,Database!$A$1:$AS$1,0),FALSE)=0,#N/A,VLOOKUP(A136,Database!$A:$AS,MATCH($G$1,Database!$A$1:$AS$1,0),FALSE))</f>
        <v>103.78493102199999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103.61897998992494</v>
      </c>
      <c r="L136" s="76">
        <f>(((Table134567891011121314151617343[[#This Row],[EA19]]-VLOOKUP($U$1,A:F,6,))/VLOOKUP($U$1,A:F,6,))*100)+100</f>
        <v>108.15642458061981</v>
      </c>
      <c r="M136" s="76">
        <f>(((Table134567891011121314151617343[[#This Row],[GBR]]-VLOOKUP($U$1,A:G,7,))/VLOOKUP($U$1,A:G,7,))*100)+100</f>
        <v>108.06629834235044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1" customFormat="1" x14ac:dyDescent="0.2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110.13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121.44810120699999</v>
      </c>
      <c r="F137" s="76">
        <f>IF(VLOOKUP(A137,Database!$A:$AS,MATCH($F$1,Database!$A$1:$AS$1,0),FALSE)=0,#N/A,VLOOKUP(A137,Database!$A:$AS,MATCH($F$1,Database!$A$1:$AS$1,0),FALSE))</f>
        <v>95.892008998999998</v>
      </c>
      <c r="G137" s="76">
        <f>IF(VLOOKUP(A137,Database!$A:$AS,MATCH($G$1,Database!$A$1:$AS$1,0),FALSE)=0,#N/A,VLOOKUP(A137,Database!$A:$AS,MATCH($G$1,Database!$A$1:$AS$1,0),FALSE))</f>
        <v>103.254333215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107.46487119437938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102.66710625296508</v>
      </c>
      <c r="L137" s="76">
        <f>(((Table134567891011121314151617343[[#This Row],[EA19]]-VLOOKUP($U$1,A:F,6,))/VLOOKUP($U$1,A:F,6,))*100)+100</f>
        <v>107.15083798871819</v>
      </c>
      <c r="M137" s="76">
        <f>(((Table134567891011121314151617343[[#This Row],[GBR]]-VLOOKUP($U$1,A:G,7,))/VLOOKUP($U$1,A:G,7,))*100)+100</f>
        <v>107.51381215436132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1" customFormat="1" x14ac:dyDescent="0.2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123.086102572</v>
      </c>
      <c r="F138" s="76">
        <f>IF(VLOOKUP(A138,Database!$A:$AS,MATCH($F$1,Database!$A$1:$AS$1,0),FALSE)=0,#N/A,VLOOKUP(A138,Database!$A:$AS,MATCH($F$1,Database!$A$1:$AS$1,0),FALSE))</f>
        <v>96.191984000999994</v>
      </c>
      <c r="G138" s="76">
        <f>IF(VLOOKUP(A138,Database!$A:$AS,MATCH($G$1,Database!$A$1:$AS$1,0),FALSE)=0,#N/A,VLOOKUP(A138,Database!$A:$AS,MATCH($G$1,Database!$A$1:$AS$1,0),FALSE))</f>
        <v>102.29925716299999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104.05180357232726</v>
      </c>
      <c r="L138" s="76">
        <f>(((Table134567891011121314151617343[[#This Row],[EA19]]-VLOOKUP($U$1,A:F,6,))/VLOOKUP($U$1,A:F,6,))*100)+100</f>
        <v>107.48603351935206</v>
      </c>
      <c r="M138" s="76">
        <f>(((Table134567891011121314151617343[[#This Row],[GBR]]-VLOOKUP($U$1,A:G,7,))/VLOOKUP($U$1,A:G,7,))*100)+100</f>
        <v>106.51933701660563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1" customFormat="1" x14ac:dyDescent="0.2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123.464102887</v>
      </c>
      <c r="F139" s="76">
        <f>IF(VLOOKUP(A139,Database!$A:$AS,MATCH($F$1,Database!$A$1:$AS$1,0),FALSE)=0,#N/A,VLOOKUP(A139,Database!$A:$AS,MATCH($F$1,Database!$A$1:$AS$1,0),FALSE))</f>
        <v>96.191984000999994</v>
      </c>
      <c r="G139" s="76">
        <f>IF(VLOOKUP(A139,Database!$A:$AS,MATCH($G$1,Database!$A$1:$AS$1,0),FALSE)=0,#N/A,VLOOKUP(A139,Database!$A:$AS,MATCH($G$1,Database!$A$1:$AS$1,0),FALSE))</f>
        <v>102.40537672400001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104.37134910756467</v>
      </c>
      <c r="L139" s="76">
        <f>(((Table134567891011121314151617343[[#This Row],[EA19]]-VLOOKUP($U$1,A:F,6,))/VLOOKUP($U$1,A:F,6,))*100)+100</f>
        <v>107.48603351935206</v>
      </c>
      <c r="M139" s="76">
        <f>(((Table134567891011121314151617343[[#This Row],[GBR]]-VLOOKUP($U$1,A:G,7,))/VLOOKUP($U$1,A:G,7,))*100)+100</f>
        <v>106.62983425378698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1" customFormat="1" x14ac:dyDescent="0.2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121.624101353</v>
      </c>
      <c r="F140" s="76">
        <f>IF(VLOOKUP(A140,Database!$A:$AS,MATCH($F$1,Database!$A$1:$AS$1,0),FALSE)=0,#N/A,VLOOKUP(A140,Database!$A:$AS,MATCH($F$1,Database!$A$1:$AS$1,0),FALSE))</f>
        <v>94.392133989000001</v>
      </c>
      <c r="G140" s="76">
        <f>IF(VLOOKUP(A140,Database!$A:$AS,MATCH($G$1,Database!$A$1:$AS$1,0),FALSE)=0,#N/A,VLOOKUP(A140,Database!$A:$AS,MATCH($G$1,Database!$A$1:$AS$1,0),FALSE))</f>
        <v>101.662539795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102.81588935875546</v>
      </c>
      <c r="L140" s="76">
        <f>(((Table134567891011121314151617343[[#This Row],[EA19]]-VLOOKUP($U$1,A:F,6,))/VLOOKUP($U$1,A:F,6,))*100)+100</f>
        <v>105.47486033554887</v>
      </c>
      <c r="M140" s="76">
        <f>(((Table134567891011121314151617343[[#This Row],[GBR]]-VLOOKUP($U$1,A:G,7,))/VLOOKUP($U$1,A:G,7,))*100)+100</f>
        <v>105.85635359143519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1" customFormat="1" x14ac:dyDescent="0.2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125.30310441899999</v>
      </c>
      <c r="F141" s="76">
        <f>IF(VLOOKUP(A141,Database!$A:$AS,MATCH($F$1,Database!$A$1:$AS$1,0),FALSE)=0,#N/A,VLOOKUP(A141,Database!$A:$AS,MATCH($F$1,Database!$A$1:$AS$1,0),FALSE))</f>
        <v>96.791934005000002</v>
      </c>
      <c r="G141" s="76">
        <f>IF(VLOOKUP(A141,Database!$A:$AS,MATCH($G$1,Database!$A$1:$AS$1,0),FALSE)=0,#N/A,VLOOKUP(A141,Database!$A:$AS,MATCH($G$1,Database!$A$1:$AS$1,0),FALSE))</f>
        <v>103.042094093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105.9259634968288</v>
      </c>
      <c r="L141" s="76">
        <f>(((Table134567891011121314151617343[[#This Row],[EA19]]-VLOOKUP($U$1,A:F,6,))/VLOOKUP($U$1,A:F,6,))*100)+100</f>
        <v>108.15642458061981</v>
      </c>
      <c r="M141" s="76">
        <f>(((Table134567891011121314151617343[[#This Row],[GBR]]-VLOOKUP($U$1,A:G,7,))/VLOOKUP($U$1,A:G,7,))*100)+100</f>
        <v>107.29281767999868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1" customFormat="1" x14ac:dyDescent="0.2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122.87010239200001</v>
      </c>
      <c r="F142" s="76">
        <f>IF(VLOOKUP(A142,Database!$A:$AS,MATCH($F$1,Database!$A$1:$AS$1,0),FALSE)=0,#N/A,VLOOKUP(A142,Database!$A:$AS,MATCH($F$1,Database!$A$1:$AS$1,0),FALSE))</f>
        <v>95.492042330000004</v>
      </c>
      <c r="G142" s="76">
        <f>IF(VLOOKUP(A142,Database!$A:$AS,MATCH($G$1,Database!$A$1:$AS$1,0),FALSE)=0,#N/A,VLOOKUP(A142,Database!$A:$AS,MATCH($G$1,Database!$A$1:$AS$1,0),FALSE))</f>
        <v>101.556420233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107.83567525370805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103.86920612362016</v>
      </c>
      <c r="L142" s="76">
        <f>(((Table134567891011121314151617343[[#This Row],[EA19]]-VLOOKUP($U$1,A:F,6,))/VLOOKUP($U$1,A:F,6,))*100)+100</f>
        <v>106.70391061491219</v>
      </c>
      <c r="M142" s="76">
        <f>(((Table134567891011121314151617343[[#This Row],[GBR]]-VLOOKUP($U$1,A:G,7,))/VLOOKUP($U$1,A:G,7,))*100)+100</f>
        <v>105.74585635321262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1" customFormat="1" x14ac:dyDescent="0.2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121.91610159699999</v>
      </c>
      <c r="F143" s="76">
        <f>IF(VLOOKUP(A143,Database!$A:$AS,MATCH($F$1,Database!$A$1:$AS$1,0),FALSE)=0,#N/A,VLOOKUP(A143,Database!$A:$AS,MATCH($F$1,Database!$A$1:$AS$1,0),FALSE))</f>
        <v>94.192150654000002</v>
      </c>
      <c r="G143" s="76">
        <f>IF(VLOOKUP(A143,Database!$A:$AS,MATCH($G$1,Database!$A$1:$AS$1,0),FALSE)=0,#N/A,VLOOKUP(A143,Database!$A:$AS,MATCH($G$1,Database!$A$1:$AS$1,0),FALSE))</f>
        <v>100.919702865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103.06273405849713</v>
      </c>
      <c r="L143" s="76">
        <f>(((Table134567891011121314151617343[[#This Row],[EA19]]-VLOOKUP($U$1,A:F,6,))/VLOOKUP($U$1,A:F,6,))*100)+100</f>
        <v>105.25139664808715</v>
      </c>
      <c r="M143" s="76">
        <f>(((Table134567891011121314151617343[[#This Row],[GBR]]-VLOOKUP($U$1,A:G,7,))/VLOOKUP($U$1,A:G,7,))*100)+100</f>
        <v>105.08287292804218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1" customFormat="1" x14ac:dyDescent="0.2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119.843099869</v>
      </c>
      <c r="F144" s="76">
        <f>IF(VLOOKUP(A144,Database!$A:$AS,MATCH($F$1,Database!$A$1:$AS$1,0),FALSE)=0,#N/A,VLOOKUP(A144,Database!$A:$AS,MATCH($F$1,Database!$A$1:$AS$1,0),FALSE))</f>
        <v>93.492208982999998</v>
      </c>
      <c r="G144" s="76">
        <f>IF(VLOOKUP(A144,Database!$A:$AS,MATCH($G$1,Database!$A$1:$AS$1,0),FALSE)=0,#N/A,VLOOKUP(A144,Database!$A:$AS,MATCH($G$1,Database!$A$1:$AS$1,0),FALSE))</f>
        <v>100.707463742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101.31030576562162</v>
      </c>
      <c r="L144" s="76">
        <f>(((Table134567891011121314151617343[[#This Row],[EA19]]-VLOOKUP($U$1,A:F,6,))/VLOOKUP($U$1,A:F,6,))*100)+100</f>
        <v>104.46927374364725</v>
      </c>
      <c r="M144" s="76">
        <f>(((Table134567891011121314151617343[[#This Row],[GBR]]-VLOOKUP($U$1,A:G,7,))/VLOOKUP($U$1,A:G,7,))*100)+100</f>
        <v>104.86187845263828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1" customFormat="1" x14ac:dyDescent="0.2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119.847099873</v>
      </c>
      <c r="F145" s="76">
        <f>IF(VLOOKUP(A145,Database!$A:$AS,MATCH($F$1,Database!$A$1:$AS$1,0),FALSE)=0,#N/A,VLOOKUP(A145,Database!$A:$AS,MATCH($F$1,Database!$A$1:$AS$1,0),FALSE))</f>
        <v>94.192150654000002</v>
      </c>
      <c r="G145" s="76">
        <f>IF(VLOOKUP(A145,Database!$A:$AS,MATCH($G$1,Database!$A$1:$AS$1,0),FALSE)=0,#N/A,VLOOKUP(A145,Database!$A:$AS,MATCH($G$1,Database!$A$1:$AS$1,0),FALSE))</f>
        <v>101.02582242699999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101.31368720042052</v>
      </c>
      <c r="L145" s="76">
        <f>(((Table134567891011121314151617343[[#This Row],[EA19]]-VLOOKUP($U$1,A:F,6,))/VLOOKUP($U$1,A:F,6,))*100)+100</f>
        <v>105.25139664808715</v>
      </c>
      <c r="M145" s="76">
        <f>(((Table134567891011121314151617343[[#This Row],[GBR]]-VLOOKUP($U$1,A:G,7,))/VLOOKUP($U$1,A:G,7,))*100)+100</f>
        <v>105.19337016626474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1" customFormat="1" x14ac:dyDescent="0.2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121.081100901</v>
      </c>
      <c r="F146" s="76">
        <f>IF(VLOOKUP(A146,Database!$A:$AS,MATCH($F$1,Database!$A$1:$AS$1,0),FALSE)=0,#N/A,VLOOKUP(A146,Database!$A:$AS,MATCH($F$1,Database!$A$1:$AS$1,0),FALSE))</f>
        <v>94.192150654000002</v>
      </c>
      <c r="G146" s="76">
        <f>IF(VLOOKUP(A146,Database!$A:$AS,MATCH($G$1,Database!$A$1:$AS$1,0),FALSE)=0,#N/A,VLOOKUP(A146,Database!$A:$AS,MATCH($G$1,Database!$A$1:$AS$1,0),FALSE))</f>
        <v>101.450300672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102.35685966173391</v>
      </c>
      <c r="L146" s="76">
        <f>(((Table134567891011121314151617343[[#This Row],[EA19]]-VLOOKUP($U$1,A:F,6,))/VLOOKUP($U$1,A:F,6,))*100)+100</f>
        <v>105.25139664808715</v>
      </c>
      <c r="M146" s="76">
        <f>(((Table134567891011121314151617343[[#This Row],[GBR]]-VLOOKUP($U$1,A:G,7,))/VLOOKUP($U$1,A:G,7,))*100)+100</f>
        <v>105.6353591160313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1" customFormat="1" x14ac:dyDescent="0.2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121.744101453</v>
      </c>
      <c r="F147" s="76">
        <f>IF(VLOOKUP(A147,Database!$A:$AS,MATCH($F$1,Database!$A$1:$AS$1,0),FALSE)=0,#N/A,VLOOKUP(A147,Database!$A:$AS,MATCH($F$1,Database!$A$1:$AS$1,0),FALSE))</f>
        <v>94.492125655999999</v>
      </c>
      <c r="G147" s="76">
        <f>IF(VLOOKUP(A147,Database!$A:$AS,MATCH($G$1,Database!$A$1:$AS$1,0),FALSE)=0,#N/A,VLOOKUP(A147,Database!$A:$AS,MATCH($G$1,Database!$A$1:$AS$1,0),FALSE))</f>
        <v>102.617615847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102.91733238581496</v>
      </c>
      <c r="L147" s="76">
        <f>(((Table134567891011121314151617343[[#This Row],[EA19]]-VLOOKUP($U$1,A:F,6,))/VLOOKUP($U$1,A:F,6,))*100)+100</f>
        <v>105.58659217872102</v>
      </c>
      <c r="M147" s="76">
        <f>(((Table134567891011121314151617343[[#This Row],[GBR]]-VLOOKUP($U$1,A:G,7,))/VLOOKUP($U$1,A:G,7,))*100)+100</f>
        <v>106.85082872919087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1" customFormat="1" x14ac:dyDescent="0.2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121.436101197</v>
      </c>
      <c r="F148" s="76">
        <f>IF(VLOOKUP(A148,Database!$A:$AS,MATCH($F$1,Database!$A$1:$AS$1,0),FALSE)=0,#N/A,VLOOKUP(A148,Database!$A:$AS,MATCH($F$1,Database!$A$1:$AS$1,0),FALSE))</f>
        <v>95.292058995000005</v>
      </c>
      <c r="G148" s="76">
        <f>IF(VLOOKUP(A148,Database!$A:$AS,MATCH($G$1,Database!$A$1:$AS$1,0),FALSE)=0,#N/A,VLOOKUP(A148,Database!$A:$AS,MATCH($G$1,Database!$A$1:$AS$1,0),FALSE))</f>
        <v>105.801202688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102.65696195025915</v>
      </c>
      <c r="L148" s="76">
        <f>(((Table134567891011121314151617343[[#This Row],[EA19]]-VLOOKUP($U$1,A:F,6,))/VLOOKUP($U$1,A:F,6,))*100)+100</f>
        <v>106.48044692745047</v>
      </c>
      <c r="M148" s="76">
        <f>(((Table134567891011121314151617343[[#This Row],[GBR]]-VLOOKUP($U$1,A:G,7,))/VLOOKUP($U$1,A:G,7,))*100)+100</f>
        <v>110.16574585608436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1" customFormat="1" x14ac:dyDescent="0.2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122.480102067</v>
      </c>
      <c r="F149" s="76">
        <f>IF(VLOOKUP(A149,Database!$A:$AS,MATCH($F$1,Database!$A$1:$AS$1,0),FALSE)=0,#N/A,VLOOKUP(A149,Database!$A:$AS,MATCH($F$1,Database!$A$1:$AS$1,0),FALSE))</f>
        <v>95.092075660000006</v>
      </c>
      <c r="G149" s="76">
        <f>IF(VLOOKUP(A149,Database!$A:$AS,MATCH($G$1,Database!$A$1:$AS$1,0),FALSE)=0,#N/A,VLOOKUP(A149,Database!$A:$AS,MATCH($G$1,Database!$A$1:$AS$1,0),FALSE))</f>
        <v>102.82985497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103.53951628567678</v>
      </c>
      <c r="L149" s="76">
        <f>(((Table134567891011121314151617343[[#This Row],[EA19]]-VLOOKUP($U$1,A:F,6,))/VLOOKUP($U$1,A:F,6,))*100)+100</f>
        <v>106.25698323998876</v>
      </c>
      <c r="M149" s="76">
        <f>(((Table134567891011121314151617343[[#This Row],[GBR]]-VLOOKUP($U$1,A:G,7,))/VLOOKUP($U$1,A:G,7,))*100)+100</f>
        <v>107.07182320459476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1" customFormat="1" x14ac:dyDescent="0.2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109.83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121.430101192</v>
      </c>
      <c r="F150" s="76">
        <f>IF(VLOOKUP(A150,Database!$A:$AS,MATCH($F$1,Database!$A$1:$AS$1,0),FALSE)=0,#N/A,VLOOKUP(A150,Database!$A:$AS,MATCH($F$1,Database!$A$1:$AS$1,0),FALSE))</f>
        <v>95.492042330000004</v>
      </c>
      <c r="G150" s="76">
        <f>IF(VLOOKUP(A150,Database!$A:$AS,MATCH($G$1,Database!$A$1:$AS$1,0),FALSE)=0,#N/A,VLOOKUP(A150,Database!$A:$AS,MATCH($G$1,Database!$A$1:$AS$1,0),FALSE))</f>
        <v>105.801202688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107.17213114754098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102.65188979890617</v>
      </c>
      <c r="L150" s="76">
        <f>(((Table134567891011121314151617343[[#This Row],[EA19]]-VLOOKUP($U$1,A:F,6,))/VLOOKUP($U$1,A:F,6,))*100)+100</f>
        <v>106.70391061491219</v>
      </c>
      <c r="M150" s="76">
        <f>(((Table134567891011121314151617343[[#This Row],[GBR]]-VLOOKUP($U$1,A:G,7,))/VLOOKUP($U$1,A:G,7,))*100)+100</f>
        <v>110.16574585608436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1" customFormat="1" x14ac:dyDescent="0.2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121.426101188</v>
      </c>
      <c r="F151" s="76">
        <f>IF(VLOOKUP(A151,Database!$A:$AS,MATCH($F$1,Database!$A$1:$AS$1,0),FALSE)=0,#N/A,VLOOKUP(A151,Database!$A:$AS,MATCH($F$1,Database!$A$1:$AS$1,0),FALSE))</f>
        <v>95.892008998999998</v>
      </c>
      <c r="G151" s="76">
        <f>IF(VLOOKUP(A151,Database!$A:$AS,MATCH($G$1,Database!$A$1:$AS$1,0),FALSE)=0,#N/A,VLOOKUP(A151,Database!$A:$AS,MATCH($G$1,Database!$A$1:$AS$1,0),FALSE))</f>
        <v>100.707463742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102.64850836410729</v>
      </c>
      <c r="L151" s="76">
        <f>(((Table134567891011121314151617343[[#This Row],[EA19]]-VLOOKUP($U$1,A:F,6,))/VLOOKUP($U$1,A:F,6,))*100)+100</f>
        <v>107.15083798871819</v>
      </c>
      <c r="M151" s="76">
        <f>(((Table134567891011121314151617343[[#This Row],[GBR]]-VLOOKUP($U$1,A:G,7,))/VLOOKUP($U$1,A:G,7,))*100)+100</f>
        <v>104.86187845263828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1" customFormat="1" x14ac:dyDescent="0.2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121.997101664</v>
      </c>
      <c r="F152" s="76">
        <f>IF(VLOOKUP(A152,Database!$A:$AS,MATCH($F$1,Database!$A$1:$AS$1,0),FALSE)=0,#N/A,VLOOKUP(A152,Database!$A:$AS,MATCH($F$1,Database!$A$1:$AS$1,0),FALSE))</f>
        <v>95.192067327999993</v>
      </c>
      <c r="G152" s="76">
        <f>IF(VLOOKUP(A152,Database!$A:$AS,MATCH($G$1,Database!$A$1:$AS$1,0),FALSE)=0,#N/A,VLOOKUP(A152,Database!$A:$AS,MATCH($G$1,Database!$A$1:$AS$1,0),FALSE))</f>
        <v>104.315528829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103.13120810133962</v>
      </c>
      <c r="L152" s="76">
        <f>(((Table134567891011121314151617343[[#This Row],[EA19]]-VLOOKUP($U$1,A:F,6,))/VLOOKUP($U$1,A:F,6,))*100)+100</f>
        <v>106.36871508427831</v>
      </c>
      <c r="M152" s="76">
        <f>(((Table134567891011121314151617343[[#This Row],[GBR]]-VLOOKUP($U$1,A:G,7,))/VLOOKUP($U$1,A:G,7,))*100)+100</f>
        <v>108.61878453033957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1" customFormat="1" x14ac:dyDescent="0.2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110.58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122.831102359</v>
      </c>
      <c r="F153" s="76">
        <f>IF(VLOOKUP(A153,Database!$A:$AS,MATCH($F$1,Database!$A$1:$AS$1,0),FALSE)=0,#N/A,VLOOKUP(A153,Database!$A:$AS,MATCH($F$1,Database!$A$1:$AS$1,0),FALSE))</f>
        <v>95.592033997000001</v>
      </c>
      <c r="G153" s="76">
        <f>IF(VLOOKUP(A153,Database!$A:$AS,MATCH($G$1,Database!$A$1:$AS$1,0),FALSE)=0,#N/A,VLOOKUP(A153,Database!$A:$AS,MATCH($G$1,Database!$A$1:$AS$1,0),FALSE))</f>
        <v>102.935974531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107.903981264637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103.83623713940314</v>
      </c>
      <c r="L153" s="76">
        <f>(((Table134567891011121314151617343[[#This Row],[EA19]]-VLOOKUP($U$1,A:F,6,))/VLOOKUP($U$1,A:F,6,))*100)+100</f>
        <v>106.81564245808434</v>
      </c>
      <c r="M153" s="76">
        <f>(((Table134567891011121314151617343[[#This Row],[GBR]]-VLOOKUP($U$1,A:G,7,))/VLOOKUP($U$1,A:G,7,))*100)+100</f>
        <v>107.18232044177608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1" customFormat="1" x14ac:dyDescent="0.2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109.2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123.137102614</v>
      </c>
      <c r="F154" s="76">
        <f>IF(VLOOKUP(A154,Database!$A:$AS,MATCH($F$1,Database!$A$1:$AS$1,0),FALSE)=0,#N/A,VLOOKUP(A154,Database!$A:$AS,MATCH($F$1,Database!$A$1:$AS$1,0),FALSE))</f>
        <v>95.892008998999998</v>
      </c>
      <c r="G154" s="76">
        <f>IF(VLOOKUP(A154,Database!$A:$AS,MATCH($G$1,Database!$A$1:$AS$1,0),FALSE)=0,#N/A,VLOOKUP(A154,Database!$A:$AS,MATCH($G$1,Database!$A$1:$AS$1,0),FALSE))</f>
        <v>104.42164839100001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106.55737704918033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104.09491685840486</v>
      </c>
      <c r="L154" s="76">
        <f>(((Table134567891011121314151617343[[#This Row],[EA19]]-VLOOKUP($U$1,A:F,6,))/VLOOKUP($U$1,A:F,6,))*100)+100</f>
        <v>107.15083798871819</v>
      </c>
      <c r="M154" s="76">
        <f>(((Table134567891011121314151617343[[#This Row],[GBR]]-VLOOKUP($U$1,A:G,7,))/VLOOKUP($U$1,A:G,7,))*100)+100</f>
        <v>108.72928176856215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1" customFormat="1" x14ac:dyDescent="0.2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123.871103226</v>
      </c>
      <c r="F155" s="76">
        <f>IF(VLOOKUP(A155,Database!$A:$AS,MATCH($F$1,Database!$A$1:$AS$1,0),FALSE)=0,#N/A,VLOOKUP(A155,Database!$A:$AS,MATCH($F$1,Database!$A$1:$AS$1,0),FALSE))</f>
        <v>95.292058995000005</v>
      </c>
      <c r="G155" s="76">
        <f>IF(VLOOKUP(A155,Database!$A:$AS,MATCH($G$1,Database!$A$1:$AS$1,0),FALSE)=0,#N/A,VLOOKUP(A155,Database!$A:$AS,MATCH($G$1,Database!$A$1:$AS$1,0),FALSE))</f>
        <v>102.617615847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104.71541004086725</v>
      </c>
      <c r="L155" s="76">
        <f>(((Table134567891011121314151617343[[#This Row],[EA19]]-VLOOKUP($U$1,A:F,6,))/VLOOKUP($U$1,A:F,6,))*100)+100</f>
        <v>106.48044692745047</v>
      </c>
      <c r="M155" s="76">
        <f>(((Table134567891011121314151617343[[#This Row],[GBR]]-VLOOKUP($U$1,A:G,7,))/VLOOKUP($U$1,A:G,7,))*100)+100</f>
        <v>106.85082872919087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1" customFormat="1" x14ac:dyDescent="0.2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123.449102874</v>
      </c>
      <c r="F156" s="76">
        <f>IF(VLOOKUP(A156,Database!$A:$AS,MATCH($F$1,Database!$A$1:$AS$1,0),FALSE)=0,#N/A,VLOOKUP(A156,Database!$A:$AS,MATCH($F$1,Database!$A$1:$AS$1,0),FALSE))</f>
        <v>95.892008998999998</v>
      </c>
      <c r="G156" s="76">
        <f>IF(VLOOKUP(A156,Database!$A:$AS,MATCH($G$1,Database!$A$1:$AS$1,0),FALSE)=0,#N/A,VLOOKUP(A156,Database!$A:$AS,MATCH($G$1,Database!$A$1:$AS$1,0),FALSE))</f>
        <v>103.46657233800001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104.35866872875957</v>
      </c>
      <c r="L156" s="76">
        <f>(((Table134567891011121314151617343[[#This Row],[EA19]]-VLOOKUP($U$1,A:F,6,))/VLOOKUP($U$1,A:F,6,))*100)+100</f>
        <v>107.15083798871819</v>
      </c>
      <c r="M156" s="76">
        <f>(((Table134567891011121314151617343[[#This Row],[GBR]]-VLOOKUP($U$1,A:G,7,))/VLOOKUP($U$1,A:G,7,))*100)+100</f>
        <v>107.73480662976522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1" customFormat="1" x14ac:dyDescent="0.2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122.684102237</v>
      </c>
      <c r="F157" s="76">
        <f>IF(VLOOKUP(A157,Database!$A:$AS,MATCH($F$1,Database!$A$1:$AS$1,0),FALSE)=0,#N/A,VLOOKUP(A157,Database!$A:$AS,MATCH($F$1,Database!$A$1:$AS$1,0),FALSE))</f>
        <v>94.392133989000001</v>
      </c>
      <c r="G157" s="76">
        <f>IF(VLOOKUP(A157,Database!$A:$AS,MATCH($G$1,Database!$A$1:$AS$1,0),FALSE)=0,#N/A,VLOOKUP(A157,Database!$A:$AS,MATCH($G$1,Database!$A$1:$AS$1,0),FALSE))</f>
        <v>104.42164839100001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103.71196943167793</v>
      </c>
      <c r="L157" s="76">
        <f>(((Table134567891011121314151617343[[#This Row],[EA19]]-VLOOKUP($U$1,A:F,6,))/VLOOKUP($U$1,A:F,6,))*100)+100</f>
        <v>105.47486033554887</v>
      </c>
      <c r="M157" s="76">
        <f>(((Table134567891011121314151617343[[#This Row],[GBR]]-VLOOKUP($U$1,A:G,7,))/VLOOKUP($U$1,A:G,7,))*100)+100</f>
        <v>108.72928176856215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1" customFormat="1" x14ac:dyDescent="0.2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123.625103021</v>
      </c>
      <c r="F158" s="76">
        <f>IF(VLOOKUP(A158,Database!$A:$AS,MATCH($F$1,Database!$A$1:$AS$1,0),FALSE)=0,#N/A,VLOOKUP(A158,Database!$A:$AS,MATCH($F$1,Database!$A$1:$AS$1,0),FALSE))</f>
        <v>95.992000666999999</v>
      </c>
      <c r="G158" s="76">
        <f>IF(VLOOKUP(A158,Database!$A:$AS,MATCH($G$1,Database!$A$1:$AS$1,0),FALSE)=0,#N/A,VLOOKUP(A158,Database!$A:$AS,MATCH($G$1,Database!$A$1:$AS$1,0),FALSE))</f>
        <v>104.527767952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104.50745183539527</v>
      </c>
      <c r="L158" s="76">
        <f>(((Table134567891011121314151617343[[#This Row],[EA19]]-VLOOKUP($U$1,A:F,6,))/VLOOKUP($U$1,A:F,6,))*100)+100</f>
        <v>107.26256983300776</v>
      </c>
      <c r="M158" s="76">
        <f>(((Table134567891011121314151617343[[#This Row],[GBR]]-VLOOKUP($U$1,A:G,7,))/VLOOKUP($U$1,A:G,7,))*100)+100</f>
        <v>108.83977900574347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1" customFormat="1" x14ac:dyDescent="0.2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124.029103358</v>
      </c>
      <c r="F159" s="76">
        <f>IF(VLOOKUP(A159,Database!$A:$AS,MATCH($F$1,Database!$A$1:$AS$1,0),FALSE)=0,#N/A,VLOOKUP(A159,Database!$A:$AS,MATCH($F$1,Database!$A$1:$AS$1,0),FALSE))</f>
        <v>96.091992333999997</v>
      </c>
      <c r="G159" s="76">
        <f>IF(VLOOKUP(A159,Database!$A:$AS,MATCH($G$1,Database!$A$1:$AS$1,0),FALSE)=0,#N/A,VLOOKUP(A159,Database!$A:$AS,MATCH($G$1,Database!$A$1:$AS$1,0),FALSE))</f>
        <v>106.544039618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104.84897669344404</v>
      </c>
      <c r="L159" s="76">
        <f>(((Table134567891011121314151617343[[#This Row],[EA19]]-VLOOKUP($U$1,A:F,6,))/VLOOKUP($U$1,A:F,6,))*100)+100</f>
        <v>107.37430167617991</v>
      </c>
      <c r="M159" s="76">
        <f>(((Table134567891011121314151617343[[#This Row],[GBR]]-VLOOKUP($U$1,A:G,7,))/VLOOKUP($U$1,A:G,7,))*100)+100</f>
        <v>110.93922651947737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1" customFormat="1" x14ac:dyDescent="0.2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109.13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123.641103034</v>
      </c>
      <c r="F160" s="76">
        <f>IF(VLOOKUP(A160,Database!$A:$AS,MATCH($F$1,Database!$A$1:$AS$1,0),FALSE)=0,#N/A,VLOOKUP(A160,Database!$A:$AS,MATCH($F$1,Database!$A$1:$AS$1,0),FALSE))</f>
        <v>95.392050662000003</v>
      </c>
      <c r="G160" s="76">
        <f>IF(VLOOKUP(A160,Database!$A:$AS,MATCH($G$1,Database!$A$1:$AS$1,0),FALSE)=0,#N/A,VLOOKUP(A160,Database!$A:$AS,MATCH($G$1,Database!$A$1:$AS$1,0),FALSE))</f>
        <v>106.756278741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106.48907103825135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104.52097757205475</v>
      </c>
      <c r="L160" s="76">
        <f>(((Table134567891011121314151617343[[#This Row],[EA19]]-VLOOKUP($U$1,A:F,6,))/VLOOKUP($U$1,A:F,6,))*100)+100</f>
        <v>106.59217877062262</v>
      </c>
      <c r="M160" s="76">
        <f>(((Table134567891011121314151617343[[#This Row],[GBR]]-VLOOKUP($U$1,A:G,7,))/VLOOKUP($U$1,A:G,7,))*100)+100</f>
        <v>111.16022099488129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1" customFormat="1" x14ac:dyDescent="0.2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109.18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123.958103298</v>
      </c>
      <c r="F161" s="76">
        <f>IF(VLOOKUP(A161,Database!$A:$AS,MATCH($F$1,Database!$A$1:$AS$1,0),FALSE)=0,#N/A,VLOOKUP(A161,Database!$A:$AS,MATCH($F$1,Database!$A$1:$AS$1,0),FALSE))</f>
        <v>95.792017332</v>
      </c>
      <c r="G161" s="76">
        <f>IF(VLOOKUP(A161,Database!$A:$AS,MATCH($G$1,Database!$A$1:$AS$1,0),FALSE)=0,#N/A,VLOOKUP(A161,Database!$A:$AS,MATCH($G$1,Database!$A$1:$AS$1,0),FALSE))</f>
        <v>106.01344181100001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106.53786104605777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104.7889562350627</v>
      </c>
      <c r="L161" s="76">
        <f>(((Table134567891011121314151617343[[#This Row],[EA19]]-VLOOKUP($U$1,A:F,6,))/VLOOKUP($U$1,A:F,6,))*100)+100</f>
        <v>107.03910614554604</v>
      </c>
      <c r="M161" s="76">
        <f>(((Table134567891011121314151617343[[#This Row],[GBR]]-VLOOKUP($U$1,A:G,7,))/VLOOKUP($U$1,A:G,7,))*100)+100</f>
        <v>110.38674033148826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1" customFormat="1" x14ac:dyDescent="0.2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122.918102432</v>
      </c>
      <c r="F162" s="76">
        <f>IF(VLOOKUP(A162,Database!$A:$AS,MATCH($F$1,Database!$A$1:$AS$1,0),FALSE)=0,#N/A,VLOOKUP(A162,Database!$A:$AS,MATCH($F$1,Database!$A$1:$AS$1,0),FALSE))</f>
        <v>94.192150654000002</v>
      </c>
      <c r="G162" s="76">
        <f>IF(VLOOKUP(A162,Database!$A:$AS,MATCH($G$1,Database!$A$1:$AS$1,0),FALSE)=0,#N/A,VLOOKUP(A162,Database!$A:$AS,MATCH($G$1,Database!$A$1:$AS$1,0),FALSE))</f>
        <v>105.270604882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103.90978333444396</v>
      </c>
      <c r="L162" s="76">
        <f>(((Table134567891011121314151617343[[#This Row],[EA19]]-VLOOKUP($U$1,A:F,6,))/VLOOKUP($U$1,A:F,6,))*100)+100</f>
        <v>105.25139664808715</v>
      </c>
      <c r="M162" s="76">
        <f>(((Table134567891011121314151617343[[#This Row],[GBR]]-VLOOKUP($U$1,A:G,7,))/VLOOKUP($U$1,A:G,7,))*100)+100</f>
        <v>109.61325966913648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1" customFormat="1" x14ac:dyDescent="0.2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123.341102784</v>
      </c>
      <c r="F163" s="76">
        <f>IF(VLOOKUP(A163,Database!$A:$AS,MATCH($F$1,Database!$A$1:$AS$1,0),FALSE)=0,#N/A,VLOOKUP(A163,Database!$A:$AS,MATCH($F$1,Database!$A$1:$AS$1,0),FALSE))</f>
        <v>94.192150654000002</v>
      </c>
      <c r="G163" s="76">
        <f>IF(VLOOKUP(A163,Database!$A:$AS,MATCH($G$1,Database!$A$1:$AS$1,0),FALSE)=0,#N/A,VLOOKUP(A163,Database!$A:$AS,MATCH($G$1,Database!$A$1:$AS$1,0),FALSE))</f>
        <v>106.437920057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104.267370004406</v>
      </c>
      <c r="L163" s="76">
        <f>(((Table134567891011121314151617343[[#This Row],[EA19]]-VLOOKUP($U$1,A:F,6,))/VLOOKUP($U$1,A:F,6,))*100)+100</f>
        <v>105.25139664808715</v>
      </c>
      <c r="M163" s="76">
        <f>(((Table134567891011121314151617343[[#This Row],[GBR]]-VLOOKUP($U$1,A:G,7,))/VLOOKUP($U$1,A:G,7,))*100)+100</f>
        <v>110.82872928229605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1" customFormat="1" x14ac:dyDescent="0.2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123.70410308699999</v>
      </c>
      <c r="F164" s="76">
        <f>IF(VLOOKUP(A164,Database!$A:$AS,MATCH($F$1,Database!$A$1:$AS$1,0),FALSE)=0,#N/A,VLOOKUP(A164,Database!$A:$AS,MATCH($F$1,Database!$A$1:$AS$1,0),FALSE))</f>
        <v>95.792017332</v>
      </c>
      <c r="G164" s="76">
        <f>IF(VLOOKUP(A164,Database!$A:$AS,MATCH($G$1,Database!$A$1:$AS$1,0),FALSE)=0,#N/A,VLOOKUP(A164,Database!$A:$AS,MATCH($G$1,Database!$A$1:$AS$1,0),FALSE))</f>
        <v>106.756278741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104.57423516168366</v>
      </c>
      <c r="L164" s="76">
        <f>(((Table134567891011121314151617343[[#This Row],[EA19]]-VLOOKUP($U$1,A:F,6,))/VLOOKUP($U$1,A:F,6,))*100)+100</f>
        <v>107.03910614554604</v>
      </c>
      <c r="M164" s="76">
        <f>(((Table134567891011121314151617343[[#This Row],[GBR]]-VLOOKUP($U$1,A:G,7,))/VLOOKUP($U$1,A:G,7,))*100)+100</f>
        <v>111.16022099488129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1" customFormat="1" x14ac:dyDescent="0.2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123.90110325099999</v>
      </c>
      <c r="F165" s="76">
        <f>IF(VLOOKUP(A165,Database!$A:$AS,MATCH($F$1,Database!$A$1:$AS$1,0),FALSE)=0,#N/A,VLOOKUP(A165,Database!$A:$AS,MATCH($F$1,Database!$A$1:$AS$1,0),FALSE))</f>
        <v>94.692108990999998</v>
      </c>
      <c r="G165" s="76">
        <f>IF(VLOOKUP(A165,Database!$A:$AS,MATCH($G$1,Database!$A$1:$AS$1,0),FALSE)=0,#N/A,VLOOKUP(A165,Database!$A:$AS,MATCH($G$1,Database!$A$1:$AS$1,0),FALSE))</f>
        <v>106.650159179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104.74077079763211</v>
      </c>
      <c r="L165" s="76">
        <f>(((Table134567891011121314151617343[[#This Row],[EA19]]-VLOOKUP($U$1,A:F,6,))/VLOOKUP($U$1,A:F,6,))*100)+100</f>
        <v>105.81005586618272</v>
      </c>
      <c r="M165" s="76">
        <f>(((Table134567891011121314151617343[[#This Row],[GBR]]-VLOOKUP($U$1,A:G,7,))/VLOOKUP($U$1,A:G,7,))*100)+100</f>
        <v>111.04972375665869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1" customFormat="1" x14ac:dyDescent="0.2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123.188102657</v>
      </c>
      <c r="F166" s="76">
        <f>IF(VLOOKUP(A166,Database!$A:$AS,MATCH($F$1,Database!$A$1:$AS$1,0),FALSE)=0,#N/A,VLOOKUP(A166,Database!$A:$AS,MATCH($F$1,Database!$A$1:$AS$1,0),FALSE))</f>
        <v>94.392133989000001</v>
      </c>
      <c r="G166" s="76">
        <f>IF(VLOOKUP(A166,Database!$A:$AS,MATCH($G$1,Database!$A$1:$AS$1,0),FALSE)=0,#N/A,VLOOKUP(A166,Database!$A:$AS,MATCH($G$1,Database!$A$1:$AS$1,0),FALSE))</f>
        <v>106.225680934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104.13803014532783</v>
      </c>
      <c r="L166" s="76">
        <f>(((Table134567891011121314151617343[[#This Row],[EA19]]-VLOOKUP($U$1,A:F,6,))/VLOOKUP($U$1,A:F,6,))*100)+100</f>
        <v>105.47486033554887</v>
      </c>
      <c r="M166" s="76">
        <f>(((Table134567891011121314151617343[[#This Row],[GBR]]-VLOOKUP($U$1,A:G,7,))/VLOOKUP($U$1,A:G,7,))*100)+100</f>
        <v>110.60773480689215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1" customFormat="1" x14ac:dyDescent="0.2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125.24310436899999</v>
      </c>
      <c r="F167" s="76">
        <f>IF(VLOOKUP(A167,Database!$A:$AS,MATCH($F$1,Database!$A$1:$AS$1,0),FALSE)=0,#N/A,VLOOKUP(A167,Database!$A:$AS,MATCH($F$1,Database!$A$1:$AS$1,0),FALSE))</f>
        <v>96.791934005000002</v>
      </c>
      <c r="G167" s="76">
        <f>IF(VLOOKUP(A167,Database!$A:$AS,MATCH($G$1,Database!$A$1:$AS$1,0),FALSE)=0,#N/A,VLOOKUP(A167,Database!$A:$AS,MATCH($G$1,Database!$A$1:$AS$1,0),FALSE))</f>
        <v>107.39299610899999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105.87524198329906</v>
      </c>
      <c r="L167" s="76">
        <f>(((Table134567891011121314151617343[[#This Row],[EA19]]-VLOOKUP($U$1,A:F,6,))/VLOOKUP($U$1,A:F,6,))*100)+100</f>
        <v>108.15642458061981</v>
      </c>
      <c r="M167" s="76">
        <f>(((Table134567891011121314151617343[[#This Row],[GBR]]-VLOOKUP($U$1,A:G,7,))/VLOOKUP($U$1,A:G,7,))*100)+100</f>
        <v>111.82320442005172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1" customFormat="1" x14ac:dyDescent="0.2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124.329103608</v>
      </c>
      <c r="F168" s="76">
        <f>IF(VLOOKUP(A168,Database!$A:$AS,MATCH($F$1,Database!$A$1:$AS$1,0),FALSE)=0,#N/A,VLOOKUP(A168,Database!$A:$AS,MATCH($F$1,Database!$A$1:$AS$1,0),FALSE))</f>
        <v>96.491959003000005</v>
      </c>
      <c r="G168" s="76">
        <f>IF(VLOOKUP(A168,Database!$A:$AS,MATCH($G$1,Database!$A$1:$AS$1,0),FALSE)=0,#N/A,VLOOKUP(A168,Database!$A:$AS,MATCH($G$1,Database!$A$1:$AS$1,0),FALSE))</f>
        <v>106.225680934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105.10258426109279</v>
      </c>
      <c r="L168" s="76">
        <f>(((Table134567891011121314151617343[[#This Row],[EA19]]-VLOOKUP($U$1,A:F,6,))/VLOOKUP($U$1,A:F,6,))*100)+100</f>
        <v>107.82122904998594</v>
      </c>
      <c r="M168" s="76">
        <f>(((Table134567891011121314151617343[[#This Row],[GBR]]-VLOOKUP($U$1,A:G,7,))/VLOOKUP($U$1,A:G,7,))*100)+100</f>
        <v>110.60773480689215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1" customFormat="1" x14ac:dyDescent="0.2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123.69610308</v>
      </c>
      <c r="F169" s="76">
        <f>IF(VLOOKUP(A169,Database!$A:$AS,MATCH($F$1,Database!$A$1:$AS$1,0),FALSE)=0,#N/A,VLOOKUP(A169,Database!$A:$AS,MATCH($F$1,Database!$A$1:$AS$1,0),FALSE))</f>
        <v>96.791934005000002</v>
      </c>
      <c r="G169" s="76">
        <f>IF(VLOOKUP(A169,Database!$A:$AS,MATCH($G$1,Database!$A$1:$AS$1,0),FALSE)=0,#N/A,VLOOKUP(A169,Database!$A:$AS,MATCH($G$1,Database!$A$1:$AS$1,0),FALSE))</f>
        <v>106.225680934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104.56747229293126</v>
      </c>
      <c r="L169" s="76">
        <f>(((Table134567891011121314151617343[[#This Row],[EA19]]-VLOOKUP($U$1,A:F,6,))/VLOOKUP($U$1,A:F,6,))*100)+100</f>
        <v>108.15642458061981</v>
      </c>
      <c r="M169" s="76">
        <f>(((Table134567891011121314151617343[[#This Row],[GBR]]-VLOOKUP($U$1,A:G,7,))/VLOOKUP($U$1,A:G,7,))*100)+100</f>
        <v>110.60773480689215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1" customFormat="1" x14ac:dyDescent="0.2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123.76610313800001</v>
      </c>
      <c r="F170" s="76">
        <f>IF(VLOOKUP(A170,Database!$A:$AS,MATCH($F$1,Database!$A$1:$AS$1,0),FALSE)=0,#N/A,VLOOKUP(A170,Database!$A:$AS,MATCH($F$1,Database!$A$1:$AS$1,0),FALSE))</f>
        <v>96.691942338000004</v>
      </c>
      <c r="G170" s="76">
        <f>IF(VLOOKUP(A170,Database!$A:$AS,MATCH($G$1,Database!$A$1:$AS$1,0),FALSE)=0,#N/A,VLOOKUP(A170,Database!$A:$AS,MATCH($G$1,Database!$A$1:$AS$1,0),FALSE))</f>
        <v>107.18075698600001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104.62664739176751</v>
      </c>
      <c r="L170" s="76">
        <f>(((Table134567891011121314151617343[[#This Row],[EA19]]-VLOOKUP($U$1,A:F,6,))/VLOOKUP($U$1,A:F,6,))*100)+100</f>
        <v>108.04469273744766</v>
      </c>
      <c r="M170" s="76">
        <f>(((Table134567891011121314151617343[[#This Row],[GBR]]-VLOOKUP($U$1,A:G,7,))/VLOOKUP($U$1,A:G,7,))*100)+100</f>
        <v>111.60220994464783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1" customFormat="1" x14ac:dyDescent="0.2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124.60210383499999</v>
      </c>
      <c r="F171" s="76">
        <f>IF(VLOOKUP(A171,Database!$A:$AS,MATCH($F$1,Database!$A$1:$AS$1,0),FALSE)=0,#N/A,VLOOKUP(A171,Database!$A:$AS,MATCH($F$1,Database!$A$1:$AS$1,0),FALSE))</f>
        <v>97.191900674999999</v>
      </c>
      <c r="G171" s="76">
        <f>IF(VLOOKUP(A171,Database!$A:$AS,MATCH($G$1,Database!$A$1:$AS$1,0),FALSE)=0,#N/A,VLOOKUP(A171,Database!$A:$AS,MATCH($G$1,Database!$A$1:$AS$1,0),FALSE))</f>
        <v>106.968517863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105.33336714723046</v>
      </c>
      <c r="L171" s="76">
        <f>(((Table134567891011121314151617343[[#This Row],[EA19]]-VLOOKUP($U$1,A:F,6,))/VLOOKUP($U$1,A:F,6,))*100)+100</f>
        <v>108.60335195554323</v>
      </c>
      <c r="M171" s="76">
        <f>(((Table134567891011121314151617343[[#This Row],[GBR]]-VLOOKUP($U$1,A:G,7,))/VLOOKUP($U$1,A:G,7,))*100)+100</f>
        <v>111.38121546924393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1" customFormat="1" x14ac:dyDescent="0.2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125.994104995</v>
      </c>
      <c r="F172" s="76">
        <f>IF(VLOOKUP(A172,Database!$A:$AS,MATCH($F$1,Database!$A$1:$AS$1,0),FALSE)=0,#N/A,VLOOKUP(A172,Database!$A:$AS,MATCH($F$1,Database!$A$1:$AS$1,0),FALSE))</f>
        <v>96.891925673000003</v>
      </c>
      <c r="G172" s="76">
        <f>IF(VLOOKUP(A172,Database!$A:$AS,MATCH($G$1,Database!$A$1:$AS$1,0),FALSE)=0,#N/A,VLOOKUP(A172,Database!$A:$AS,MATCH($G$1,Database!$A$1:$AS$1,0),FALSE))</f>
        <v>108.2419526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106.51010626112065</v>
      </c>
      <c r="L172" s="76">
        <f>(((Table134567891011121314151617343[[#This Row],[EA19]]-VLOOKUP($U$1,A:F,6,))/VLOOKUP($U$1,A:F,6,))*100)+100</f>
        <v>108.26815642490936</v>
      </c>
      <c r="M172" s="76">
        <f>(((Table134567891011121314151617343[[#This Row],[GBR]]-VLOOKUP($U$1,A:G,7,))/VLOOKUP($U$1,A:G,7,))*100)+100</f>
        <v>112.70718232062607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1" customFormat="1" x14ac:dyDescent="0.2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125.60410467</v>
      </c>
      <c r="F173" s="76">
        <f>IF(VLOOKUP(A173,Database!$A:$AS,MATCH($F$1,Database!$A$1:$AS$1,0),FALSE)=0,#N/A,VLOOKUP(A173,Database!$A:$AS,MATCH($F$1,Database!$A$1:$AS$1,0),FALSE))</f>
        <v>97.791850679000007</v>
      </c>
      <c r="G173" s="76">
        <f>IF(VLOOKUP(A173,Database!$A:$AS,MATCH($G$1,Database!$A$1:$AS$1,0),FALSE)=0,#N/A,VLOOKUP(A173,Database!$A:$AS,MATCH($G$1,Database!$A$1:$AS$1,0),FALSE))</f>
        <v>107.923593916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106.18041642317728</v>
      </c>
      <c r="L173" s="76">
        <f>(((Table134567891011121314151617343[[#This Row],[EA19]]-VLOOKUP($U$1,A:F,6,))/VLOOKUP($U$1,A:F,6,))*100)+100</f>
        <v>109.27374301681098</v>
      </c>
      <c r="M173" s="76">
        <f>(((Table134567891011121314151617343[[#This Row],[GBR]]-VLOOKUP($U$1,A:G,7,))/VLOOKUP($U$1,A:G,7,))*100)+100</f>
        <v>112.37569060804086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1" customFormat="1" x14ac:dyDescent="0.2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109.32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126.342105285</v>
      </c>
      <c r="F174" s="76">
        <f>IF(VLOOKUP(A174,Database!$A:$AS,MATCH($F$1,Database!$A$1:$AS$1,0),FALSE)=0,#N/A,VLOOKUP(A174,Database!$A:$AS,MATCH($F$1,Database!$A$1:$AS$1,0),FALSE))</f>
        <v>97.791850679000007</v>
      </c>
      <c r="G174" s="76">
        <f>IF(VLOOKUP(A174,Database!$A:$AS,MATCH($G$1,Database!$A$1:$AS$1,0),FALSE)=0,#N/A,VLOOKUP(A174,Database!$A:$AS,MATCH($G$1,Database!$A$1:$AS$1,0),FALSE))</f>
        <v>106.331800495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106.67447306791568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106.8042910395932</v>
      </c>
      <c r="L174" s="76">
        <f>(((Table134567891011121314151617343[[#This Row],[EA19]]-VLOOKUP($U$1,A:F,6,))/VLOOKUP($U$1,A:F,6,))*100)+100</f>
        <v>109.27374301681098</v>
      </c>
      <c r="M174" s="76">
        <f>(((Table134567891011121314151617343[[#This Row],[GBR]]-VLOOKUP($U$1,A:G,7,))/VLOOKUP($U$1,A:G,7,))*100)+100</f>
        <v>110.71823204407347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1" customFormat="1" x14ac:dyDescent="0.2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126.513105428</v>
      </c>
      <c r="F175" s="76">
        <f>IF(VLOOKUP(A175,Database!$A:$AS,MATCH($F$1,Database!$A$1:$AS$1,0),FALSE)=0,#N/A,VLOOKUP(A175,Database!$A:$AS,MATCH($F$1,Database!$A$1:$AS$1,0),FALSE))</f>
        <v>97.791850679000007</v>
      </c>
      <c r="G175" s="76">
        <f>IF(VLOOKUP(A175,Database!$A:$AS,MATCH($G$1,Database!$A$1:$AS$1,0),FALSE)=0,#N/A,VLOOKUP(A175,Database!$A:$AS,MATCH($G$1,Database!$A$1:$AS$1,0),FALSE))</f>
        <v>106.01344181100001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106.94884735357566</v>
      </c>
      <c r="L175" s="76">
        <f>(((Table134567891011121314151617343[[#This Row],[EA19]]-VLOOKUP($U$1,A:F,6,))/VLOOKUP($U$1,A:F,6,))*100)+100</f>
        <v>109.27374301681098</v>
      </c>
      <c r="M175" s="76">
        <f>(((Table134567891011121314151617343[[#This Row],[GBR]]-VLOOKUP($U$1,A:G,7,))/VLOOKUP($U$1,A:G,7,))*100)+100</f>
        <v>110.38674033148826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1" customFormat="1" x14ac:dyDescent="0.2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126.747105623</v>
      </c>
      <c r="F176" s="76">
        <f>IF(VLOOKUP(A176,Database!$A:$AS,MATCH($F$1,Database!$A$1:$AS$1,0),FALSE)=0,#N/A,VLOOKUP(A176,Database!$A:$AS,MATCH($F$1,Database!$A$1:$AS$1,0),FALSE))</f>
        <v>98.691775684999996</v>
      </c>
      <c r="G176" s="76">
        <f>IF(VLOOKUP(A176,Database!$A:$AS,MATCH($G$1,Database!$A$1:$AS$1,0),FALSE)=0,#N/A,VLOOKUP(A176,Database!$A:$AS,MATCH($G$1,Database!$A$1:$AS$1,0),FALSE))</f>
        <v>104.95224619699999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107.14666125634169</v>
      </c>
      <c r="L176" s="76">
        <f>(((Table134567891011121314151617343[[#This Row],[EA19]]-VLOOKUP($U$1,A:F,6,))/VLOOKUP($U$1,A:F,6,))*100)+100</f>
        <v>110.27932960871257</v>
      </c>
      <c r="M176" s="76">
        <f>(((Table134567891011121314151617343[[#This Row],[GBR]]-VLOOKUP($U$1,A:G,7,))/VLOOKUP($U$1,A:G,7,))*100)+100</f>
        <v>109.28176795551001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1" customFormat="1" x14ac:dyDescent="0.2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125.07710423100001</v>
      </c>
      <c r="F177" s="76">
        <f>IF(VLOOKUP(A177,Database!$A:$AS,MATCH($F$1,Database!$A$1:$AS$1,0),FALSE)=0,#N/A,VLOOKUP(A177,Database!$A:$AS,MATCH($F$1,Database!$A$1:$AS$1,0),FALSE))</f>
        <v>96.591950671000006</v>
      </c>
      <c r="G177" s="76">
        <f>IF(VLOOKUP(A177,Database!$A:$AS,MATCH($G$1,Database!$A$1:$AS$1,0),FALSE)=0,#N/A,VLOOKUP(A177,Database!$A:$AS,MATCH($G$1,Database!$A$1:$AS$1,0),FALSE))</f>
        <v>103.678811461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105.73491246281522</v>
      </c>
      <c r="L177" s="76">
        <f>(((Table134567891011121314151617343[[#This Row],[EA19]]-VLOOKUP($U$1,A:F,6,))/VLOOKUP($U$1,A:F,6,))*100)+100</f>
        <v>107.93296089427551</v>
      </c>
      <c r="M177" s="76">
        <f>(((Table134567891011121314151617343[[#This Row],[GBR]]-VLOOKUP($U$1,A:G,7,))/VLOOKUP($U$1,A:G,7,))*100)+100</f>
        <v>107.95580110516912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1" customFormat="1" x14ac:dyDescent="0.2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110.65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127.063105886</v>
      </c>
      <c r="F178" s="76">
        <f>IF(VLOOKUP(A178,Database!$A:$AS,MATCH($F$1,Database!$A$1:$AS$1,0),FALSE)=0,#N/A,VLOOKUP(A178,Database!$A:$AS,MATCH($F$1,Database!$A$1:$AS$1,0),FALSE))</f>
        <v>98.091825681000003</v>
      </c>
      <c r="G178" s="76">
        <f>IF(VLOOKUP(A178,Database!$A:$AS,MATCH($G$1,Database!$A$1:$AS$1,0),FALSE)=0,#N/A,VLOOKUP(A178,Database!$A:$AS,MATCH($G$1,Database!$A$1:$AS$1,0),FALSE))</f>
        <v>103.46657233800001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107.97228727556596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107.41379456064992</v>
      </c>
      <c r="L178" s="76">
        <f>(((Table134567891011121314151617343[[#This Row],[EA19]]-VLOOKUP($U$1,A:F,6,))/VLOOKUP($U$1,A:F,6,))*100)+100</f>
        <v>109.60893854744484</v>
      </c>
      <c r="M178" s="76">
        <f>(((Table134567891011121314151617343[[#This Row],[GBR]]-VLOOKUP($U$1,A:G,7,))/VLOOKUP($U$1,A:G,7,))*100)+100</f>
        <v>107.73480662976522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1" customFormat="1" x14ac:dyDescent="0.2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125.959104966</v>
      </c>
      <c r="F179" s="76">
        <f>IF(VLOOKUP(A179,Database!$A:$AS,MATCH($F$1,Database!$A$1:$AS$1,0),FALSE)=0,#N/A,VLOOKUP(A179,Database!$A:$AS,MATCH($F$1,Database!$A$1:$AS$1,0),FALSE))</f>
        <v>98.591784017999998</v>
      </c>
      <c r="G179" s="76">
        <f>IF(VLOOKUP(A179,Database!$A:$AS,MATCH($G$1,Database!$A$1:$AS$1,0),FALSE)=0,#N/A,VLOOKUP(A179,Database!$A:$AS,MATCH($G$1,Database!$A$1:$AS$1,0),FALSE))</f>
        <v>104.315528829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106.48051871170253</v>
      </c>
      <c r="L179" s="76">
        <f>(((Table134567891011121314151617343[[#This Row],[EA19]]-VLOOKUP($U$1,A:F,6,))/VLOOKUP($U$1,A:F,6,))*100)+100</f>
        <v>110.16759776554042</v>
      </c>
      <c r="M179" s="76">
        <f>(((Table134567891011121314151617343[[#This Row],[GBR]]-VLOOKUP($U$1,A:G,7,))/VLOOKUP($U$1,A:G,7,))*100)+100</f>
        <v>108.61878453033957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1" customFormat="1" x14ac:dyDescent="0.2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126.872105727</v>
      </c>
      <c r="F180" s="76">
        <f>IF(VLOOKUP(A180,Database!$A:$AS,MATCH($F$1,Database!$A$1:$AS$1,0),FALSE)=0,#N/A,VLOOKUP(A180,Database!$A:$AS,MATCH($F$1,Database!$A$1:$AS$1,0),FALSE))</f>
        <v>97.391884009999998</v>
      </c>
      <c r="G180" s="76">
        <f>IF(VLOOKUP(A180,Database!$A:$AS,MATCH($G$1,Database!$A$1:$AS$1,0),FALSE)=0,#N/A,VLOOKUP(A180,Database!$A:$AS,MATCH($G$1,Database!$A$1:$AS$1,0),FALSE))</f>
        <v>104.84612663599999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107.25233107605445</v>
      </c>
      <c r="L180" s="76">
        <f>(((Table134567891011121314151617343[[#This Row],[EA19]]-VLOOKUP($U$1,A:F,6,))/VLOOKUP($U$1,A:F,6,))*100)+100</f>
        <v>108.82681564300495</v>
      </c>
      <c r="M180" s="76">
        <f>(((Table134567891011121314151617343[[#This Row],[GBR]]-VLOOKUP($U$1,A:G,7,))/VLOOKUP($U$1,A:G,7,))*100)+100</f>
        <v>109.17127071832869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1" customFormat="1" x14ac:dyDescent="0.2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109.88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124.275103563</v>
      </c>
      <c r="F181" s="76">
        <f>IF(VLOOKUP(A181,Database!$A:$AS,MATCH($F$1,Database!$A$1:$AS$1,0),FALSE)=0,#N/A,VLOOKUP(A181,Database!$A:$AS,MATCH($F$1,Database!$A$1:$AS$1,0),FALSE))</f>
        <v>97.491875676999996</v>
      </c>
      <c r="G181" s="76">
        <f>IF(VLOOKUP(A181,Database!$A:$AS,MATCH($G$1,Database!$A$1:$AS$1,0),FALSE)=0,#N/A,VLOOKUP(A181,Database!$A:$AS,MATCH($G$1,Database!$A$1:$AS$1,0),FALSE))</f>
        <v>104.209409268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107.22092115534738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105.05693489891601</v>
      </c>
      <c r="L181" s="76">
        <f>(((Table134567891011121314151617343[[#This Row],[EA19]]-VLOOKUP($U$1,A:F,6,))/VLOOKUP($U$1,A:F,6,))*100)+100</f>
        <v>108.9385474861771</v>
      </c>
      <c r="M181" s="76">
        <f>(((Table134567891011121314151617343[[#This Row],[GBR]]-VLOOKUP($U$1,A:G,7,))/VLOOKUP($U$1,A:G,7,))*100)+100</f>
        <v>108.50828729315823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1" customFormat="1" x14ac:dyDescent="0.2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111.66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124.758103965</v>
      </c>
      <c r="F182" s="76">
        <f>IF(VLOOKUP(A182,Database!$A:$AS,MATCH($F$1,Database!$A$1:$AS$1,0),FALSE)=0,#N/A,VLOOKUP(A182,Database!$A:$AS,MATCH($F$1,Database!$A$1:$AS$1,0),FALSE))</f>
        <v>98.291809016000002</v>
      </c>
      <c r="G182" s="76">
        <f>IF(VLOOKUP(A182,Database!$A:$AS,MATCH($G$1,Database!$A$1:$AS$1,0),FALSE)=0,#N/A,VLOOKUP(A182,Database!$A:$AS,MATCH($G$1,Database!$A$1:$AS$1,0),FALSE))</f>
        <v>104.209409268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108.95784543325526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105.46524308240782</v>
      </c>
      <c r="L182" s="76">
        <f>(((Table134567891011121314151617343[[#This Row],[EA19]]-VLOOKUP($U$1,A:F,6,))/VLOOKUP($U$1,A:F,6,))*100)+100</f>
        <v>109.83240223490655</v>
      </c>
      <c r="M182" s="76">
        <f>(((Table134567891011121314151617343[[#This Row],[GBR]]-VLOOKUP($U$1,A:G,7,))/VLOOKUP($U$1,A:G,7,))*100)+100</f>
        <v>108.50828729315823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1" customFormat="1" x14ac:dyDescent="0.2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125.315104429</v>
      </c>
      <c r="F183" s="76">
        <f>IF(VLOOKUP(A183,Database!$A:$AS,MATCH($F$1,Database!$A$1:$AS$1,0),FALSE)=0,#N/A,VLOOKUP(A183,Database!$A:$AS,MATCH($F$1,Database!$A$1:$AS$1,0),FALSE))</f>
        <v>98.091825681000003</v>
      </c>
      <c r="G183" s="76">
        <f>IF(VLOOKUP(A183,Database!$A:$AS,MATCH($G$1,Database!$A$1:$AS$1,0),FALSE)=0,#N/A,VLOOKUP(A183,Database!$A:$AS,MATCH($G$1,Database!$A$1:$AS$1,0),FALSE))</f>
        <v>104.103289706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105.93610779953477</v>
      </c>
      <c r="L183" s="76">
        <f>(((Table134567891011121314151617343[[#This Row],[EA19]]-VLOOKUP($U$1,A:F,6,))/VLOOKUP($U$1,A:F,6,))*100)+100</f>
        <v>109.60893854744484</v>
      </c>
      <c r="M183" s="76">
        <f>(((Table134567891011121314151617343[[#This Row],[GBR]]-VLOOKUP($U$1,A:G,7,))/VLOOKUP($U$1,A:G,7,))*100)+100</f>
        <v>108.39779005493565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1" customFormat="1" x14ac:dyDescent="0.2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126.209105174</v>
      </c>
      <c r="F184" s="76">
        <f>IF(VLOOKUP(A184,Database!$A:$AS,MATCH($F$1,Database!$A$1:$AS$1,0),FALSE)=0,#N/A,VLOOKUP(A184,Database!$A:$AS,MATCH($F$1,Database!$A$1:$AS$1,0),FALSE))</f>
        <v>97.991834014000005</v>
      </c>
      <c r="G184" s="76">
        <f>IF(VLOOKUP(A184,Database!$A:$AS,MATCH($G$1,Database!$A$1:$AS$1,0),FALSE)=0,#N/A,VLOOKUP(A184,Database!$A:$AS,MATCH($G$1,Database!$A$1:$AS$1,0),FALSE))</f>
        <v>101.768659356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106.69185835112803</v>
      </c>
      <c r="L184" s="76">
        <f>(((Table134567891011121314151617343[[#This Row],[EA19]]-VLOOKUP($U$1,A:F,6,))/VLOOKUP($U$1,A:F,6,))*100)+100</f>
        <v>109.49720670427268</v>
      </c>
      <c r="M184" s="76">
        <f>(((Table134567891011121314151617343[[#This Row],[GBR]]-VLOOKUP($U$1,A:G,7,))/VLOOKUP($U$1,A:G,7,))*100)+100</f>
        <v>105.96685082861651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1" customFormat="1" x14ac:dyDescent="0.2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110.78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127.429106191</v>
      </c>
      <c r="F185" s="76">
        <f>IF(VLOOKUP(A185,Database!$A:$AS,MATCH($F$1,Database!$A$1:$AS$1,0),FALSE)=0,#N/A,VLOOKUP(A185,Database!$A:$AS,MATCH($F$1,Database!$A$1:$AS$1,0),FALSE))</f>
        <v>99.391717357000005</v>
      </c>
      <c r="G185" s="76">
        <f>IF(VLOOKUP(A185,Database!$A:$AS,MATCH($G$1,Database!$A$1:$AS$1,0),FALSE)=0,#N/A,VLOOKUP(A185,Database!$A:$AS,MATCH($G$1,Database!$A$1:$AS$1,0),FALSE))</f>
        <v>105.16448532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108.09914129586261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107.72319579318139</v>
      </c>
      <c r="L185" s="76">
        <f>(((Table134567891011121314151617343[[#This Row],[EA19]]-VLOOKUP($U$1,A:F,6,))/VLOOKUP($U$1,A:F,6,))*100)+100</f>
        <v>111.06145251426987</v>
      </c>
      <c r="M185" s="76">
        <f>(((Table134567891011121314151617343[[#This Row],[GBR]]-VLOOKUP($U$1,A:G,7,))/VLOOKUP($U$1,A:G,7,))*100)+100</f>
        <v>109.5027624309139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1" customFormat="1" x14ac:dyDescent="0.2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126.411105343</v>
      </c>
      <c r="F186" s="76">
        <f>IF(VLOOKUP(A186,Database!$A:$AS,MATCH($F$1,Database!$A$1:$AS$1,0),FALSE)=0,#N/A,VLOOKUP(A186,Database!$A:$AS,MATCH($F$1,Database!$A$1:$AS$1,0),FALSE))</f>
        <v>98.091825681000003</v>
      </c>
      <c r="G186" s="76">
        <f>IF(VLOOKUP(A186,Database!$A:$AS,MATCH($G$1,Database!$A$1:$AS$1,0),FALSE)=0,#N/A,VLOOKUP(A186,Database!$A:$AS,MATCH($G$1,Database!$A$1:$AS$1,0),FALSE))</f>
        <v>104.527767952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106.86262078057509</v>
      </c>
      <c r="L186" s="76">
        <f>(((Table134567891011121314151617343[[#This Row],[EA19]]-VLOOKUP($U$1,A:F,6,))/VLOOKUP($U$1,A:F,6,))*100)+100</f>
        <v>109.60893854744484</v>
      </c>
      <c r="M186" s="76">
        <f>(((Table134567891011121314151617343[[#This Row],[GBR]]-VLOOKUP($U$1,A:G,7,))/VLOOKUP($U$1,A:G,7,))*100)+100</f>
        <v>108.83977900574347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1" customFormat="1" x14ac:dyDescent="0.2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127.028105857</v>
      </c>
      <c r="F187" s="76">
        <f>IF(VLOOKUP(A187,Database!$A:$AS,MATCH($F$1,Database!$A$1:$AS$1,0),FALSE)=0,#N/A,VLOOKUP(A187,Database!$A:$AS,MATCH($F$1,Database!$A$1:$AS$1,0),FALSE))</f>
        <v>98.991750687000007</v>
      </c>
      <c r="G187" s="76">
        <f>IF(VLOOKUP(A187,Database!$A:$AS,MATCH($G$1,Database!$A$1:$AS$1,0),FALSE)=0,#N/A,VLOOKUP(A187,Database!$A:$AS,MATCH($G$1,Database!$A$1:$AS$1,0),FALSE))</f>
        <v>105.90732224999999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107.38420701123178</v>
      </c>
      <c r="L187" s="76">
        <f>(((Table134567891011121314151617343[[#This Row],[EA19]]-VLOOKUP($U$1,A:F,6,))/VLOOKUP($U$1,A:F,6,))*100)+100</f>
        <v>110.61452513934645</v>
      </c>
      <c r="M187" s="76">
        <f>(((Table134567891011121314151617343[[#This Row],[GBR]]-VLOOKUP($U$1,A:G,7,))/VLOOKUP($U$1,A:G,7,))*100)+100</f>
        <v>110.27624309430692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1" customFormat="1" x14ac:dyDescent="0.2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109.19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127.190105992</v>
      </c>
      <c r="F188" s="76">
        <f>IF(VLOOKUP(A188,Database!$A:$AS,MATCH($F$1,Database!$A$1:$AS$1,0),FALSE)=0,#N/A,VLOOKUP(A188,Database!$A:$AS,MATCH($F$1,Database!$A$1:$AS$1,0),FALSE))</f>
        <v>99.491709024000002</v>
      </c>
      <c r="G188" s="76">
        <f>IF(VLOOKUP(A188,Database!$A:$AS,MATCH($G$1,Database!$A$1:$AS$1,0),FALSE)=0,#N/A,VLOOKUP(A188,Database!$A:$AS,MATCH($G$1,Database!$A$1:$AS$1,0),FALSE))</f>
        <v>105.16448532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106.54761904761904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107.5211550977621</v>
      </c>
      <c r="L188" s="76">
        <f>(((Table134567891011121314151617343[[#This Row],[EA19]]-VLOOKUP($U$1,A:F,6,))/VLOOKUP($U$1,A:F,6,))*100)+100</f>
        <v>111.17318435744203</v>
      </c>
      <c r="M188" s="76">
        <f>(((Table134567891011121314151617343[[#This Row],[GBR]]-VLOOKUP($U$1,A:G,7,))/VLOOKUP($U$1,A:G,7,))*100)+100</f>
        <v>109.5027624309139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1" customFormat="1" x14ac:dyDescent="0.2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128.12910677400001</v>
      </c>
      <c r="F189" s="76">
        <f>IF(VLOOKUP(A189,Database!$A:$AS,MATCH($F$1,Database!$A$1:$AS$1,0),FALSE)=0,#N/A,VLOOKUP(A189,Database!$A:$AS,MATCH($F$1,Database!$A$1:$AS$1,0),FALSE))</f>
        <v>98.291809016000002</v>
      </c>
      <c r="G189" s="76">
        <f>IF(VLOOKUP(A189,Database!$A:$AS,MATCH($G$1,Database!$A$1:$AS$1,0),FALSE)=0,#N/A,VLOOKUP(A189,Database!$A:$AS,MATCH($G$1,Database!$A$1:$AS$1,0),FALSE))</f>
        <v>104.315528829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108.31494678408001</v>
      </c>
      <c r="L189" s="76">
        <f>(((Table134567891011121314151617343[[#This Row],[EA19]]-VLOOKUP($U$1,A:F,6,))/VLOOKUP($U$1,A:F,6,))*100)+100</f>
        <v>109.83240223490655</v>
      </c>
      <c r="M189" s="76">
        <f>(((Table134567891011121314151617343[[#This Row],[GBR]]-VLOOKUP($U$1,A:G,7,))/VLOOKUP($U$1,A:G,7,))*100)+100</f>
        <v>108.61878453033957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1" customFormat="1" x14ac:dyDescent="0.2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127.618106348</v>
      </c>
      <c r="F190" s="76">
        <f>IF(VLOOKUP(A190,Database!$A:$AS,MATCH($F$1,Database!$A$1:$AS$1,0),FALSE)=0,#N/A,VLOOKUP(A190,Database!$A:$AS,MATCH($F$1,Database!$A$1:$AS$1,0),FALSE))</f>
        <v>99.691692359000001</v>
      </c>
      <c r="G190" s="76">
        <f>IF(VLOOKUP(A190,Database!$A:$AS,MATCH($G$1,Database!$A$1:$AS$1,0),FALSE)=0,#N/A,VLOOKUP(A190,Database!$A:$AS,MATCH($G$1,Database!$A$1:$AS$1,0),FALSE))</f>
        <v>104.633887513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107.88296856037741</v>
      </c>
      <c r="L190" s="76">
        <f>(((Table134567891011121314151617343[[#This Row],[EA19]]-VLOOKUP($U$1,A:F,6,))/VLOOKUP($U$1,A:F,6,))*100)+100</f>
        <v>111.39664804490374</v>
      </c>
      <c r="M190" s="76">
        <f>(((Table134567891011121314151617343[[#This Row],[GBR]]-VLOOKUP($U$1,A:G,7,))/VLOOKUP($U$1,A:G,7,))*100)+100</f>
        <v>108.95027624292479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1" customFormat="1" x14ac:dyDescent="0.2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127.00510583800001</v>
      </c>
      <c r="F191" s="76">
        <f>IF(VLOOKUP(A191,Database!$A:$AS,MATCH($F$1,Database!$A$1:$AS$1,0),FALSE)=0,#N/A,VLOOKUP(A191,Database!$A:$AS,MATCH($F$1,Database!$A$1:$AS$1,0),FALSE))</f>
        <v>99.891675694</v>
      </c>
      <c r="G191" s="76">
        <f>IF(VLOOKUP(A191,Database!$A:$AS,MATCH($G$1,Database!$A$1:$AS$1,0),FALSE)=0,#N/A,VLOOKUP(A191,Database!$A:$AS,MATCH($G$1,Database!$A$1:$AS$1,0),FALSE))</f>
        <v>103.891050584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107.36476376451961</v>
      </c>
      <c r="L191" s="76">
        <f>(((Table134567891011121314151617343[[#This Row],[EA19]]-VLOOKUP($U$1,A:F,6,))/VLOOKUP($U$1,A:F,6,))*100)+100</f>
        <v>111.62011173236546</v>
      </c>
      <c r="M191" s="76">
        <f>(((Table134567891011121314151617343[[#This Row],[GBR]]-VLOOKUP($U$1,A:G,7,))/VLOOKUP($U$1,A:G,7,))*100)+100</f>
        <v>108.17679558057301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1" customFormat="1" x14ac:dyDescent="0.2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128.61810718199999</v>
      </c>
      <c r="F192" s="76">
        <f>IF(VLOOKUP(A192,Database!$A:$AS,MATCH($F$1,Database!$A$1:$AS$1,0),FALSE)=0,#N/A,VLOOKUP(A192,Database!$A:$AS,MATCH($F$1,Database!$A$1:$AS$1,0),FALSE))</f>
        <v>101.591534039</v>
      </c>
      <c r="G192" s="76">
        <f>IF(VLOOKUP(A192,Database!$A:$AS,MATCH($G$1,Database!$A$1:$AS$1,0),FALSE)=0,#N/A,VLOOKUP(A192,Database!$A:$AS,MATCH($G$1,Database!$A$1:$AS$1,0),FALSE))</f>
        <v>104.42164839100001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108.72832711977013</v>
      </c>
      <c r="L192" s="76">
        <f>(((Table134567891011121314151617343[[#This Row],[EA19]]-VLOOKUP($U$1,A:F,6,))/VLOOKUP($U$1,A:F,6,))*100)+100</f>
        <v>113.5195530729965</v>
      </c>
      <c r="M192" s="76">
        <f>(((Table134567891011121314151617343[[#This Row],[GBR]]-VLOOKUP($U$1,A:G,7,))/VLOOKUP($U$1,A:G,7,))*100)+100</f>
        <v>108.72928176856215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1" customFormat="1" x14ac:dyDescent="0.2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129.63810803199999</v>
      </c>
      <c r="F193" s="76">
        <f>IF(VLOOKUP(A193,Database!$A:$AS,MATCH($F$1,Database!$A$1:$AS$1,0),FALSE)=0,#N/A,VLOOKUP(A193,Database!$A:$AS,MATCH($F$1,Database!$A$1:$AS$1,0),FALSE))</f>
        <v>100.49162569800001</v>
      </c>
      <c r="G193" s="76">
        <f>IF(VLOOKUP(A193,Database!$A:$AS,MATCH($G$1,Database!$A$1:$AS$1,0),FALSE)=0,#N/A,VLOOKUP(A193,Database!$A:$AS,MATCH($G$1,Database!$A$1:$AS$1,0),FALSE))</f>
        <v>107.817474354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109.59059284977587</v>
      </c>
      <c r="L193" s="76">
        <f>(((Table134567891011121314151617343[[#This Row],[EA19]]-VLOOKUP($U$1,A:F,6,))/VLOOKUP($U$1,A:F,6,))*100)+100</f>
        <v>112.29050279363319</v>
      </c>
      <c r="M193" s="76">
        <f>(((Table134567891011121314151617343[[#This Row],[GBR]]-VLOOKUP($U$1,A:G,7,))/VLOOKUP($U$1,A:G,7,))*100)+100</f>
        <v>112.26519336981826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1" customFormat="1" x14ac:dyDescent="0.2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110.3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130.51410876200001</v>
      </c>
      <c r="F194" s="76">
        <f>IF(VLOOKUP(A194,Database!$A:$AS,MATCH($F$1,Database!$A$1:$AS$1,0),FALSE)=0,#N/A,VLOOKUP(A194,Database!$A:$AS,MATCH($F$1,Database!$A$1:$AS$1,0),FALSE))</f>
        <v>101.191567369</v>
      </c>
      <c r="G194" s="76">
        <f>IF(VLOOKUP(A194,Database!$A:$AS,MATCH($G$1,Database!$A$1:$AS$1,0),FALSE)=0,#N/A,VLOOKUP(A194,Database!$A:$AS,MATCH($G$1,Database!$A$1:$AS$1,0),FALSE))</f>
        <v>106.225680934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107.63075722092115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110.33112694731022</v>
      </c>
      <c r="L194" s="76">
        <f>(((Table134567891011121314151617343[[#This Row],[EA19]]-VLOOKUP($U$1,A:F,6,))/VLOOKUP($U$1,A:F,6,))*100)+100</f>
        <v>113.07262569807307</v>
      </c>
      <c r="M194" s="76">
        <f>(((Table134567891011121314151617343[[#This Row],[GBR]]-VLOOKUP($U$1,A:G,7,))/VLOOKUP($U$1,A:G,7,))*100)+100</f>
        <v>110.60773480689215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1" customFormat="1" x14ac:dyDescent="0.2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109.56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130.29410857799999</v>
      </c>
      <c r="F195" s="76">
        <f>IF(VLOOKUP(A195,Database!$A:$AS,MATCH($F$1,Database!$A$1:$AS$1,0),FALSE)=0,#N/A,VLOOKUP(A195,Database!$A:$AS,MATCH($F$1,Database!$A$1:$AS$1,0),FALSE))</f>
        <v>101.191567369</v>
      </c>
      <c r="G195" s="76">
        <f>IF(VLOOKUP(A195,Database!$A:$AS,MATCH($G$1,Database!$A$1:$AS$1,0),FALSE)=0,#N/A,VLOOKUP(A195,Database!$A:$AS,MATCH($G$1,Database!$A$1:$AS$1,0),FALSE))</f>
        <v>106.756278741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106.90866510538642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110.14514806380423</v>
      </c>
      <c r="L195" s="76">
        <f>(((Table134567891011121314151617343[[#This Row],[EA19]]-VLOOKUP($U$1,A:F,6,))/VLOOKUP($U$1,A:F,6,))*100)+100</f>
        <v>113.07262569807307</v>
      </c>
      <c r="M195" s="76">
        <f>(((Table134567891011121314151617343[[#This Row],[GBR]]-VLOOKUP($U$1,A:G,7,))/VLOOKUP($U$1,A:G,7,))*100)+100</f>
        <v>111.16022099488129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1" customFormat="1" x14ac:dyDescent="0.2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130.97210914300001</v>
      </c>
      <c r="F196" s="76">
        <f>IF(VLOOKUP(A196,Database!$A:$AS,MATCH($F$1,Database!$A$1:$AS$1,0),FALSE)=0,#N/A,VLOOKUP(A196,Database!$A:$AS,MATCH($F$1,Database!$A$1:$AS$1,0),FALSE))</f>
        <v>101.991500708</v>
      </c>
      <c r="G196" s="76">
        <f>IF(VLOOKUP(A196,Database!$A:$AS,MATCH($G$1,Database!$A$1:$AS$1,0),FALSE)=0,#N/A,VLOOKUP(A196,Database!$A:$AS,MATCH($G$1,Database!$A$1:$AS$1,0),FALSE))</f>
        <v>107.711354793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110.71830116669041</v>
      </c>
      <c r="L196" s="76">
        <f>(((Table134567891011121314151617343[[#This Row],[EA19]]-VLOOKUP($U$1,A:F,6,))/VLOOKUP($U$1,A:F,6,))*100)+100</f>
        <v>113.96648044680254</v>
      </c>
      <c r="M196" s="76">
        <f>(((Table134567891011121314151617343[[#This Row],[GBR]]-VLOOKUP($U$1,A:G,7,))/VLOOKUP($U$1,A:G,7,))*100)+100</f>
        <v>112.15469613263694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1" customFormat="1" x14ac:dyDescent="0.2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130.16110846800001</v>
      </c>
      <c r="F197" s="76">
        <f>IF(VLOOKUP(A197,Database!$A:$AS,MATCH($F$1,Database!$A$1:$AS$1,0),FALSE)=0,#N/A,VLOOKUP(A197,Database!$A:$AS,MATCH($F$1,Database!$A$1:$AS$1,0),FALSE))</f>
        <v>102.29147571</v>
      </c>
      <c r="G197" s="76">
        <f>IF(VLOOKUP(A197,Database!$A:$AS,MATCH($G$1,Database!$A$1:$AS$1,0),FALSE)=0,#N/A,VLOOKUP(A197,Database!$A:$AS,MATCH($G$1,Database!$A$1:$AS$1,0),FALSE))</f>
        <v>107.605235232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110.03271537618443</v>
      </c>
      <c r="L197" s="76">
        <f>(((Table134567891011121314151617343[[#This Row],[EA19]]-VLOOKUP($U$1,A:F,6,))/VLOOKUP($U$1,A:F,6,))*100)+100</f>
        <v>114.3016759774364</v>
      </c>
      <c r="M197" s="76">
        <f>(((Table134567891011121314151617343[[#This Row],[GBR]]-VLOOKUP($U$1,A:G,7,))/VLOOKUP($U$1,A:G,7,))*100)+100</f>
        <v>112.04419889545562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1" customFormat="1" x14ac:dyDescent="0.2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131.781109818</v>
      </c>
      <c r="F198" s="76">
        <f>IF(VLOOKUP(A198,Database!$A:$AS,MATCH($F$1,Database!$A$1:$AS$1,0),FALSE)=0,#N/A,VLOOKUP(A198,Database!$A:$AS,MATCH($F$1,Database!$A$1:$AS$1,0),FALSE))</f>
        <v>103.791350721</v>
      </c>
      <c r="G198" s="76">
        <f>IF(VLOOKUP(A198,Database!$A:$AS,MATCH($G$1,Database!$A$1:$AS$1,0),FALSE)=0,#N/A,VLOOKUP(A198,Database!$A:$AS,MATCH($G$1,Database!$A$1:$AS$1,0),FALSE))</f>
        <v>107.923593916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111.40219624148766</v>
      </c>
      <c r="L198" s="76">
        <f>(((Table134567891011121314151617343[[#This Row],[EA19]]-VLOOKUP($U$1,A:F,6,))/VLOOKUP($U$1,A:F,6,))*100)+100</f>
        <v>115.97765363172314</v>
      </c>
      <c r="M198" s="76">
        <f>(((Table134567891011121314151617343[[#This Row],[GBR]]-VLOOKUP($U$1,A:G,7,))/VLOOKUP($U$1,A:G,7,))*100)+100</f>
        <v>112.37569060804086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1" customFormat="1" x14ac:dyDescent="0.2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132.22211018499999</v>
      </c>
      <c r="F199" s="76">
        <f>IF(VLOOKUP(A199,Database!$A:$AS,MATCH($F$1,Database!$A$1:$AS$1,0),FALSE)=0,#N/A,VLOOKUP(A199,Database!$A:$AS,MATCH($F$1,Database!$A$1:$AS$1,0),FALSE))</f>
        <v>103.691359053</v>
      </c>
      <c r="G199" s="76">
        <f>IF(VLOOKUP(A199,Database!$A:$AS,MATCH($G$1,Database!$A$1:$AS$1,0),FALSE)=0,#N/A,VLOOKUP(A199,Database!$A:$AS,MATCH($G$1,Database!$A$1:$AS$1,0),FALSE))</f>
        <v>108.66643084499999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111.77499936550862</v>
      </c>
      <c r="L199" s="76">
        <f>(((Table134567891011121314151617343[[#This Row],[EA19]]-VLOOKUP($U$1,A:F,6,))/VLOOKUP($U$1,A:F,6,))*100)+100</f>
        <v>115.86592178743358</v>
      </c>
      <c r="M199" s="76">
        <f>(((Table134567891011121314151617343[[#This Row],[GBR]]-VLOOKUP($U$1,A:G,7,))/VLOOKUP($U$1,A:G,7,))*100)+100</f>
        <v>113.14917127039261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1" customFormat="1" x14ac:dyDescent="0.2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131.92710993899999</v>
      </c>
      <c r="F200" s="76">
        <f>IF(VLOOKUP(A200,Database!$A:$AS,MATCH($F$1,Database!$A$1:$AS$1,0),FALSE)=0,#N/A,VLOOKUP(A200,Database!$A:$AS,MATCH($F$1,Database!$A$1:$AS$1,0),FALSE))</f>
        <v>103.491375719</v>
      </c>
      <c r="G200" s="76">
        <f>IF(VLOOKUP(A200,Database!$A:$AS,MATCH($G$1,Database!$A$1:$AS$1,0),FALSE)=0,#N/A,VLOOKUP(A200,Database!$A:$AS,MATCH($G$1,Database!$A$1:$AS$1,0),FALSE))</f>
        <v>107.923593916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111.52561859051313</v>
      </c>
      <c r="L200" s="76">
        <f>(((Table134567891011121314151617343[[#This Row],[EA19]]-VLOOKUP($U$1,A:F,6,))/VLOOKUP($U$1,A:F,6,))*100)+100</f>
        <v>115.64245810108929</v>
      </c>
      <c r="M200" s="76">
        <f>(((Table134567891011121314151617343[[#This Row],[GBR]]-VLOOKUP($U$1,A:G,7,))/VLOOKUP($U$1,A:G,7,))*100)+100</f>
        <v>112.37569060804086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1" customFormat="1" x14ac:dyDescent="0.2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131.61610967999999</v>
      </c>
      <c r="F201" s="76">
        <f>IF(VLOOKUP(A201,Database!$A:$AS,MATCH($F$1,Database!$A$1:$AS$1,0),FALSE)=0,#N/A,VLOOKUP(A201,Database!$A:$AS,MATCH($F$1,Database!$A$1:$AS$1,0),FALSE))</f>
        <v>103.791350721</v>
      </c>
      <c r="G201" s="76">
        <f>IF(VLOOKUP(A201,Database!$A:$AS,MATCH($G$1,Database!$A$1:$AS$1,0),FALSE)=0,#N/A,VLOOKUP(A201,Database!$A:$AS,MATCH($G$1,Database!$A$1:$AS$1,0),FALSE))</f>
        <v>108.98478953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111.26271207885816</v>
      </c>
      <c r="L201" s="76">
        <f>(((Table134567891011121314151617343[[#This Row],[EA19]]-VLOOKUP($U$1,A:F,6,))/VLOOKUP($U$1,A:F,6,))*100)+100</f>
        <v>115.97765363172314</v>
      </c>
      <c r="M201" s="76">
        <f>(((Table134567891011121314151617343[[#This Row],[GBR]]-VLOOKUP($U$1,A:G,7,))/VLOOKUP($U$1,A:G,7,))*100)+100</f>
        <v>113.48066298401909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1" customFormat="1" x14ac:dyDescent="0.2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112.05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132.57711048100001</v>
      </c>
      <c r="F202" s="76">
        <f>IF(VLOOKUP(A202,Database!$A:$AS,MATCH($F$1,Database!$A$1:$AS$1,0),FALSE)=0,#N/A,VLOOKUP(A202,Database!$A:$AS,MATCH($F$1,Database!$A$1:$AS$1,0),FALSE))</f>
        <v>103.891342388</v>
      </c>
      <c r="G202" s="76">
        <f>IF(VLOOKUP(A202,Database!$A:$AS,MATCH($G$1,Database!$A$1:$AS$1,0),FALSE)=0,#N/A,VLOOKUP(A202,Database!$A:$AS,MATCH($G$1,Database!$A$1:$AS$1,0),FALSE))</f>
        <v>109.62150689800001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109.33840749414519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112.07510165403389</v>
      </c>
      <c r="L202" s="76">
        <f>(((Table134567891011121314151617343[[#This Row],[EA19]]-VLOOKUP($U$1,A:F,6,))/VLOOKUP($U$1,A:F,6,))*100)+100</f>
        <v>116.08938547489529</v>
      </c>
      <c r="M202" s="76">
        <f>(((Table134567891011121314151617343[[#This Row],[GBR]]-VLOOKUP($U$1,A:G,7,))/VLOOKUP($U$1,A:G,7,))*100)+100</f>
        <v>114.14364640918954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1" customFormat="1" x14ac:dyDescent="0.2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132.35211029300001</v>
      </c>
      <c r="F203" s="76">
        <f>IF(VLOOKUP(A203,Database!$A:$AS,MATCH($F$1,Database!$A$1:$AS$1,0),FALSE)=0,#N/A,VLOOKUP(A203,Database!$A:$AS,MATCH($F$1,Database!$A$1:$AS$1,0),FALSE))</f>
        <v>103.591367386</v>
      </c>
      <c r="G203" s="76">
        <f>IF(VLOOKUP(A203,Database!$A:$AS,MATCH($G$1,Database!$A$1:$AS$1,0),FALSE)=0,#N/A,VLOOKUP(A203,Database!$A:$AS,MATCH($G$1,Database!$A$1:$AS$1,0),FALSE))</f>
        <v>108.98478953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108.41139734582356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111.88489597787465</v>
      </c>
      <c r="L203" s="76">
        <f>(((Table134567891011121314151617343[[#This Row],[EA19]]-VLOOKUP($U$1,A:F,6,))/VLOOKUP($U$1,A:F,6,))*100)+100</f>
        <v>115.75418994426143</v>
      </c>
      <c r="M203" s="76">
        <f>(((Table134567891011121314151617343[[#This Row],[GBR]]-VLOOKUP($U$1,A:G,7,))/VLOOKUP($U$1,A:G,7,))*100)+100</f>
        <v>113.48066298401909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1" customFormat="1" x14ac:dyDescent="0.2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110.48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134.055111713</v>
      </c>
      <c r="F204" s="76">
        <f>IF(VLOOKUP(A204,Database!$A:$AS,MATCH($F$1,Database!$A$1:$AS$1,0),FALSE)=0,#N/A,VLOOKUP(A204,Database!$A:$AS,MATCH($F$1,Database!$A$1:$AS$1,0),FALSE))</f>
        <v>104.59128406000001</v>
      </c>
      <c r="G204" s="76">
        <f>IF(VLOOKUP(A204,Database!$A:$AS,MATCH($G$1,Database!$A$1:$AS$1,0),FALSE)=0,#N/A,VLOOKUP(A204,Database!$A:$AS,MATCH($G$1,Database!$A$1:$AS$1,0),FALSE))</f>
        <v>109.303148214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107.8064012490242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113.32454160426515</v>
      </c>
      <c r="L204" s="76">
        <f>(((Table134567891011121314151617343[[#This Row],[EA19]]-VLOOKUP($U$1,A:F,6,))/VLOOKUP($U$1,A:F,6,))*100)+100</f>
        <v>116.87150838045261</v>
      </c>
      <c r="M204" s="76">
        <f>(((Table134567891011121314151617343[[#This Row],[GBR]]-VLOOKUP($U$1,A:G,7,))/VLOOKUP($U$1,A:G,7,))*100)+100</f>
        <v>113.81215469660432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1" customFormat="1" x14ac:dyDescent="0.2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135.69411307799999</v>
      </c>
      <c r="F205" s="76">
        <f>IF(VLOOKUP(A205,Database!$A:$AS,MATCH($F$1,Database!$A$1:$AS$1,0),FALSE)=0,#N/A,VLOOKUP(A205,Database!$A:$AS,MATCH($F$1,Database!$A$1:$AS$1,0),FALSE))</f>
        <v>106.191150737</v>
      </c>
      <c r="G205" s="76">
        <f>IF(VLOOKUP(A205,Database!$A:$AS,MATCH($G$1,Database!$A$1:$AS$1,0),FALSE)=0,#N/A,VLOOKUP(A205,Database!$A:$AS,MATCH($G$1,Database!$A$1:$AS$1,0),FALSE))</f>
        <v>108.772550407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114.71008428148167</v>
      </c>
      <c r="L205" s="76">
        <f>(((Table134567891011121314151617343[[#This Row],[EA19]]-VLOOKUP($U$1,A:F,6,))/VLOOKUP($U$1,A:F,6,))*100)+100</f>
        <v>118.65921787679409</v>
      </c>
      <c r="M205" s="76">
        <f>(((Table134567891011121314151617343[[#This Row],[GBR]]-VLOOKUP($U$1,A:G,7,))/VLOOKUP($U$1,A:G,7,))*100)+100</f>
        <v>113.25966850861519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1" customFormat="1" x14ac:dyDescent="0.2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134.768112307</v>
      </c>
      <c r="F206" s="76">
        <f>IF(VLOOKUP(A206,Database!$A:$AS,MATCH($F$1,Database!$A$1:$AS$1,0),FALSE)=0,#N/A,VLOOKUP(A206,Database!$A:$AS,MATCH($F$1,Database!$A$1:$AS$1,0),FALSE))</f>
        <v>105.59120073299999</v>
      </c>
      <c r="G206" s="76">
        <f>IF(VLOOKUP(A206,Database!$A:$AS,MATCH($G$1,Database!$A$1:$AS$1,0),FALSE)=0,#N/A,VLOOKUP(A206,Database!$A:$AS,MATCH($G$1,Database!$A$1:$AS$1,0),FALSE))</f>
        <v>108.878669968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113.92728225656944</v>
      </c>
      <c r="L206" s="76">
        <f>(((Table134567891011121314151617343[[#This Row],[EA19]]-VLOOKUP($U$1,A:F,6,))/VLOOKUP($U$1,A:F,6,))*100)+100</f>
        <v>117.98882681552635</v>
      </c>
      <c r="M206" s="76">
        <f>(((Table134567891011121314151617343[[#This Row],[GBR]]-VLOOKUP($U$1,A:G,7,))/VLOOKUP($U$1,A:G,7,))*100)+100</f>
        <v>113.37016574579651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1" customFormat="1" x14ac:dyDescent="0.2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134.049111708</v>
      </c>
      <c r="F207" s="76">
        <f>IF(VLOOKUP(A207,Database!$A:$AS,MATCH($F$1,Database!$A$1:$AS$1,0),FALSE)=0,#N/A,VLOOKUP(A207,Database!$A:$AS,MATCH($F$1,Database!$A$1:$AS$1,0),FALSE))</f>
        <v>106.291142405</v>
      </c>
      <c r="G207" s="76">
        <f>IF(VLOOKUP(A207,Database!$A:$AS,MATCH($G$1,Database!$A$1:$AS$1,0),FALSE)=0,#N/A,VLOOKUP(A207,Database!$A:$AS,MATCH($G$1,Database!$A$1:$AS$1,0),FALSE))</f>
        <v>108.2419526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113.31946945291217</v>
      </c>
      <c r="L207" s="76">
        <f>(((Table134567891011121314151617343[[#This Row],[EA19]]-VLOOKUP($U$1,A:F,6,))/VLOOKUP($U$1,A:F,6,))*100)+100</f>
        <v>118.77094972108365</v>
      </c>
      <c r="M207" s="76">
        <f>(((Table134567891011121314151617343[[#This Row],[GBR]]-VLOOKUP($U$1,A:G,7,))/VLOOKUP($U$1,A:G,7,))*100)+100</f>
        <v>112.70718232062607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1" customFormat="1" x14ac:dyDescent="0.2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135.69111307599999</v>
      </c>
      <c r="F208" s="76">
        <f>IF(VLOOKUP(A208,Database!$A:$AS,MATCH($F$1,Database!$A$1:$AS$1,0),FALSE)=0,#N/A,VLOOKUP(A208,Database!$A:$AS,MATCH($F$1,Database!$A$1:$AS$1,0),FALSE))</f>
        <v>106.891092409</v>
      </c>
      <c r="G208" s="76">
        <f>IF(VLOOKUP(A208,Database!$A:$AS,MATCH($G$1,Database!$A$1:$AS$1,0),FALSE)=0,#N/A,VLOOKUP(A208,Database!$A:$AS,MATCH($G$1,Database!$A$1:$AS$1,0),FALSE))</f>
        <v>107.817474354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114.70754820622786</v>
      </c>
      <c r="L208" s="76">
        <f>(((Table134567891011121314151617343[[#This Row],[EA19]]-VLOOKUP($U$1,A:F,6,))/VLOOKUP($U$1,A:F,6,))*100)+100</f>
        <v>119.44134078235138</v>
      </c>
      <c r="M208" s="76">
        <f>(((Table134567891011121314151617343[[#This Row],[GBR]]-VLOOKUP($U$1,A:G,7,))/VLOOKUP($U$1,A:G,7,))*100)+100</f>
        <v>112.26519336981826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1" customFormat="1" x14ac:dyDescent="0.2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111.05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133.16911097400001</v>
      </c>
      <c r="F209" s="76">
        <f>IF(VLOOKUP(A209,Database!$A:$AS,MATCH($F$1,Database!$A$1:$AS$1,0),FALSE)=0,#N/A,VLOOKUP(A209,Database!$A:$AS,MATCH($F$1,Database!$A$1:$AS$1,0),FALSE))</f>
        <v>105.391217399</v>
      </c>
      <c r="G209" s="76">
        <f>IF(VLOOKUP(A209,Database!$A:$AS,MATCH($G$1,Database!$A$1:$AS$1,0),FALSE)=0,#N/A,VLOOKUP(A209,Database!$A:$AS,MATCH($G$1,Database!$A$1:$AS$1,0),FALSE))</f>
        <v>106.756278741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108.36260733801717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112.57555392057895</v>
      </c>
      <c r="L209" s="76">
        <f>(((Table134567891011121314151617343[[#This Row],[EA19]]-VLOOKUP($U$1,A:F,6,))/VLOOKUP($U$1,A:F,6,))*100)+100</f>
        <v>117.76536312918205</v>
      </c>
      <c r="M209" s="76">
        <f>(((Table134567891011121314151617343[[#This Row],[GBR]]-VLOOKUP($U$1,A:G,7,))/VLOOKUP($U$1,A:G,7,))*100)+100</f>
        <v>111.16022099488129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1" customFormat="1" x14ac:dyDescent="0.2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136.289113574</v>
      </c>
      <c r="F210" s="76">
        <f>IF(VLOOKUP(A210,Database!$A:$AS,MATCH($F$1,Database!$A$1:$AS$1,0),FALSE)=0,#N/A,VLOOKUP(A210,Database!$A:$AS,MATCH($F$1,Database!$A$1:$AS$1,0),FALSE))</f>
        <v>107.291059078</v>
      </c>
      <c r="G210" s="76">
        <f>IF(VLOOKUP(A210,Database!$A:$AS,MATCH($G$1,Database!$A$1:$AS$1,0),FALSE)=0,#N/A,VLOOKUP(A210,Database!$A:$AS,MATCH($G$1,Database!$A$1:$AS$1,0),FALSE))</f>
        <v>108.45419172299999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115.21307262412591</v>
      </c>
      <c r="L210" s="76">
        <f>(((Table134567891011121314151617343[[#This Row],[EA19]]-VLOOKUP($U$1,A:F,6,))/VLOOKUP($U$1,A:F,6,))*100)+100</f>
        <v>119.88826815615741</v>
      </c>
      <c r="M210" s="76">
        <f>(((Table134567891011121314151617343[[#This Row],[GBR]]-VLOOKUP($U$1,A:G,7,))/VLOOKUP($U$1,A:G,7,))*100)+100</f>
        <v>112.92817679602996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1" customFormat="1" x14ac:dyDescent="0.2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136.160113467</v>
      </c>
      <c r="F211" s="76">
        <f>IF(VLOOKUP(A211,Database!$A:$AS,MATCH($F$1,Database!$A$1:$AS$1,0),FALSE)=0,#N/A,VLOOKUP(A211,Database!$A:$AS,MATCH($F$1,Database!$A$1:$AS$1,0),FALSE))</f>
        <v>107.391050746</v>
      </c>
      <c r="G211" s="76">
        <f>IF(VLOOKUP(A211,Database!$A:$AS,MATCH($G$1,Database!$A$1:$AS$1,0),FALSE)=0,#N/A,VLOOKUP(A211,Database!$A:$AS,MATCH($G$1,Database!$A$1:$AS$1,0),FALSE))</f>
        <v>106.437920057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115.10402137045963</v>
      </c>
      <c r="L211" s="76">
        <f>(((Table134567891011121314151617343[[#This Row],[EA19]]-VLOOKUP($U$1,A:F,6,))/VLOOKUP($U$1,A:F,6,))*100)+100</f>
        <v>120.00000000044697</v>
      </c>
      <c r="M211" s="76">
        <f>(((Table134567891011121314151617343[[#This Row],[GBR]]-VLOOKUP($U$1,A:G,7,))/VLOOKUP($U$1,A:G,7,))*100)+100</f>
        <v>110.82872928229605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1" customFormat="1" x14ac:dyDescent="0.2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113.44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133.72111143399999</v>
      </c>
      <c r="F212" s="76">
        <f>IF(VLOOKUP(A212,Database!$A:$AS,MATCH($F$1,Database!$A$1:$AS$1,0),FALSE)=0,#N/A,VLOOKUP(A212,Database!$A:$AS,MATCH($F$1,Database!$A$1:$AS$1,0),FALSE))</f>
        <v>107.59103408</v>
      </c>
      <c r="G212" s="76">
        <f>IF(VLOOKUP(A212,Database!$A:$AS,MATCH($G$1,Database!$A$1:$AS$1,0),FALSE)=0,#N/A,VLOOKUP(A212,Database!$A:$AS,MATCH($G$1,Database!$A$1:$AS$1,0),FALSE))</f>
        <v>105.058365759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110.69476971116315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113.04219184505264</v>
      </c>
      <c r="L212" s="76">
        <f>(((Table134567891011121314151617343[[#This Row],[EA19]]-VLOOKUP($U$1,A:F,6,))/VLOOKUP($U$1,A:F,6,))*100)+100</f>
        <v>120.22346368679128</v>
      </c>
      <c r="M212" s="76">
        <f>(((Table134567891011121314151617343[[#This Row],[GBR]]-VLOOKUP($U$1,A:G,7,))/VLOOKUP($U$1,A:G,7,))*100)+100</f>
        <v>109.39226519373258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1" customFormat="1" x14ac:dyDescent="0.2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114.12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133.874111562</v>
      </c>
      <c r="F213" s="76">
        <f>IF(VLOOKUP(A213,Database!$A:$AS,MATCH($F$1,Database!$A$1:$AS$1,0),FALSE)=0,#N/A,VLOOKUP(A213,Database!$A:$AS,MATCH($F$1,Database!$A$1:$AS$1,0),FALSE))</f>
        <v>108.29097575199999</v>
      </c>
      <c r="G213" s="76">
        <f>IF(VLOOKUP(A213,Database!$A:$AS,MATCH($G$1,Database!$A$1:$AS$1,0),FALSE)=0,#N/A,VLOOKUP(A213,Database!$A:$AS,MATCH($G$1,Database!$A$1:$AS$1,0),FALSE))</f>
        <v>106.544039618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111.35831381733021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113.17153170497618</v>
      </c>
      <c r="L213" s="76">
        <f>(((Table134567891011121314151617343[[#This Row],[EA19]]-VLOOKUP($U$1,A:F,6,))/VLOOKUP($U$1,A:F,6,))*100)+100</f>
        <v>121.00558659234856</v>
      </c>
      <c r="M213" s="76">
        <f>(((Table134567891011121314151617343[[#This Row],[GBR]]-VLOOKUP($U$1,A:G,7,))/VLOOKUP($U$1,A:G,7,))*100)+100</f>
        <v>110.93922651947737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1" customFormat="1" x14ac:dyDescent="0.2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134.379111983</v>
      </c>
      <c r="F214" s="76">
        <f>IF(VLOOKUP(A214,Database!$A:$AS,MATCH($F$1,Database!$A$1:$AS$1,0),FALSE)=0,#N/A,VLOOKUP(A214,Database!$A:$AS,MATCH($F$1,Database!$A$1:$AS$1,0),FALSE))</f>
        <v>107.891009083</v>
      </c>
      <c r="G214" s="76">
        <f>IF(VLOOKUP(A214,Database!$A:$AS,MATCH($G$1,Database!$A$1:$AS$1,0),FALSE)=0,#N/A,VLOOKUP(A214,Database!$A:$AS,MATCH($G$1,Database!$A$1:$AS$1,0),FALSE))</f>
        <v>105.270604882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113.5984377773258</v>
      </c>
      <c r="L214" s="76">
        <f>(((Table134567891011121314151617343[[#This Row],[EA19]]-VLOOKUP($U$1,A:F,6,))/VLOOKUP($U$1,A:F,6,))*100)+100</f>
        <v>120.55865921854256</v>
      </c>
      <c r="M214" s="76">
        <f>(((Table134567891011121314151617343[[#This Row],[GBR]]-VLOOKUP($U$1,A:G,7,))/VLOOKUP($U$1,A:G,7,))*100)+100</f>
        <v>109.61325966913648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1" customFormat="1" x14ac:dyDescent="0.2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134.63011219200001</v>
      </c>
      <c r="F215" s="76">
        <f>IF(VLOOKUP(A215,Database!$A:$AS,MATCH($F$1,Database!$A$1:$AS$1,0),FALSE)=0,#N/A,VLOOKUP(A215,Database!$A:$AS,MATCH($F$1,Database!$A$1:$AS$1,0),FALSE))</f>
        <v>108.690942421</v>
      </c>
      <c r="G215" s="76">
        <f>IF(VLOOKUP(A215,Database!$A:$AS,MATCH($G$1,Database!$A$1:$AS$1,0),FALSE)=0,#N/A,VLOOKUP(A215,Database!$A:$AS,MATCH($G$1,Database!$A$1:$AS$1,0),FALSE))</f>
        <v>105.058365759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113.81062277545104</v>
      </c>
      <c r="L215" s="76">
        <f>(((Table134567891011121314151617343[[#This Row],[EA19]]-VLOOKUP($U$1,A:F,6,))/VLOOKUP($U$1,A:F,6,))*100)+100</f>
        <v>121.4525139661546</v>
      </c>
      <c r="M215" s="76">
        <f>(((Table134567891011121314151617343[[#This Row],[GBR]]-VLOOKUP($U$1,A:G,7,))/VLOOKUP($U$1,A:G,7,))*100)+100</f>
        <v>109.39226519373258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1" customFormat="1" x14ac:dyDescent="0.2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133.62811135699999</v>
      </c>
      <c r="F216" s="76">
        <f>IF(VLOOKUP(A216,Database!$A:$AS,MATCH($F$1,Database!$A$1:$AS$1,0),FALSE)=0,#N/A,VLOOKUP(A216,Database!$A:$AS,MATCH($F$1,Database!$A$1:$AS$1,0),FALSE))</f>
        <v>108.090992417</v>
      </c>
      <c r="G216" s="76">
        <f>IF(VLOOKUP(A216,Database!$A:$AS,MATCH($G$1,Database!$A$1:$AS$1,0),FALSE)=0,#N/A,VLOOKUP(A216,Database!$A:$AS,MATCH($G$1,Database!$A$1:$AS$1,0),FALSE))</f>
        <v>105.058365759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112.96357349950421</v>
      </c>
      <c r="L216" s="76">
        <f>(((Table134567891011121314151617343[[#This Row],[EA19]]-VLOOKUP($U$1,A:F,6,))/VLOOKUP($U$1,A:F,6,))*100)+100</f>
        <v>120.78212290488685</v>
      </c>
      <c r="M216" s="76">
        <f>(((Table134567891011121314151617343[[#This Row],[GBR]]-VLOOKUP($U$1,A:G,7,))/VLOOKUP($U$1,A:G,7,))*100)+100</f>
        <v>109.39226519373258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1" customFormat="1" x14ac:dyDescent="0.2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112.21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133.36811114</v>
      </c>
      <c r="F217" s="76">
        <f>IF(VLOOKUP(A217,Database!$A:$AS,MATCH($F$1,Database!$A$1:$AS$1,0),FALSE)=0,#N/A,VLOOKUP(A217,Database!$A:$AS,MATCH($F$1,Database!$A$1:$AS$1,0),FALSE))</f>
        <v>108.49095908699999</v>
      </c>
      <c r="G217" s="76">
        <f>IF(VLOOKUP(A217,Database!$A:$AS,MATCH($G$1,Database!$A$1:$AS$1,0),FALSE)=0,#N/A,VLOOKUP(A217,Database!$A:$AS,MATCH($G$1,Database!$A$1:$AS$1,0),FALSE))</f>
        <v>105.270604882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109.49453551912568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112.74378027392684</v>
      </c>
      <c r="L217" s="76">
        <f>(((Table134567891011121314151617343[[#This Row],[EA19]]-VLOOKUP($U$1,A:F,6,))/VLOOKUP($U$1,A:F,6,))*100)+100</f>
        <v>121.22905027981028</v>
      </c>
      <c r="M217" s="76">
        <f>(((Table134567891011121314151617343[[#This Row],[GBR]]-VLOOKUP($U$1,A:G,7,))/VLOOKUP($U$1,A:G,7,))*100)+100</f>
        <v>109.61325966913648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1" customFormat="1" x14ac:dyDescent="0.2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133.783111486</v>
      </c>
      <c r="F218" s="76">
        <f>IF(VLOOKUP(A218,Database!$A:$AS,MATCH($F$1,Database!$A$1:$AS$1,0),FALSE)=0,#N/A,VLOOKUP(A218,Database!$A:$AS,MATCH($F$1,Database!$A$1:$AS$1,0),FALSE))</f>
        <v>109.49087575999999</v>
      </c>
      <c r="G218" s="76">
        <f>IF(VLOOKUP(A218,Database!$A:$AS,MATCH($G$1,Database!$A$1:$AS$1,0),FALSE)=0,#N/A,VLOOKUP(A218,Database!$A:$AS,MATCH($G$1,Database!$A$1:$AS$1,0),FALSE))</f>
        <v>105.588963566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113.09460407598183</v>
      </c>
      <c r="L218" s="76">
        <f>(((Table134567891011121314151617343[[#This Row],[EA19]]-VLOOKUP($U$1,A:F,6,))/VLOOKUP($U$1,A:F,6,))*100)+100</f>
        <v>122.34636871488404</v>
      </c>
      <c r="M218" s="76">
        <f>(((Table134567891011121314151617343[[#This Row],[GBR]]-VLOOKUP($U$1,A:G,7,))/VLOOKUP($U$1,A:G,7,))*100)+100</f>
        <v>109.94475138172172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1" customFormat="1" x14ac:dyDescent="0.2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114.23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133.67311139399999</v>
      </c>
      <c r="F219" s="76">
        <f>IF(VLOOKUP(A219,Database!$A:$AS,MATCH($F$1,Database!$A$1:$AS$1,0),FALSE)=0,#N/A,VLOOKUP(A219,Database!$A:$AS,MATCH($F$1,Database!$A$1:$AS$1,0),FALSE))</f>
        <v>109.290892426</v>
      </c>
      <c r="G219" s="76">
        <f>IF(VLOOKUP(A219,Database!$A:$AS,MATCH($G$1,Database!$A$1:$AS$1,0),FALSE)=0,#N/A,VLOOKUP(A219,Database!$A:$AS,MATCH($G$1,Database!$A$1:$AS$1,0),FALSE))</f>
        <v>106.11956137200001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111.4656518345043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113.00161463422884</v>
      </c>
      <c r="L219" s="76">
        <f>(((Table134567891011121314151617343[[#This Row],[EA19]]-VLOOKUP($U$1,A:F,6,))/VLOOKUP($U$1,A:F,6,))*100)+100</f>
        <v>122.12290502853973</v>
      </c>
      <c r="M219" s="76">
        <f>(((Table134567891011121314151617343[[#This Row],[GBR]]-VLOOKUP($U$1,A:G,7,))/VLOOKUP($U$1,A:G,7,))*100)+100</f>
        <v>110.49723756866959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1" customFormat="1" x14ac:dyDescent="0.2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131.23810936500001</v>
      </c>
      <c r="F220" s="76">
        <f>IF(VLOOKUP(A220,Database!$A:$AS,MATCH($F$1,Database!$A$1:$AS$1,0),FALSE)=0,#N/A,VLOOKUP(A220,Database!$A:$AS,MATCH($F$1,Database!$A$1:$AS$1,0),FALSE))</f>
        <v>108.790934089</v>
      </c>
      <c r="G220" s="76">
        <f>IF(VLOOKUP(A220,Database!$A:$AS,MATCH($G$1,Database!$A$1:$AS$1,0),FALSE)=0,#N/A,VLOOKUP(A220,Database!$A:$AS,MATCH($G$1,Database!$A$1:$AS$1,0),FALSE))</f>
        <v>104.42164839100001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110.94316654362075</v>
      </c>
      <c r="L220" s="76">
        <f>(((Table134567891011121314151617343[[#This Row],[EA19]]-VLOOKUP($U$1,A:F,6,))/VLOOKUP($U$1,A:F,6,))*100)+100</f>
        <v>121.56424581044416</v>
      </c>
      <c r="M220" s="76">
        <f>(((Table134567891011121314151617343[[#This Row],[GBR]]-VLOOKUP($U$1,A:G,7,))/VLOOKUP($U$1,A:G,7,))*100)+100</f>
        <v>108.72928176856215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1" customFormat="1" x14ac:dyDescent="0.2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132.043110036</v>
      </c>
      <c r="F221" s="76">
        <f>IF(VLOOKUP(A221,Database!$A:$AS,MATCH($F$1,Database!$A$1:$AS$1,0),FALSE)=0,#N/A,VLOOKUP(A221,Database!$A:$AS,MATCH($F$1,Database!$A$1:$AS$1,0),FALSE))</f>
        <v>110.09082576500001</v>
      </c>
      <c r="G221" s="76">
        <f>IF(VLOOKUP(A221,Database!$A:$AS,MATCH($G$1,Database!$A$1:$AS$1,0),FALSE)=0,#N/A,VLOOKUP(A221,Database!$A:$AS,MATCH($G$1,Database!$A$1:$AS$1,0),FALSE))</f>
        <v>106.862398302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111.62368018361911</v>
      </c>
      <c r="L221" s="76">
        <f>(((Table134567891011121314151617343[[#This Row],[EA19]]-VLOOKUP($U$1,A:F,6,))/VLOOKUP($U$1,A:F,6,))*100)+100</f>
        <v>123.0167597772692</v>
      </c>
      <c r="M221" s="76">
        <f>(((Table134567891011121314151617343[[#This Row],[GBR]]-VLOOKUP($U$1,A:G,7,))/VLOOKUP($U$1,A:G,7,))*100)+100</f>
        <v>111.27071823206261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1" customFormat="1" x14ac:dyDescent="0.2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128.66410722000001</v>
      </c>
      <c r="F222" s="76">
        <f>IF(VLOOKUP(A222,Database!$A:$AS,MATCH($F$1,Database!$A$1:$AS$1,0),FALSE)=0,#N/A,VLOOKUP(A222,Database!$A:$AS,MATCH($F$1,Database!$A$1:$AS$1,0),FALSE))</f>
        <v>106.891092409</v>
      </c>
      <c r="G222" s="76">
        <f>IF(VLOOKUP(A222,Database!$A:$AS,MATCH($G$1,Database!$A$1:$AS$1,0),FALSE)=0,#N/A,VLOOKUP(A222,Database!$A:$AS,MATCH($G$1,Database!$A$1:$AS$1,0),FALSE))</f>
        <v>105.90732224999999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108.7672136131945</v>
      </c>
      <c r="L222" s="76">
        <f>(((Table134567891011121314151617343[[#This Row],[EA19]]-VLOOKUP($U$1,A:F,6,))/VLOOKUP($U$1,A:F,6,))*100)+100</f>
        <v>119.44134078235138</v>
      </c>
      <c r="M222" s="76">
        <f>(((Table134567891011121314151617343[[#This Row],[GBR]]-VLOOKUP($U$1,A:G,7,))/VLOOKUP($U$1,A:G,7,))*100)+100</f>
        <v>110.27624309430692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1" customFormat="1" x14ac:dyDescent="0.2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124.612103843</v>
      </c>
      <c r="F223" s="76">
        <f>IF(VLOOKUP(A223,Database!$A:$AS,MATCH($F$1,Database!$A$1:$AS$1,0),FALSE)=0,#N/A,VLOOKUP(A223,Database!$A:$AS,MATCH($F$1,Database!$A$1:$AS$1,0),FALSE))</f>
        <v>106.99108407600001</v>
      </c>
      <c r="G223" s="76">
        <f>IF(VLOOKUP(A223,Database!$A:$AS,MATCH($G$1,Database!$A$1:$AS$1,0),FALSE)=0,#N/A,VLOOKUP(A223,Database!$A:$AS,MATCH($G$1,Database!$A$1:$AS$1,0),FALSE))</f>
        <v>105.801202688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105.34182073253697</v>
      </c>
      <c r="L223" s="76">
        <f>(((Table134567891011121314151617343[[#This Row],[EA19]]-VLOOKUP($U$1,A:F,6,))/VLOOKUP($U$1,A:F,6,))*100)+100</f>
        <v>119.55307262552354</v>
      </c>
      <c r="M223" s="76">
        <f>(((Table134567891011121314151617343[[#This Row],[GBR]]-VLOOKUP($U$1,A:G,7,))/VLOOKUP($U$1,A:G,7,))*100)+100</f>
        <v>110.16574585608436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1" customFormat="1" x14ac:dyDescent="0.2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110.43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126.476105397</v>
      </c>
      <c r="F224" s="76">
        <f>IF(VLOOKUP(A224,Database!$A:$AS,MATCH($F$1,Database!$A$1:$AS$1,0),FALSE)=0,#N/A,VLOOKUP(A224,Database!$A:$AS,MATCH($F$1,Database!$A$1:$AS$1,0),FALSE))</f>
        <v>106.09115907</v>
      </c>
      <c r="G224" s="76">
        <f>IF(VLOOKUP(A224,Database!$A:$AS,MATCH($G$1,Database!$A$1:$AS$1,0),FALSE)=0,#N/A,VLOOKUP(A224,Database!$A:$AS,MATCH($G$1,Database!$A$1:$AS$1,0),FALSE))</f>
        <v>106.11956137200001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107.7576112412178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106.91756908675809</v>
      </c>
      <c r="L224" s="76">
        <f>(((Table134567891011121314151617343[[#This Row],[EA19]]-VLOOKUP($U$1,A:F,6,))/VLOOKUP($U$1,A:F,6,))*100)+100</f>
        <v>118.54748603362194</v>
      </c>
      <c r="M224" s="76">
        <f>(((Table134567891011121314151617343[[#This Row],[GBR]]-VLOOKUP($U$1,A:G,7,))/VLOOKUP($U$1,A:G,7,))*100)+100</f>
        <v>110.49723756866959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1" customFormat="1" x14ac:dyDescent="0.2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123.14510262100001</v>
      </c>
      <c r="F225" s="76">
        <f>IF(VLOOKUP(A225,Database!$A:$AS,MATCH($F$1,Database!$A$1:$AS$1,0),FALSE)=0,#N/A,VLOOKUP(A225,Database!$A:$AS,MATCH($F$1,Database!$A$1:$AS$1,0),FALSE))</f>
        <v>105.59120073299999</v>
      </c>
      <c r="G225" s="76">
        <f>IF(VLOOKUP(A225,Database!$A:$AS,MATCH($G$1,Database!$A$1:$AS$1,0),FALSE)=0,#N/A,VLOOKUP(A225,Database!$A:$AS,MATCH($G$1,Database!$A$1:$AS$1,0),FALSE))</f>
        <v>106.437920057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104.10167972715729</v>
      </c>
      <c r="L225" s="76">
        <f>(((Table134567891011121314151617343[[#This Row],[EA19]]-VLOOKUP($U$1,A:F,6,))/VLOOKUP($U$1,A:F,6,))*100)+100</f>
        <v>117.98882681552635</v>
      </c>
      <c r="M225" s="76">
        <f>(((Table134567891011121314151617343[[#This Row],[GBR]]-VLOOKUP($U$1,A:G,7,))/VLOOKUP($U$1,A:G,7,))*100)+100</f>
        <v>110.82872928229605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1" customFormat="1" x14ac:dyDescent="0.2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122.529102108</v>
      </c>
      <c r="F226" s="76">
        <f>IF(VLOOKUP(A226,Database!$A:$AS,MATCH($F$1,Database!$A$1:$AS$1,0),FALSE)=0,#N/A,VLOOKUP(A226,Database!$A:$AS,MATCH($F$1,Database!$A$1:$AS$1,0),FALSE))</f>
        <v>104.791267394</v>
      </c>
      <c r="G226" s="76">
        <f>IF(VLOOKUP(A226,Database!$A:$AS,MATCH($G$1,Database!$A$1:$AS$1,0),FALSE)=0,#N/A,VLOOKUP(A226,Database!$A:$AS,MATCH($G$1,Database!$A$1:$AS$1,0),FALSE))</f>
        <v>106.11956137200001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103.5809388552003</v>
      </c>
      <c r="L226" s="76">
        <f>(((Table134567891011121314151617343[[#This Row],[EA19]]-VLOOKUP($U$1,A:F,6,))/VLOOKUP($U$1,A:F,6,))*100)+100</f>
        <v>117.0949720667969</v>
      </c>
      <c r="M226" s="76">
        <f>(((Table134567891011121314151617343[[#This Row],[GBR]]-VLOOKUP($U$1,A:G,7,))/VLOOKUP($U$1,A:G,7,))*100)+100</f>
        <v>110.49723756866959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1" customFormat="1" x14ac:dyDescent="0.2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115.214096012</v>
      </c>
      <c r="F227" s="76">
        <f>IF(VLOOKUP(A227,Database!$A:$AS,MATCH($F$1,Database!$A$1:$AS$1,0),FALSE)=0,#N/A,VLOOKUP(A227,Database!$A:$AS,MATCH($F$1,Database!$A$1:$AS$1,0),FALSE))</f>
        <v>102.29147571</v>
      </c>
      <c r="G227" s="76">
        <f>IF(VLOOKUP(A227,Database!$A:$AS,MATCH($G$1,Database!$A$1:$AS$1,0),FALSE)=0,#N/A,VLOOKUP(A227,Database!$A:$AS,MATCH($G$1,Database!$A$1:$AS$1,0),FALSE))</f>
        <v>104.95224619699999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97.397140997224142</v>
      </c>
      <c r="L227" s="76">
        <f>(((Table134567891011121314151617343[[#This Row],[EA19]]-VLOOKUP($U$1,A:F,6,))/VLOOKUP($U$1,A:F,6,))*100)+100</f>
        <v>114.3016759774364</v>
      </c>
      <c r="M227" s="76">
        <f>(((Table134567891011121314151617343[[#This Row],[GBR]]-VLOOKUP($U$1,A:G,7,))/VLOOKUP($U$1,A:G,7,))*100)+100</f>
        <v>109.28176795551001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1" customFormat="1" x14ac:dyDescent="0.2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112.450093708</v>
      </c>
      <c r="F228" s="76">
        <f>IF(VLOOKUP(A228,Database!$A:$AS,MATCH($F$1,Database!$A$1:$AS$1,0),FALSE)=0,#N/A,VLOOKUP(A228,Database!$A:$AS,MATCH($F$1,Database!$A$1:$AS$1,0),FALSE))</f>
        <v>98.491792351000001</v>
      </c>
      <c r="G228" s="76">
        <f>IF(VLOOKUP(A228,Database!$A:$AS,MATCH($G$1,Database!$A$1:$AS$1,0),FALSE)=0,#N/A,VLOOKUP(A228,Database!$A:$AS,MATCH($G$1,Database!$A$1:$AS$1,0),FALSE))</f>
        <v>101.662539795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95.06056994005678</v>
      </c>
      <c r="L228" s="76">
        <f>(((Table134567891011121314151617343[[#This Row],[EA19]]-VLOOKUP($U$1,A:F,6,))/VLOOKUP($U$1,A:F,6,))*100)+100</f>
        <v>110.05586592236827</v>
      </c>
      <c r="M228" s="76">
        <f>(((Table134567891011121314151617343[[#This Row],[GBR]]-VLOOKUP($U$1,A:G,7,))/VLOOKUP($U$1,A:G,7,))*100)+100</f>
        <v>105.85635359143519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1" customFormat="1" x14ac:dyDescent="0.2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106.59308882800001</v>
      </c>
      <c r="F229" s="76">
        <f>IF(VLOOKUP(A229,Database!$A:$AS,MATCH($F$1,Database!$A$1:$AS$1,0),FALSE)=0,#N/A,VLOOKUP(A229,Database!$A:$AS,MATCH($F$1,Database!$A$1:$AS$1,0),FALSE))</f>
        <v>94.892092325999997</v>
      </c>
      <c r="G229" s="76">
        <f>IF(VLOOKUP(A229,Database!$A:$AS,MATCH($G$1,Database!$A$1:$AS$1,0),FALSE)=0,#N/A,VLOOKUP(A229,Database!$A:$AS,MATCH($G$1,Database!$A$1:$AS$1,0),FALSE))</f>
        <v>101.662539795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90.109304861698888</v>
      </c>
      <c r="L229" s="76">
        <f>(((Table134567891011121314151617343[[#This Row],[EA19]]-VLOOKUP($U$1,A:F,6,))/VLOOKUP($U$1,A:F,6,))*100)+100</f>
        <v>106.03351955364444</v>
      </c>
      <c r="M229" s="76">
        <f>(((Table134567891011121314151617343[[#This Row],[GBR]]-VLOOKUP($U$1,A:G,7,))/VLOOKUP($U$1,A:G,7,))*100)+100</f>
        <v>105.85635359143519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1" customFormat="1" x14ac:dyDescent="0.2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105.614088012</v>
      </c>
      <c r="F230" s="76">
        <f>IF(VLOOKUP(A230,Database!$A:$AS,MATCH($F$1,Database!$A$1:$AS$1,0),FALSE)=0,#N/A,VLOOKUP(A230,Database!$A:$AS,MATCH($F$1,Database!$A$1:$AS$1,0),FALSE))</f>
        <v>90.992417298999996</v>
      </c>
      <c r="G230" s="76">
        <f>IF(VLOOKUP(A230,Database!$A:$AS,MATCH($G$1,Database!$A$1:$AS$1,0),FALSE)=0,#N/A,VLOOKUP(A230,Database!$A:$AS,MATCH($G$1,Database!$A$1:$AS$1,0),FALSE))</f>
        <v>98.266713831000004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89.281698832464244</v>
      </c>
      <c r="L230" s="76">
        <f>(((Table134567891011121314151617343[[#This Row],[EA19]]-VLOOKUP($U$1,A:F,6,))/VLOOKUP($U$1,A:F,6,))*100)+100</f>
        <v>101.67597765428675</v>
      </c>
      <c r="M230" s="76">
        <f>(((Table134567891011121314151617343[[#This Row],[GBR]]-VLOOKUP($U$1,A:G,7,))/VLOOKUP($U$1,A:G,7,))*100)+100</f>
        <v>102.32044198913782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1" customFormat="1" x14ac:dyDescent="0.2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94.73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105.31508776299999</v>
      </c>
      <c r="F231" s="76">
        <f>IF(VLOOKUP(A231,Database!$A:$AS,MATCH($F$1,Database!$A$1:$AS$1,0),FALSE)=0,#N/A,VLOOKUP(A231,Database!$A:$AS,MATCH($F$1,Database!$A$1:$AS$1,0),FALSE))</f>
        <v>88.992583951</v>
      </c>
      <c r="G231" s="76">
        <f>IF(VLOOKUP(A231,Database!$A:$AS,MATCH($G$1,Database!$A$1:$AS$1,0),FALSE)=0,#N/A,VLOOKUP(A231,Database!$A:$AS,MATCH($G$1,Database!$A$1:$AS$1,0),FALSE))</f>
        <v>98.797311637999996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92.43754879000781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89.028936623515207</v>
      </c>
      <c r="L231" s="76">
        <f>(((Table134567891011121314151617343[[#This Row],[EA19]]-VLOOKUP($U$1,A:F,6,))/VLOOKUP($U$1,A:F,6,))*100)+100</f>
        <v>99.441340781904415</v>
      </c>
      <c r="M231" s="76">
        <f>(((Table134567891011121314151617343[[#This Row],[GBR]]-VLOOKUP($U$1,A:G,7,))/VLOOKUP($U$1,A:G,7,))*100)+100</f>
        <v>102.87292817712692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1" customFormat="1" x14ac:dyDescent="0.2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102.565085471</v>
      </c>
      <c r="F232" s="76">
        <f>IF(VLOOKUP(A232,Database!$A:$AS,MATCH($F$1,Database!$A$1:$AS$1,0),FALSE)=0,#N/A,VLOOKUP(A232,Database!$A:$AS,MATCH($F$1,Database!$A$1:$AS$1,0),FALSE))</f>
        <v>87.792683943</v>
      </c>
      <c r="G232" s="76">
        <f>IF(VLOOKUP(A232,Database!$A:$AS,MATCH($G$1,Database!$A$1:$AS$1,0),FALSE)=0,#N/A,VLOOKUP(A232,Database!$A:$AS,MATCH($G$1,Database!$A$1:$AS$1,0),FALSE))</f>
        <v>98.372833392000004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86.704200586453254</v>
      </c>
      <c r="L232" s="76">
        <f>(((Table134567891011121314151617343[[#This Row],[EA19]]-VLOOKUP($U$1,A:F,6,))/VLOOKUP($U$1,A:F,6,))*100)+100</f>
        <v>98.100558659368957</v>
      </c>
      <c r="M232" s="76">
        <f>(((Table134567891011121314151617343[[#This Row],[GBR]]-VLOOKUP($U$1,A:G,7,))/VLOOKUP($U$1,A:G,7,))*100)+100</f>
        <v>102.43093922631914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1" customFormat="1" x14ac:dyDescent="0.2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103.446086205</v>
      </c>
      <c r="F233" s="76">
        <f>IF(VLOOKUP(A233,Database!$A:$AS,MATCH($F$1,Database!$A$1:$AS$1,0),FALSE)=0,#N/A,VLOOKUP(A233,Database!$A:$AS,MATCH($F$1,Database!$A$1:$AS$1,0),FALSE))</f>
        <v>86.592783935</v>
      </c>
      <c r="G233" s="76">
        <f>IF(VLOOKUP(A233,Database!$A:$AS,MATCH($G$1,Database!$A$1:$AS$1,0),FALSE)=0,#N/A,VLOOKUP(A233,Database!$A:$AS,MATCH($G$1,Database!$A$1:$AS$1,0),FALSE))</f>
        <v>99.221789883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87.448961476640847</v>
      </c>
      <c r="L233" s="76">
        <f>(((Table134567891011121314151617343[[#This Row],[EA19]]-VLOOKUP($U$1,A:F,6,))/VLOOKUP($U$1,A:F,6,))*100)+100</f>
        <v>96.759776536833485</v>
      </c>
      <c r="M233" s="76">
        <f>(((Table134567891011121314151617343[[#This Row],[GBR]]-VLOOKUP($U$1,A:G,7,))/VLOOKUP($U$1,A:G,7,))*100)+100</f>
        <v>103.31491712689348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1" customFormat="1" x14ac:dyDescent="0.2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94.07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102.785085654</v>
      </c>
      <c r="F234" s="76">
        <f>IF(VLOOKUP(A234,Database!$A:$AS,MATCH($F$1,Database!$A$1:$AS$1,0),FALSE)=0,#N/A,VLOOKUP(A234,Database!$A:$AS,MATCH($F$1,Database!$A$1:$AS$1,0),FALSE))</f>
        <v>88.692608949000004</v>
      </c>
      <c r="G234" s="76">
        <f>IF(VLOOKUP(A234,Database!$A:$AS,MATCH($G$1,Database!$A$1:$AS$1,0),FALSE)=0,#N/A,VLOOKUP(A234,Database!$A:$AS,MATCH($G$1,Database!$A$1:$AS$1,0),FALSE))</f>
        <v>97.311637778999994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91.793520686963305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86.890179469113889</v>
      </c>
      <c r="L234" s="76">
        <f>(((Table134567891011121314151617343[[#This Row],[EA19]]-VLOOKUP($U$1,A:F,6,))/VLOOKUP($U$1,A:F,6,))*100)+100</f>
        <v>99.106145251270561</v>
      </c>
      <c r="M234" s="76">
        <f>(((Table134567891011121314151617343[[#This Row],[GBR]]-VLOOKUP($U$1,A:G,7,))/VLOOKUP($U$1,A:G,7,))*100)+100</f>
        <v>101.32596685138213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1" customFormat="1" x14ac:dyDescent="0.2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103.757086464</v>
      </c>
      <c r="F235" s="76">
        <f>IF(VLOOKUP(A235,Database!$A:$AS,MATCH($F$1,Database!$A$1:$AS$1,0),FALSE)=0,#N/A,VLOOKUP(A235,Database!$A:$AS,MATCH($F$1,Database!$A$1:$AS$1,0),FALSE))</f>
        <v>89.192567285999999</v>
      </c>
      <c r="G235" s="76">
        <f>IF(VLOOKUP(A235,Database!$A:$AS,MATCH($G$1,Database!$A$1:$AS$1,0),FALSE)=0,#N/A,VLOOKUP(A235,Database!$A:$AS,MATCH($G$1,Database!$A$1:$AS$1,0),FALSE))</f>
        <v>98.372833392000004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87.711867988295822</v>
      </c>
      <c r="L235" s="76">
        <f>(((Table134567891011121314151617343[[#This Row],[EA19]]-VLOOKUP($U$1,A:F,6,))/VLOOKUP($U$1,A:F,6,))*100)+100</f>
        <v>99.664804469366132</v>
      </c>
      <c r="M235" s="76">
        <f>(((Table134567891011121314151617343[[#This Row],[GBR]]-VLOOKUP($U$1,A:G,7,))/VLOOKUP($U$1,A:G,7,))*100)+100</f>
        <v>102.43093922631914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1" customFormat="1" x14ac:dyDescent="0.2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94.92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104.74308728600001</v>
      </c>
      <c r="F236" s="76">
        <f>IF(VLOOKUP(A236,Database!$A:$AS,MATCH($F$1,Database!$A$1:$AS$1,0),FALSE)=0,#N/A,VLOOKUP(A236,Database!$A:$AS,MATCH($F$1,Database!$A$1:$AS$1,0),FALSE))</f>
        <v>89.392550620999998</v>
      </c>
      <c r="G236" s="76">
        <f>IF(VLOOKUP(A236,Database!$A:$AS,MATCH($G$1,Database!$A$1:$AS$1,0),FALSE)=0,#N/A,VLOOKUP(A236,Database!$A:$AS,MATCH($G$1,Database!$A$1:$AS$1,0),FALSE))</f>
        <v>98.585072514999993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92.622950819672127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88.545391527583163</v>
      </c>
      <c r="L236" s="76">
        <f>(((Table134567891011121314151617343[[#This Row],[EA19]]-VLOOKUP($U$1,A:F,6,))/VLOOKUP($U$1,A:F,6,))*100)+100</f>
        <v>99.888268156827849</v>
      </c>
      <c r="M236" s="76">
        <f>(((Table134567891011121314151617343[[#This Row],[GBR]]-VLOOKUP($U$1,A:G,7,))/VLOOKUP($U$1,A:G,7,))*100)+100</f>
        <v>102.65193370172302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1" customFormat="1" x14ac:dyDescent="0.2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96.47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105.205087671</v>
      </c>
      <c r="F237" s="76">
        <f>IF(VLOOKUP(A237,Database!$A:$AS,MATCH($F$1,Database!$A$1:$AS$1,0),FALSE)=0,#N/A,VLOOKUP(A237,Database!$A:$AS,MATCH($F$1,Database!$A$1:$AS$1,0),FALSE))</f>
        <v>89.492542287999996</v>
      </c>
      <c r="G237" s="76">
        <f>IF(VLOOKUP(A237,Database!$A:$AS,MATCH($G$1,Database!$A$1:$AS$1,0),FALSE)=0,#N/A,VLOOKUP(A237,Database!$A:$AS,MATCH($G$1,Database!$A$1:$AS$1,0),FALSE))</f>
        <v>96.038203042000006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94.135441061670562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88.935947181762231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100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1" customFormat="1" x14ac:dyDescent="0.2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106.258088548</v>
      </c>
      <c r="F238" s="76">
        <f>IF(VLOOKUP(A238,Database!$A:$AS,MATCH($F$1,Database!$A$1:$AS$1,0),FALSE)=0,#N/A,VLOOKUP(A238,Database!$A:$AS,MATCH($F$1,Database!$A$1:$AS$1,0),FALSE))</f>
        <v>91.592367303000003</v>
      </c>
      <c r="G238" s="76">
        <f>IF(VLOOKUP(A238,Database!$A:$AS,MATCH($G$1,Database!$A$1:$AS$1,0),FALSE)=0,#N/A,VLOOKUP(A238,Database!$A:$AS,MATCH($G$1,Database!$A$1:$AS$1,0),FALSE))</f>
        <v>97.736116023999998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89.826109743786645</v>
      </c>
      <c r="L238" s="76">
        <f>(((Table134567891011121314151617343[[#This Row],[EA19]]-VLOOKUP($U$1,A:F,6,))/VLOOKUP($U$1,A:F,6,))*100)+100</f>
        <v>102.34636871555449</v>
      </c>
      <c r="M238" s="76">
        <f>(((Table134567891011121314151617343[[#This Row],[GBR]]-VLOOKUP($U$1,A:G,7,))/VLOOKUP($U$1,A:G,7,))*100)+100</f>
        <v>101.76795580114869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1" customFormat="1" x14ac:dyDescent="0.2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105.980088317</v>
      </c>
      <c r="F239" s="76">
        <f>IF(VLOOKUP(A239,Database!$A:$AS,MATCH($F$1,Database!$A$1:$AS$1,0),FALSE)=0,#N/A,VLOOKUP(A239,Database!$A:$AS,MATCH($F$1,Database!$A$1:$AS$1,0),FALSE))</f>
        <v>91.292392301000007</v>
      </c>
      <c r="G239" s="76">
        <f>IF(VLOOKUP(A239,Database!$A:$AS,MATCH($G$1,Database!$A$1:$AS$1,0),FALSE)=0,#N/A,VLOOKUP(A239,Database!$A:$AS,MATCH($G$1,Database!$A$1:$AS$1,0),FALSE))</f>
        <v>97.736116023999998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89.591100064995715</v>
      </c>
      <c r="L239" s="76">
        <f>(((Table134567891011121314151617343[[#This Row],[EA19]]-VLOOKUP($U$1,A:F,6,))/VLOOKUP($U$1,A:F,6,))*100)+100</f>
        <v>102.01117318492064</v>
      </c>
      <c r="M239" s="76">
        <f>(((Table134567891011121314151617343[[#This Row],[GBR]]-VLOOKUP($U$1,A:G,7,))/VLOOKUP($U$1,A:G,7,))*100)+100</f>
        <v>101.76795580114869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1" customFormat="1" x14ac:dyDescent="0.2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97.27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105.54108795099999</v>
      </c>
      <c r="F240" s="76">
        <f>IF(VLOOKUP(A240,Database!$A:$AS,MATCH($F$1,Database!$A$1:$AS$1,0),FALSE)=0,#N/A,VLOOKUP(A240,Database!$A:$AS,MATCH($F$1,Database!$A$1:$AS$1,0),FALSE))</f>
        <v>91.492375635000002</v>
      </c>
      <c r="G240" s="76">
        <f>IF(VLOOKUP(A240,Database!$A:$AS,MATCH($G$1,Database!$A$1:$AS$1,0),FALSE)=0,#N/A,VLOOKUP(A240,Database!$A:$AS,MATCH($G$1,Database!$A$1:$AS$1,0),FALSE))</f>
        <v>97.629996462999998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94.916081186572981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89.219987657528819</v>
      </c>
      <c r="L240" s="76">
        <f>(((Table134567891011121314151617343[[#This Row],[EA19]]-VLOOKUP($U$1,A:F,6,))/VLOOKUP($U$1,A:F,6,))*100)+100</f>
        <v>102.23463687126493</v>
      </c>
      <c r="M240" s="76">
        <f>(((Table134567891011121314151617343[[#This Row],[GBR]]-VLOOKUP($U$1,A:G,7,))/VLOOKUP($U$1,A:G,7,))*100)+100</f>
        <v>101.65745856396737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1" customFormat="1" x14ac:dyDescent="0.2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104.96008746699999</v>
      </c>
      <c r="F241" s="76">
        <f>IF(VLOOKUP(A241,Database!$A:$AS,MATCH($F$1,Database!$A$1:$AS$1,0),FALSE)=0,#N/A,VLOOKUP(A241,Database!$A:$AS,MATCH($F$1,Database!$A$1:$AS$1,0),FALSE))</f>
        <v>91.492375635000002</v>
      </c>
      <c r="G241" s="76">
        <f>IF(VLOOKUP(A241,Database!$A:$AS,MATCH($G$1,Database!$A$1:$AS$1,0),FALSE)=0,#N/A,VLOOKUP(A241,Database!$A:$AS,MATCH($G$1,Database!$A$1:$AS$1,0),FALSE))</f>
        <v>97.417757339999994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88.728834334989969</v>
      </c>
      <c r="L241" s="76">
        <f>(((Table134567891011121314151617343[[#This Row],[EA19]]-VLOOKUP($U$1,A:F,6,))/VLOOKUP($U$1,A:F,6,))*100)+100</f>
        <v>102.23463687126493</v>
      </c>
      <c r="M241" s="76">
        <f>(((Table134567891011121314151617343[[#This Row],[GBR]]-VLOOKUP($U$1,A:G,7,))/VLOOKUP($U$1,A:G,7,))*100)+100</f>
        <v>101.43646408856345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1" customFormat="1" x14ac:dyDescent="0.2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104.05308671100001</v>
      </c>
      <c r="F242" s="76">
        <f>IF(VLOOKUP(A242,Database!$A:$AS,MATCH($F$1,Database!$A$1:$AS$1,0),FALSE)=0,#N/A,VLOOKUP(A242,Database!$A:$AS,MATCH($F$1,Database!$A$1:$AS$1,0),FALSE))</f>
        <v>93.092242313</v>
      </c>
      <c r="G242" s="76">
        <f>IF(VLOOKUP(A242,Database!$A:$AS,MATCH($G$1,Database!$A$1:$AS$1,0),FALSE)=0,#N/A,VLOOKUP(A242,Database!$A:$AS,MATCH($G$1,Database!$A$1:$AS$1,0),FALSE))</f>
        <v>96.568800848999999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87.962094121991043</v>
      </c>
      <c r="L242" s="76">
        <f>(((Table134567891011121314151617343[[#This Row],[EA19]]-VLOOKUP($U$1,A:F,6,))/VLOOKUP($U$1,A:F,6,))*100)+100</f>
        <v>104.02234636872383</v>
      </c>
      <c r="M242" s="76">
        <f>(((Table134567891011121314151617343[[#This Row],[GBR]]-VLOOKUP($U$1,A:G,7,))/VLOOKUP($U$1,A:G,7,))*100)+100</f>
        <v>100.55248618798912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1" customFormat="1" x14ac:dyDescent="0.2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104.056086713</v>
      </c>
      <c r="F243" s="76">
        <f>IF(VLOOKUP(A243,Database!$A:$AS,MATCH($F$1,Database!$A$1:$AS$1,0),FALSE)=0,#N/A,VLOOKUP(A243,Database!$A:$AS,MATCH($F$1,Database!$A$1:$AS$1,0),FALSE))</f>
        <v>92.592283976000004</v>
      </c>
      <c r="G243" s="76">
        <f>IF(VLOOKUP(A243,Database!$A:$AS,MATCH($G$1,Database!$A$1:$AS$1,0),FALSE)=0,#N/A,VLOOKUP(A243,Database!$A:$AS,MATCH($G$1,Database!$A$1:$AS$1,0),FALSE))</f>
        <v>98.478952953999993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87.964630197244844</v>
      </c>
      <c r="L243" s="76">
        <f>(((Table134567891011121314151617343[[#This Row],[EA19]]-VLOOKUP($U$1,A:F,6,))/VLOOKUP($U$1,A:F,6,))*100)+100</f>
        <v>103.46368715062825</v>
      </c>
      <c r="M243" s="76">
        <f>(((Table134567891011121314151617343[[#This Row],[GBR]]-VLOOKUP($U$1,A:G,7,))/VLOOKUP($U$1,A:G,7,))*100)+100</f>
        <v>102.5414364645417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1" customFormat="1" x14ac:dyDescent="0.2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106.34408861999999</v>
      </c>
      <c r="F244" s="76">
        <f>IF(VLOOKUP(A244,Database!$A:$AS,MATCH($F$1,Database!$A$1:$AS$1,0),FALSE)=0,#N/A,VLOOKUP(A244,Database!$A:$AS,MATCH($F$1,Database!$A$1:$AS$1,0),FALSE))</f>
        <v>94.292142321</v>
      </c>
      <c r="G244" s="76">
        <f>IF(VLOOKUP(A244,Database!$A:$AS,MATCH($G$1,Database!$A$1:$AS$1,0),FALSE)=0,#N/A,VLOOKUP(A244,Database!$A:$AS,MATCH($G$1,Database!$A$1:$AS$1,0),FALSE))</f>
        <v>99.646268129000006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89.89881058012773</v>
      </c>
      <c r="L244" s="76">
        <f>(((Table134567891011121314151617343[[#This Row],[EA19]]-VLOOKUP($U$1,A:F,6,))/VLOOKUP($U$1,A:F,6,))*100)+100</f>
        <v>105.3631284912593</v>
      </c>
      <c r="M244" s="76">
        <f>(((Table134567891011121314151617343[[#This Row],[GBR]]-VLOOKUP($U$1,A:G,7,))/VLOOKUP($U$1,A:G,7,))*100)+100</f>
        <v>103.75690607770129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1" customFormat="1" x14ac:dyDescent="0.2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106.70608892200001</v>
      </c>
      <c r="F245" s="76">
        <f>IF(VLOOKUP(A245,Database!$A:$AS,MATCH($F$1,Database!$A$1:$AS$1,0),FALSE)=0,#N/A,VLOOKUP(A245,Database!$A:$AS,MATCH($F$1,Database!$A$1:$AS$1,0),FALSE))</f>
        <v>94.692108990999998</v>
      </c>
      <c r="G245" s="76">
        <f>IF(VLOOKUP(A245,Database!$A:$AS,MATCH($G$1,Database!$A$1:$AS$1,0),FALSE)=0,#N/A,VLOOKUP(A245,Database!$A:$AS,MATCH($G$1,Database!$A$1:$AS$1,0),FALSE))</f>
        <v>98.266713831000004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90.20483037870568</v>
      </c>
      <c r="L245" s="76">
        <f>(((Table134567891011121314151617343[[#This Row],[EA19]]-VLOOKUP($U$1,A:F,6,))/VLOOKUP($U$1,A:F,6,))*100)+100</f>
        <v>105.81005586618272</v>
      </c>
      <c r="M245" s="76">
        <f>(((Table134567891011121314151617343[[#This Row],[GBR]]-VLOOKUP($U$1,A:G,7,))/VLOOKUP($U$1,A:G,7,))*100)+100</f>
        <v>102.32044198913782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1" customFormat="1" x14ac:dyDescent="0.2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106.23108852599999</v>
      </c>
      <c r="F246" s="76">
        <f>IF(VLOOKUP(A246,Database!$A:$AS,MATCH($F$1,Database!$A$1:$AS$1,0),FALSE)=0,#N/A,VLOOKUP(A246,Database!$A:$AS,MATCH($F$1,Database!$A$1:$AS$1,0),FALSE))</f>
        <v>96.491959003000005</v>
      </c>
      <c r="G246" s="76">
        <f>IF(VLOOKUP(A246,Database!$A:$AS,MATCH($G$1,Database!$A$1:$AS$1,0),FALSE)=0,#N/A,VLOOKUP(A246,Database!$A:$AS,MATCH($G$1,Database!$A$1:$AS$1,0),FALSE))</f>
        <v>98.266713831000004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89.803285063120939</v>
      </c>
      <c r="L246" s="76">
        <f>(((Table134567891011121314151617343[[#This Row],[EA19]]-VLOOKUP($U$1,A:F,6,))/VLOOKUP($U$1,A:F,6,))*100)+100</f>
        <v>107.82122904998594</v>
      </c>
      <c r="M246" s="76">
        <f>(((Table134567891011121314151617343[[#This Row],[GBR]]-VLOOKUP($U$1,A:G,7,))/VLOOKUP($U$1,A:G,7,))*100)+100</f>
        <v>102.32044198913782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1" customFormat="1" x14ac:dyDescent="0.2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106.319088599</v>
      </c>
      <c r="F247" s="76">
        <f>IF(VLOOKUP(A247,Database!$A:$AS,MATCH($F$1,Database!$A$1:$AS$1,0),FALSE)=0,#N/A,VLOOKUP(A247,Database!$A:$AS,MATCH($F$1,Database!$A$1:$AS$1,0),FALSE))</f>
        <v>96.591950671000006</v>
      </c>
      <c r="G247" s="76">
        <f>IF(VLOOKUP(A247,Database!$A:$AS,MATCH($G$1,Database!$A$1:$AS$1,0),FALSE)=0,#N/A,VLOOKUP(A247,Database!$A:$AS,MATCH($G$1,Database!$A$1:$AS$1,0),FALSE))</f>
        <v>96.674920409999999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89.877676616016117</v>
      </c>
      <c r="L247" s="76">
        <f>(((Table134567891011121314151617343[[#This Row],[EA19]]-VLOOKUP($U$1,A:F,6,))/VLOOKUP($U$1,A:F,6,))*100)+100</f>
        <v>107.93296089427551</v>
      </c>
      <c r="M247" s="76">
        <f>(((Table134567891011121314151617343[[#This Row],[GBR]]-VLOOKUP($U$1,A:G,7,))/VLOOKUP($U$1,A:G,7,))*100)+100</f>
        <v>100.66298342517044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1" customFormat="1" x14ac:dyDescent="0.2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99.95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105.121087601</v>
      </c>
      <c r="F248" s="76">
        <f>IF(VLOOKUP(A248,Database!$A:$AS,MATCH($F$1,Database!$A$1:$AS$1,0),FALSE)=0,#N/A,VLOOKUP(A248,Database!$A:$AS,MATCH($F$1,Database!$A$1:$AS$1,0),FALSE))</f>
        <v>96.191984000999994</v>
      </c>
      <c r="G248" s="76">
        <f>IF(VLOOKUP(A248,Database!$A:$AS,MATCH($G$1,Database!$A$1:$AS$1,0),FALSE)=0,#N/A,VLOOKUP(A248,Database!$A:$AS,MATCH($G$1,Database!$A$1:$AS$1,0),FALSE))</f>
        <v>95.613724797000003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97.531225604996095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88.864937062820573</v>
      </c>
      <c r="L248" s="76">
        <f>(((Table134567891011121314151617343[[#This Row],[EA19]]-VLOOKUP($U$1,A:F,6,))/VLOOKUP($U$1,A:F,6,))*100)+100</f>
        <v>107.48603351935206</v>
      </c>
      <c r="M248" s="76">
        <f>(((Table134567891011121314151617343[[#This Row],[GBR]]-VLOOKUP($U$1,A:G,7,))/VLOOKUP($U$1,A:G,7,))*100)+100</f>
        <v>99.558011050233446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1" customFormat="1" x14ac:dyDescent="0.2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98.8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104.22008685</v>
      </c>
      <c r="F249" s="76">
        <f>IF(VLOOKUP(A249,Database!$A:$AS,MATCH($F$1,Database!$A$1:$AS$1,0),FALSE)=0,#N/A,VLOOKUP(A249,Database!$A:$AS,MATCH($F$1,Database!$A$1:$AS$1,0),FALSE))</f>
        <v>96.991917340000001</v>
      </c>
      <c r="G249" s="76">
        <f>IF(VLOOKUP(A249,Database!$A:$AS,MATCH($G$1,Database!$A$1:$AS$1,0),FALSE)=0,#N/A,VLOOKUP(A249,Database!$A:$AS,MATCH($G$1,Database!$A$1:$AS$1,0),FALSE))</f>
        <v>96.038203042000006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96.409055425448855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88.10326900117461</v>
      </c>
      <c r="L249" s="76">
        <f>(((Table134567891011121314151617343[[#This Row],[EA19]]-VLOOKUP($U$1,A:F,6,))/VLOOKUP($U$1,A:F,6,))*100)+100</f>
        <v>108.37988826808152</v>
      </c>
      <c r="M249" s="76">
        <f>(((Table134567891011121314151617343[[#This Row],[GBR]]-VLOOKUP($U$1,A:G,7,))/VLOOKUP($U$1,A:G,7,))*100)+100</f>
        <v>100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1" customFormat="1" x14ac:dyDescent="0.2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100.1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104.85808738199999</v>
      </c>
      <c r="F250" s="76">
        <f>IF(VLOOKUP(A250,Database!$A:$AS,MATCH($F$1,Database!$A$1:$AS$1,0),FALSE)=0,#N/A,VLOOKUP(A250,Database!$A:$AS,MATCH($F$1,Database!$A$1:$AS$1,0),FALSE))</f>
        <v>97.191900674999999</v>
      </c>
      <c r="G250" s="76">
        <f>IF(VLOOKUP(A250,Database!$A:$AS,MATCH($G$1,Database!$A$1:$AS$1,0),FALSE)=0,#N/A,VLOOKUP(A250,Database!$A:$AS,MATCH($G$1,Database!$A$1:$AS$1,0),FALSE))</f>
        <v>95.825963919000003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97.67759562841529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88.642607761989396</v>
      </c>
      <c r="L250" s="76">
        <f>(((Table134567891011121314151617343[[#This Row],[EA19]]-VLOOKUP($U$1,A:F,6,))/VLOOKUP($U$1,A:F,6,))*100)+100</f>
        <v>108.60335195554323</v>
      </c>
      <c r="M250" s="76">
        <f>(((Table134567891011121314151617343[[#This Row],[GBR]]-VLOOKUP($U$1,A:G,7,))/VLOOKUP($U$1,A:G,7,))*100)+100</f>
        <v>99.779005524596101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1" customFormat="1" x14ac:dyDescent="0.2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99.91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105.498087915</v>
      </c>
      <c r="F251" s="76">
        <f>IF(VLOOKUP(A251,Database!$A:$AS,MATCH($F$1,Database!$A$1:$AS$1,0),FALSE)=0,#N/A,VLOOKUP(A251,Database!$A:$AS,MATCH($F$1,Database!$A$1:$AS$1,0),FALSE))</f>
        <v>97.991834014000005</v>
      </c>
      <c r="G251" s="76">
        <f>IF(VLOOKUP(A251,Database!$A:$AS,MATCH($G$1,Database!$A$1:$AS$1,0),FALSE)=0,#N/A,VLOOKUP(A251,Database!$A:$AS,MATCH($G$1,Database!$A$1:$AS$1,0),FALSE))</f>
        <v>96.887159533000002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97.492193598750973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89.183637239358276</v>
      </c>
      <c r="L251" s="76">
        <f>(((Table134567891011121314151617343[[#This Row],[EA19]]-VLOOKUP($U$1,A:F,6,))/VLOOKUP($U$1,A:F,6,))*100)+100</f>
        <v>109.49720670427268</v>
      </c>
      <c r="M251" s="76">
        <f>(((Table134567891011121314151617343[[#This Row],[GBR]]-VLOOKUP($U$1,A:G,7,))/VLOOKUP($U$1,A:G,7,))*100)+100</f>
        <v>100.88397790057434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1" customFormat="1" x14ac:dyDescent="0.2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108.02309001899999</v>
      </c>
      <c r="F252" s="76">
        <f>IF(VLOOKUP(A252,Database!$A:$AS,MATCH($F$1,Database!$A$1:$AS$1,0),FALSE)=0,#N/A,VLOOKUP(A252,Database!$A:$AS,MATCH($F$1,Database!$A$1:$AS$1,0),FALSE))</f>
        <v>98.891759019999995</v>
      </c>
      <c r="G252" s="76">
        <f>IF(VLOOKUP(A252,Database!$A:$AS,MATCH($G$1,Database!$A$1:$AS$1,0),FALSE)=0,#N/A,VLOOKUP(A252,Database!$A:$AS,MATCH($G$1,Database!$A$1:$AS$1,0),FALSE))</f>
        <v>94.764768305999993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91.318167600260992</v>
      </c>
      <c r="L252" s="76">
        <f>(((Table134567891011121314151617343[[#This Row],[EA19]]-VLOOKUP($U$1,A:F,6,))/VLOOKUP($U$1,A:F,6,))*100)+100</f>
        <v>110.50279329617427</v>
      </c>
      <c r="M252" s="76">
        <f>(((Table134567891011121314151617343[[#This Row],[GBR]]-VLOOKUP($U$1,A:G,7,))/VLOOKUP($U$1,A:G,7,))*100)+100</f>
        <v>98.674033149659095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1" customFormat="1" x14ac:dyDescent="0.2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102.51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105.36608780500001</v>
      </c>
      <c r="F253" s="76">
        <f>IF(VLOOKUP(A253,Database!$A:$AS,MATCH($F$1,Database!$A$1:$AS$1,0),FALSE)=0,#N/A,VLOOKUP(A253,Database!$A:$AS,MATCH($F$1,Database!$A$1:$AS$1,0),FALSE))</f>
        <v>99.591700692000003</v>
      </c>
      <c r="G253" s="76">
        <f>IF(VLOOKUP(A253,Database!$A:$AS,MATCH($G$1,Database!$A$1:$AS$1,0),FALSE)=0,#N/A,VLOOKUP(A253,Database!$A:$AS,MATCH($G$1,Database!$A$1:$AS$1,0),FALSE))</f>
        <v>93.172974885000002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100.02927400468384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89.072049909592835</v>
      </c>
      <c r="L253" s="76">
        <f>(((Table134567891011121314151617343[[#This Row],[EA19]]-VLOOKUP($U$1,A:F,6,))/VLOOKUP($U$1,A:F,6,))*100)+100</f>
        <v>111.28491620173159</v>
      </c>
      <c r="M253" s="76">
        <f>(((Table134567891011121314151617343[[#This Row],[GBR]]-VLOOKUP($U$1,A:G,7,))/VLOOKUP($U$1,A:G,7,))*100)+100</f>
        <v>97.016574585691728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1" customFormat="1" x14ac:dyDescent="0.2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103.75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105.853088211</v>
      </c>
      <c r="F254" s="76">
        <f>IF(VLOOKUP(A254,Database!$A:$AS,MATCH($F$1,Database!$A$1:$AS$1,0),FALSE)=0,#N/A,VLOOKUP(A254,Database!$A:$AS,MATCH($F$1,Database!$A$1:$AS$1,0),FALSE))</f>
        <v>99.091742354999994</v>
      </c>
      <c r="G254" s="76">
        <f>IF(VLOOKUP(A254,Database!$A:$AS,MATCH($G$1,Database!$A$1:$AS$1,0),FALSE)=0,#N/A,VLOOKUP(A254,Database!$A:$AS,MATCH($G$1,Database!$A$1:$AS$1,0),FALSE))</f>
        <v>93.066855324000002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101.23926619828259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89.483739527883515</v>
      </c>
      <c r="L254" s="76">
        <f>(((Table134567891011121314151617343[[#This Row],[EA19]]-VLOOKUP($U$1,A:F,6,))/VLOOKUP($U$1,A:F,6,))*100)+100</f>
        <v>110.72625698363601</v>
      </c>
      <c r="M254" s="76">
        <f>(((Table134567891011121314151617343[[#This Row],[GBR]]-VLOOKUP($U$1,A:G,7,))/VLOOKUP($U$1,A:G,7,))*100)+100</f>
        <v>96.906077348510408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1" customFormat="1" x14ac:dyDescent="0.2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104.1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106.278088565</v>
      </c>
      <c r="F255" s="76">
        <f>IF(VLOOKUP(A255,Database!$A:$AS,MATCH($F$1,Database!$A$1:$AS$1,0),FALSE)=0,#N/A,VLOOKUP(A255,Database!$A:$AS,MATCH($F$1,Database!$A$1:$AS$1,0),FALSE))</f>
        <v>100.091659028</v>
      </c>
      <c r="G255" s="76">
        <f>IF(VLOOKUP(A255,Database!$A:$AS,MATCH($G$1,Database!$A$1:$AS$1,0),FALSE)=0,#N/A,VLOOKUP(A255,Database!$A:$AS,MATCH($G$1,Database!$A$1:$AS$1,0),FALSE))</f>
        <v>91.581181463999997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101.58079625292739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89.843016915245016</v>
      </c>
      <c r="L255" s="76">
        <f>(((Table134567891011121314151617343[[#This Row],[EA19]]-VLOOKUP($U$1,A:F,6,))/VLOOKUP($U$1,A:F,6,))*100)+100</f>
        <v>111.84357541870975</v>
      </c>
      <c r="M255" s="76">
        <f>(((Table134567891011121314151617343[[#This Row],[GBR]]-VLOOKUP($U$1,A:G,7,))/VLOOKUP($U$1,A:G,7,))*100)+100</f>
        <v>95.359116021724361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1" customFormat="1" x14ac:dyDescent="0.2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105.416087847</v>
      </c>
      <c r="F256" s="76">
        <f>IF(VLOOKUP(A256,Database!$A:$AS,MATCH($F$1,Database!$A$1:$AS$1,0),FALSE)=0,#N/A,VLOOKUP(A256,Database!$A:$AS,MATCH($F$1,Database!$A$1:$AS$1,0),FALSE))</f>
        <v>100.191650696</v>
      </c>
      <c r="G256" s="76">
        <f>IF(VLOOKUP(A256,Database!$A:$AS,MATCH($G$1,Database!$A$1:$AS$1,0),FALSE)=0,#N/A,VLOOKUP(A256,Database!$A:$AS,MATCH($G$1,Database!$A$1:$AS$1,0),FALSE))</f>
        <v>91.368942341999997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89.114317837816074</v>
      </c>
      <c r="L256" s="76">
        <f>(((Table134567891011121314151617343[[#This Row],[EA19]]-VLOOKUP($U$1,A:F,6,))/VLOOKUP($U$1,A:F,6,))*100)+100</f>
        <v>111.95530726299933</v>
      </c>
      <c r="M256" s="76">
        <f>(((Table134567891011121314151617343[[#This Row],[GBR]]-VLOOKUP($U$1,A:G,7,))/VLOOKUP($U$1,A:G,7,))*100)+100</f>
        <v>95.138121547361706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1" customFormat="1" x14ac:dyDescent="0.2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104.919087433</v>
      </c>
      <c r="F257" s="76">
        <f>IF(VLOOKUP(A257,Database!$A:$AS,MATCH($F$1,Database!$A$1:$AS$1,0),FALSE)=0,#N/A,VLOOKUP(A257,Database!$A:$AS,MATCH($F$1,Database!$A$1:$AS$1,0),FALSE))</f>
        <v>99.791684025999999</v>
      </c>
      <c r="G257" s="76">
        <f>IF(VLOOKUP(A257,Database!$A:$AS,MATCH($G$1,Database!$A$1:$AS$1,0),FALSE)=0,#N/A,VLOOKUP(A257,Database!$A:$AS,MATCH($G$1,Database!$A$1:$AS$1,0),FALSE))</f>
        <v>90.519985851000001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88.694174634218868</v>
      </c>
      <c r="L257" s="76">
        <f>(((Table134567891011121314151617343[[#This Row],[EA19]]-VLOOKUP($U$1,A:F,6,))/VLOOKUP($U$1,A:F,6,))*100)+100</f>
        <v>111.50837988807589</v>
      </c>
      <c r="M257" s="76">
        <f>(((Table134567891011121314151617343[[#This Row],[GBR]]-VLOOKUP($U$1,A:G,7,))/VLOOKUP($U$1,A:G,7,))*100)+100</f>
        <v>94.254143646787369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1" customFormat="1" x14ac:dyDescent="0.2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104.05708671399999</v>
      </c>
      <c r="F258" s="76">
        <f>IF(VLOOKUP(A258,Database!$A:$AS,MATCH($F$1,Database!$A$1:$AS$1,0),FALSE)=0,#N/A,VLOOKUP(A258,Database!$A:$AS,MATCH($F$1,Database!$A$1:$AS$1,0),FALSE))</f>
        <v>100.39163403000001</v>
      </c>
      <c r="G258" s="76">
        <f>IF(VLOOKUP(A258,Database!$A:$AS,MATCH($G$1,Database!$A$1:$AS$1,0),FALSE)=0,#N/A,VLOOKUP(A258,Database!$A:$AS,MATCH($G$1,Database!$A$1:$AS$1,0),FALSE))</f>
        <v>91.793420587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87.965475555944565</v>
      </c>
      <c r="L258" s="76">
        <f>(((Table134567891011121314151617343[[#This Row],[EA19]]-VLOOKUP($U$1,A:F,6,))/VLOOKUP($U$1,A:F,6,))*100)+100</f>
        <v>112.17877094934363</v>
      </c>
      <c r="M258" s="76">
        <f>(((Table134567891011121314151617343[[#This Row],[GBR]]-VLOOKUP($U$1,A:G,7,))/VLOOKUP($U$1,A:G,7,))*100)+100</f>
        <v>95.58011049712826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1" customFormat="1" x14ac:dyDescent="0.2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104.453087044</v>
      </c>
      <c r="F259" s="76">
        <f>IF(VLOOKUP(A259,Database!$A:$AS,MATCH($F$1,Database!$A$1:$AS$1,0),FALSE)=0,#N/A,VLOOKUP(A259,Database!$A:$AS,MATCH($F$1,Database!$A$1:$AS$1,0),FALSE))</f>
        <v>98.991750687000007</v>
      </c>
      <c r="G259" s="76">
        <f>IF(VLOOKUP(A259,Database!$A:$AS,MATCH($G$1,Database!$A$1:$AS$1,0),FALSE)=0,#N/A,VLOOKUP(A259,Database!$A:$AS,MATCH($G$1,Database!$A$1:$AS$1,0),FALSE))</f>
        <v>92.217898833000007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88.300237545240918</v>
      </c>
      <c r="L259" s="76">
        <f>(((Table134567891011121314151617343[[#This Row],[EA19]]-VLOOKUP($U$1,A:F,6,))/VLOOKUP($U$1,A:F,6,))*100)+100</f>
        <v>110.61452513934645</v>
      </c>
      <c r="M259" s="76">
        <f>(((Table134567891011121314151617343[[#This Row],[GBR]]-VLOOKUP($U$1,A:G,7,))/VLOOKUP($U$1,A:G,7,))*100)+100</f>
        <v>96.022099447936071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1" customFormat="1" x14ac:dyDescent="0.2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104.674087228</v>
      </c>
      <c r="F260" s="76">
        <f>IF(VLOOKUP(A260,Database!$A:$AS,MATCH($F$1,Database!$A$1:$AS$1,0),FALSE)=0,#N/A,VLOOKUP(A260,Database!$A:$AS,MATCH($F$1,Database!$A$1:$AS$1,0),FALSE))</f>
        <v>99.991667360999998</v>
      </c>
      <c r="G260" s="76">
        <f>IF(VLOOKUP(A260,Database!$A:$AS,MATCH($G$1,Database!$A$1:$AS$1,0),FALSE)=0,#N/A,VLOOKUP(A260,Database!$A:$AS,MATCH($G$1,Database!$A$1:$AS$1,0),FALSE))</f>
        <v>91.899540149000003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100.12685402029663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88.487061786601274</v>
      </c>
      <c r="L260" s="76">
        <f>(((Table134567891011121314151617343[[#This Row],[EA19]]-VLOOKUP($U$1,A:F,6,))/VLOOKUP($U$1,A:F,6,))*100)+100</f>
        <v>111.73184357553761</v>
      </c>
      <c r="M260" s="76">
        <f>(((Table134567891011121314151617343[[#This Row],[GBR]]-VLOOKUP($U$1,A:G,7,))/VLOOKUP($U$1,A:G,7,))*100)+100</f>
        <v>95.690607735350838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1" customFormat="1" x14ac:dyDescent="0.2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104.57808714799999</v>
      </c>
      <c r="F261" s="76">
        <f>IF(VLOOKUP(A261,Database!$A:$AS,MATCH($F$1,Database!$A$1:$AS$1,0),FALSE)=0,#N/A,VLOOKUP(A261,Database!$A:$AS,MATCH($F$1,Database!$A$1:$AS$1,0),FALSE))</f>
        <v>100.091659028</v>
      </c>
      <c r="G261" s="76">
        <f>IF(VLOOKUP(A261,Database!$A:$AS,MATCH($G$1,Database!$A$1:$AS$1,0),FALSE)=0,#N/A,VLOOKUP(A261,Database!$A:$AS,MATCH($G$1,Database!$A$1:$AS$1,0),FALSE))</f>
        <v>91.368942341999997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88.405907364953663</v>
      </c>
      <c r="L261" s="76">
        <f>(((Table134567891011121314151617343[[#This Row],[EA19]]-VLOOKUP($U$1,A:F,6,))/VLOOKUP($U$1,A:F,6,))*100)+100</f>
        <v>111.84357541870975</v>
      </c>
      <c r="M261" s="76">
        <f>(((Table134567891011121314151617343[[#This Row],[GBR]]-VLOOKUP($U$1,A:G,7,))/VLOOKUP($U$1,A:G,7,))*100)+100</f>
        <v>95.138121547361706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1" customFormat="1" x14ac:dyDescent="0.2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101.06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103.156085963</v>
      </c>
      <c r="F262" s="76">
        <f>IF(VLOOKUP(A262,Database!$A:$AS,MATCH($F$1,Database!$A$1:$AS$1,0),FALSE)=0,#N/A,VLOOKUP(A262,Database!$A:$AS,MATCH($F$1,Database!$A$1:$AS$1,0),FALSE))</f>
        <v>99.091742354999994</v>
      </c>
      <c r="G262" s="76">
        <f>IF(VLOOKUP(A262,Database!$A:$AS,MATCH($G$1,Database!$A$1:$AS$1,0),FALSE)=0,#N/A,VLOOKUP(A262,Database!$A:$AS,MATCH($G$1,Database!$A$1:$AS$1,0),FALSE))</f>
        <v>91.262822779999993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98.614363778298198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87.203807494298601</v>
      </c>
      <c r="L262" s="76">
        <f>(((Table134567891011121314151617343[[#This Row],[EA19]]-VLOOKUP($U$1,A:F,6,))/VLOOKUP($U$1,A:F,6,))*100)+100</f>
        <v>110.72625698363601</v>
      </c>
      <c r="M262" s="76">
        <f>(((Table134567891011121314151617343[[#This Row],[GBR]]-VLOOKUP($U$1,A:G,7,))/VLOOKUP($U$1,A:G,7,))*100)+100</f>
        <v>95.027624309139128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1" customFormat="1" x14ac:dyDescent="0.2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101.656084713</v>
      </c>
      <c r="F263" s="76">
        <f>IF(VLOOKUP(A263,Database!$A:$AS,MATCH($F$1,Database!$A$1:$AS$1,0),FALSE)=0,#N/A,VLOOKUP(A263,Database!$A:$AS,MATCH($F$1,Database!$A$1:$AS$1,0),FALSE))</f>
        <v>98.791767352999997</v>
      </c>
      <c r="G263" s="76">
        <f>IF(VLOOKUP(A263,Database!$A:$AS,MATCH($G$1,Database!$A$1:$AS$1,0),FALSE)=0,#N/A,VLOOKUP(A263,Database!$A:$AS,MATCH($G$1,Database!$A$1:$AS$1,0),FALSE))</f>
        <v>90.944464096000004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85.935769656054873</v>
      </c>
      <c r="L263" s="76">
        <f>(((Table134567891011121314151617343[[#This Row],[EA19]]-VLOOKUP($U$1,A:F,6,))/VLOOKUP($U$1,A:F,6,))*100)+100</f>
        <v>110.39106145300214</v>
      </c>
      <c r="M263" s="76">
        <f>(((Table134567891011121314151617343[[#This Row],[GBR]]-VLOOKUP($U$1,A:G,7,))/VLOOKUP($U$1,A:G,7,))*100)+100</f>
        <v>94.696132596553923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1" customFormat="1" x14ac:dyDescent="0.2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101.11208426</v>
      </c>
      <c r="F264" s="76">
        <f>IF(VLOOKUP(A264,Database!$A:$AS,MATCH($F$1,Database!$A$1:$AS$1,0),FALSE)=0,#N/A,VLOOKUP(A264,Database!$A:$AS,MATCH($F$1,Database!$A$1:$AS$1,0),FALSE))</f>
        <v>99.091742354999994</v>
      </c>
      <c r="G264" s="76">
        <f>IF(VLOOKUP(A264,Database!$A:$AS,MATCH($G$1,Database!$A$1:$AS$1,0),FALSE)=0,#N/A,VLOOKUP(A264,Database!$A:$AS,MATCH($G$1,Database!$A$1:$AS$1,0),FALSE))</f>
        <v>90.519985851000001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85.475894600333604</v>
      </c>
      <c r="L264" s="76">
        <f>(((Table134567891011121314151617343[[#This Row],[EA19]]-VLOOKUP($U$1,A:F,6,))/VLOOKUP($U$1,A:F,6,))*100)+100</f>
        <v>110.72625698363601</v>
      </c>
      <c r="M264" s="76">
        <f>(((Table134567891011121314151617343[[#This Row],[GBR]]-VLOOKUP($U$1,A:G,7,))/VLOOKUP($U$1,A:G,7,))*100)+100</f>
        <v>94.254143646787369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1" customFormat="1" x14ac:dyDescent="0.2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102.30708525599999</v>
      </c>
      <c r="F265" s="76">
        <f>IF(VLOOKUP(A265,Database!$A:$AS,MATCH($F$1,Database!$A$1:$AS$1,0),FALSE)=0,#N/A,VLOOKUP(A265,Database!$A:$AS,MATCH($F$1,Database!$A$1:$AS$1,0),FALSE))</f>
        <v>98.491792351000001</v>
      </c>
      <c r="G265" s="76">
        <f>IF(VLOOKUP(A265,Database!$A:$AS,MATCH($G$1,Database!$A$1:$AS$1,0),FALSE)=0,#N/A,VLOOKUP(A265,Database!$A:$AS,MATCH($G$1,Database!$A$1:$AS$1,0),FALSE))</f>
        <v>91.050583657999994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86.486098078275319</v>
      </c>
      <c r="L265" s="76">
        <f>(((Table134567891011121314151617343[[#This Row],[EA19]]-VLOOKUP($U$1,A:F,6,))/VLOOKUP($U$1,A:F,6,))*100)+100</f>
        <v>110.05586592236827</v>
      </c>
      <c r="M265" s="76">
        <f>(((Table134567891011121314151617343[[#This Row],[GBR]]-VLOOKUP($U$1,A:G,7,))/VLOOKUP($U$1,A:G,7,))*100)+100</f>
        <v>94.806629834776487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1" customFormat="1" x14ac:dyDescent="0.2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100.89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100.69008390800001</v>
      </c>
      <c r="F266" s="76">
        <f>IF(VLOOKUP(A266,Database!$A:$AS,MATCH($F$1,Database!$A$1:$AS$1,0),FALSE)=0,#N/A,VLOOKUP(A266,Database!$A:$AS,MATCH($F$1,Database!$A$1:$AS$1,0),FALSE))</f>
        <v>97.691859011999995</v>
      </c>
      <c r="G266" s="76">
        <f>IF(VLOOKUP(A266,Database!$A:$AS,MATCH($G$1,Database!$A$1:$AS$1,0),FALSE)=0,#N/A,VLOOKUP(A266,Database!$A:$AS,MATCH($G$1,Database!$A$1:$AS$1,0),FALSE))</f>
        <v>90.413866288999998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98.448477751756442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85.119153288225917</v>
      </c>
      <c r="L266" s="76">
        <f>(((Table134567891011121314151617343[[#This Row],[EA19]]-VLOOKUP($U$1,A:F,6,))/VLOOKUP($U$1,A:F,6,))*100)+100</f>
        <v>109.16201117363882</v>
      </c>
      <c r="M266" s="76">
        <f>(((Table134567891011121314151617343[[#This Row],[GBR]]-VLOOKUP($U$1,A:G,7,))/VLOOKUP($U$1,A:G,7,))*100)+100</f>
        <v>94.143646408564791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1" customFormat="1" x14ac:dyDescent="0.2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101.81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99.467082888999997</v>
      </c>
      <c r="F267" s="76">
        <f>IF(VLOOKUP(A267,Database!$A:$AS,MATCH($F$1,Database!$A$1:$AS$1,0),FALSE)=0,#N/A,VLOOKUP(A267,Database!$A:$AS,MATCH($F$1,Database!$A$1:$AS$1,0),FALSE))</f>
        <v>98.391800683</v>
      </c>
      <c r="G267" s="76">
        <f>IF(VLOOKUP(A267,Database!$A:$AS,MATCH($G$1,Database!$A$1:$AS$1,0),FALSE)=0,#N/A,VLOOKUP(A267,Database!$A:$AS,MATCH($G$1,Database!$A$1:$AS$1,0),FALSE))</f>
        <v>90.519985851000001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99.346213895394214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84.085279770918731</v>
      </c>
      <c r="L267" s="76">
        <f>(((Table134567891011121314151617343[[#This Row],[EA19]]-VLOOKUP($U$1,A:F,6,))/VLOOKUP($U$1,A:F,6,))*100)+100</f>
        <v>109.9441340780787</v>
      </c>
      <c r="M267" s="76">
        <f>(((Table134567891011121314151617343[[#This Row],[GBR]]-VLOOKUP($U$1,A:G,7,))/VLOOKUP($U$1,A:G,7,))*100)+100</f>
        <v>94.254143646787369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1" customFormat="1" x14ac:dyDescent="0.2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100.64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97.917081597999996</v>
      </c>
      <c r="F268" s="76">
        <f>IF(VLOOKUP(A268,Database!$A:$AS,MATCH($F$1,Database!$A$1:$AS$1,0),FALSE)=0,#N/A,VLOOKUP(A268,Database!$A:$AS,MATCH($F$1,Database!$A$1:$AS$1,0),FALSE))</f>
        <v>98.191817349000004</v>
      </c>
      <c r="G268" s="76">
        <f>IF(VLOOKUP(A268,Database!$A:$AS,MATCH($G$1,Database!$A$1:$AS$1,0),FALSE)=0,#N/A,VLOOKUP(A268,Database!$A:$AS,MATCH($G$1,Database!$A$1:$AS$1,0),FALSE))</f>
        <v>91.050583657999994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98.204527712724428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82.774974005297111</v>
      </c>
      <c r="L268" s="76">
        <f>(((Table134567891011121314151617343[[#This Row],[EA19]]-VLOOKUP($U$1,A:F,6,))/VLOOKUP($U$1,A:F,6,))*100)+100</f>
        <v>109.7206703917344</v>
      </c>
      <c r="M268" s="76">
        <f>(((Table134567891011121314151617343[[#This Row],[GBR]]-VLOOKUP($U$1,A:G,7,))/VLOOKUP($U$1,A:G,7,))*100)+100</f>
        <v>94.806629834776487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1" customFormat="1" x14ac:dyDescent="0.2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100.96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97.135080946000002</v>
      </c>
      <c r="F269" s="76">
        <f>IF(VLOOKUP(A269,Database!$A:$AS,MATCH($F$1,Database!$A$1:$AS$1,0),FALSE)=0,#N/A,VLOOKUP(A269,Database!$A:$AS,MATCH($F$1,Database!$A$1:$AS$1,0),FALSE))</f>
        <v>97.391884009999998</v>
      </c>
      <c r="G269" s="76">
        <f>IF(VLOOKUP(A269,Database!$A:$AS,MATCH($G$1,Database!$A$1:$AS$1,0),FALSE)=0,#N/A,VLOOKUP(A269,Database!$A:$AS,MATCH($G$1,Database!$A$1:$AS$1,0),FALSE))</f>
        <v>91.475061902999997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98.516783762685392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82.113903612010944</v>
      </c>
      <c r="L269" s="76">
        <f>(((Table134567891011121314151617343[[#This Row],[EA19]]-VLOOKUP($U$1,A:F,6,))/VLOOKUP($U$1,A:F,6,))*100)+100</f>
        <v>108.82681564300495</v>
      </c>
      <c r="M269" s="76">
        <f>(((Table134567891011121314151617343[[#This Row],[GBR]]-VLOOKUP($U$1,A:G,7,))/VLOOKUP($U$1,A:G,7,))*100)+100</f>
        <v>95.248618784543027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1" customFormat="1" x14ac:dyDescent="0.2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99.64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97.624081352999994</v>
      </c>
      <c r="F270" s="76">
        <f>IF(VLOOKUP(A270,Database!$A:$AS,MATCH($F$1,Database!$A$1:$AS$1,0),FALSE)=0,#N/A,VLOOKUP(A270,Database!$A:$AS,MATCH($F$1,Database!$A$1:$AS$1,0),FALSE))</f>
        <v>98.291809016000002</v>
      </c>
      <c r="G270" s="76">
        <f>IF(VLOOKUP(A270,Database!$A:$AS,MATCH($G$1,Database!$A$1:$AS$1,0),FALSE)=0,#N/A,VLOOKUP(A270,Database!$A:$AS,MATCH($G$1,Database!$A$1:$AS$1,0),FALSE))</f>
        <v>92.005659710000003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97.228727556596411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82.527283946855704</v>
      </c>
      <c r="L270" s="76">
        <f>(((Table134567891011121314151617343[[#This Row],[EA19]]-VLOOKUP($U$1,A:F,6,))/VLOOKUP($U$1,A:F,6,))*100)+100</f>
        <v>109.83240223490655</v>
      </c>
      <c r="M270" s="76">
        <f>(((Table134567891011121314151617343[[#This Row],[GBR]]-VLOOKUP($U$1,A:G,7,))/VLOOKUP($U$1,A:G,7,))*100)+100</f>
        <v>95.801104972532158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1" customFormat="1" x14ac:dyDescent="0.2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98.82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97.689081408000007</v>
      </c>
      <c r="F271" s="76">
        <f>IF(VLOOKUP(A271,Database!$A:$AS,MATCH($F$1,Database!$A$1:$AS$1,0),FALSE)=0,#N/A,VLOOKUP(A271,Database!$A:$AS,MATCH($F$1,Database!$A$1:$AS$1,0),FALSE))</f>
        <v>97.391884009999998</v>
      </c>
      <c r="G271" s="76">
        <f>IF(VLOOKUP(A271,Database!$A:$AS,MATCH($G$1,Database!$A$1:$AS$1,0),FALSE)=0,#N/A,VLOOKUP(A271,Database!$A:$AS,MATCH($G$1,Database!$A$1:$AS$1,0),FALSE))</f>
        <v>90.732224973000001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96.428571428571416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82.582232253884087</v>
      </c>
      <c r="L271" s="76">
        <f>(((Table134567891011121314151617343[[#This Row],[EA19]]-VLOOKUP($U$1,A:F,6,))/VLOOKUP($U$1,A:F,6,))*100)+100</f>
        <v>108.82681564300495</v>
      </c>
      <c r="M271" s="76">
        <f>(((Table134567891011121314151617343[[#This Row],[GBR]]-VLOOKUP($U$1,A:G,7,))/VLOOKUP($U$1,A:G,7,))*100)+100</f>
        <v>94.47513812115001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1" customFormat="1" x14ac:dyDescent="0.2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99.52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96.953080794000002</v>
      </c>
      <c r="F272" s="76">
        <f>IF(VLOOKUP(A272,Database!$A:$AS,MATCH($F$1,Database!$A$1:$AS$1,0),FALSE)=0,#N/A,VLOOKUP(A272,Database!$A:$AS,MATCH($F$1,Database!$A$1:$AS$1,0),FALSE))</f>
        <v>97.691859011999995</v>
      </c>
      <c r="G272" s="76">
        <f>IF(VLOOKUP(A272,Database!$A:$AS,MATCH($G$1,Database!$A$1:$AS$1,0),FALSE)=0,#N/A,VLOOKUP(A272,Database!$A:$AS,MATCH($G$1,Database!$A$1:$AS$1,0),FALSE))</f>
        <v>93.809692252999994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97.111631537861044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81.960048354022248</v>
      </c>
      <c r="L272" s="76">
        <f>(((Table134567891011121314151617343[[#This Row],[EA19]]-VLOOKUP($U$1,A:F,6,))/VLOOKUP($U$1,A:F,6,))*100)+100</f>
        <v>109.16201117363882</v>
      </c>
      <c r="M272" s="76">
        <f>(((Table134567891011121314151617343[[#This Row],[GBR]]-VLOOKUP($U$1,A:G,7,))/VLOOKUP($U$1,A:G,7,))*100)+100</f>
        <v>97.679558010862166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1" customFormat="1" x14ac:dyDescent="0.2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101.75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98.870082392</v>
      </c>
      <c r="F273" s="76">
        <f>IF(VLOOKUP(A273,Database!$A:$AS,MATCH($F$1,Database!$A$1:$AS$1,0),FALSE)=0,#N/A,VLOOKUP(A273,Database!$A:$AS,MATCH($F$1,Database!$A$1:$AS$1,0),FALSE))</f>
        <v>98.391800683</v>
      </c>
      <c r="G273" s="76">
        <f>IF(VLOOKUP(A273,Database!$A:$AS,MATCH($G$1,Database!$A$1:$AS$1,0),FALSE)=0,#N/A,VLOOKUP(A273,Database!$A:$AS,MATCH($G$1,Database!$A$1:$AS$1,0),FALSE))</f>
        <v>92.960735761999999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99.287665886026531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83.580600711720422</v>
      </c>
      <c r="L273" s="76">
        <f>(((Table134567891011121314151617343[[#This Row],[EA19]]-VLOOKUP($U$1,A:F,6,))/VLOOKUP($U$1,A:F,6,))*100)+100</f>
        <v>109.9441340780787</v>
      </c>
      <c r="M273" s="76">
        <f>(((Table134567891011121314151617343[[#This Row],[GBR]]-VLOOKUP($U$1,A:G,7,))/VLOOKUP($U$1,A:G,7,))*100)+100</f>
        <v>96.79558011028783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1" customFormat="1" x14ac:dyDescent="0.2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99.42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95.759079799000006</v>
      </c>
      <c r="F274" s="76">
        <f>IF(VLOOKUP(A274,Database!$A:$AS,MATCH($F$1,Database!$A$1:$AS$1,0),FALSE)=0,#N/A,VLOOKUP(A274,Database!$A:$AS,MATCH($F$1,Database!$A$1:$AS$1,0),FALSE))</f>
        <v>96.591950671000006</v>
      </c>
      <c r="G274" s="76">
        <f>IF(VLOOKUP(A274,Database!$A:$AS,MATCH($G$1,Database!$A$1:$AS$1,0),FALSE)=0,#N/A,VLOOKUP(A274,Database!$A:$AS,MATCH($G$1,Database!$A$1:$AS$1,0),FALSE))</f>
        <v>90.732224973000001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97.014051522248238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80.95069023478024</v>
      </c>
      <c r="L274" s="76">
        <f>(((Table134567891011121314151617343[[#This Row],[EA19]]-VLOOKUP($U$1,A:F,6,))/VLOOKUP($U$1,A:F,6,))*100)+100</f>
        <v>107.93296089427551</v>
      </c>
      <c r="M274" s="76">
        <f>(((Table134567891011121314151617343[[#This Row],[GBR]]-VLOOKUP($U$1,A:G,7,))/VLOOKUP($U$1,A:G,7,))*100)+100</f>
        <v>94.47513812115001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1" customFormat="1" x14ac:dyDescent="0.2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97.99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96.244080202999996</v>
      </c>
      <c r="F275" s="76">
        <f>IF(VLOOKUP(A275,Database!$A:$AS,MATCH($F$1,Database!$A$1:$AS$1,0),FALSE)=0,#N/A,VLOOKUP(A275,Database!$A:$AS,MATCH($F$1,Database!$A$1:$AS$1,0),FALSE))</f>
        <v>95.792017332</v>
      </c>
      <c r="G275" s="76">
        <f>IF(VLOOKUP(A275,Database!$A:$AS,MATCH($G$1,Database!$A$1:$AS$1,0),FALSE)=0,#N/A,VLOOKUP(A275,Database!$A:$AS,MATCH($G$1,Database!$A$1:$AS$1,0),FALSE))</f>
        <v>90.838344535000004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95.618657298985156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81.360689135671478</v>
      </c>
      <c r="L275" s="76">
        <f>(((Table134567891011121314151617343[[#This Row],[EA19]]-VLOOKUP($U$1,A:F,6,))/VLOOKUP($U$1,A:F,6,))*100)+100</f>
        <v>107.03910614554604</v>
      </c>
      <c r="M275" s="76">
        <f>(((Table134567891011121314151617343[[#This Row],[GBR]]-VLOOKUP($U$1,A:G,7,))/VLOOKUP($U$1,A:G,7,))*100)+100</f>
        <v>94.585635359372588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1" customFormat="1" x14ac:dyDescent="0.2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97.98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93.969078307999993</v>
      </c>
      <c r="F276" s="76">
        <f>IF(VLOOKUP(A276,Database!$A:$AS,MATCH($F$1,Database!$A$1:$AS$1,0),FALSE)=0,#N/A,VLOOKUP(A276,Database!$A:$AS,MATCH($F$1,Database!$A$1:$AS$1,0),FALSE))</f>
        <v>95.092075660000006</v>
      </c>
      <c r="G276" s="76">
        <f>IF(VLOOKUP(A276,Database!$A:$AS,MATCH($G$1,Database!$A$1:$AS$1,0),FALSE)=0,#N/A,VLOOKUP(A276,Database!$A:$AS,MATCH($G$1,Database!$A$1:$AS$1,0),FALSE))</f>
        <v>91.156703218999994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95.608899297423889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79.437498415039613</v>
      </c>
      <c r="L276" s="76">
        <f>(((Table134567891011121314151617343[[#This Row],[EA19]]-VLOOKUP($U$1,A:F,6,))/VLOOKUP($U$1,A:F,6,))*100)+100</f>
        <v>106.25698323998876</v>
      </c>
      <c r="M276" s="76">
        <f>(((Table134567891011121314151617343[[#This Row],[GBR]]-VLOOKUP($U$1,A:G,7,))/VLOOKUP($U$1,A:G,7,))*100)+100</f>
        <v>94.917127071957808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1" customFormat="1" x14ac:dyDescent="0.2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98.81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94.364078637000006</v>
      </c>
      <c r="F277" s="76">
        <f>IF(VLOOKUP(A277,Database!$A:$AS,MATCH($F$1,Database!$A$1:$AS$1,0),FALSE)=0,#N/A,VLOOKUP(A277,Database!$A:$AS,MATCH($F$1,Database!$A$1:$AS$1,0),FALSE))</f>
        <v>95.592033997000001</v>
      </c>
      <c r="G277" s="76">
        <f>IF(VLOOKUP(A277,Database!$A:$AS,MATCH($G$1,Database!$A$1:$AS$1,0),FALSE)=0,#N/A,VLOOKUP(A277,Database!$A:$AS,MATCH($G$1,Database!$A$1:$AS$1,0),FALSE))</f>
        <v>92.217898833000007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96.41881342701015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79.771415045636246</v>
      </c>
      <c r="L277" s="76">
        <f>(((Table134567891011121314151617343[[#This Row],[EA19]]-VLOOKUP($U$1,A:F,6,))/VLOOKUP($U$1,A:F,6,))*100)+100</f>
        <v>106.81564245808434</v>
      </c>
      <c r="M277" s="76">
        <f>(((Table134567891011121314151617343[[#This Row],[GBR]]-VLOOKUP($U$1,A:G,7,))/VLOOKUP($U$1,A:G,7,))*100)+100</f>
        <v>96.022099447936071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1" customFormat="1" x14ac:dyDescent="0.2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98.71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95.141079284</v>
      </c>
      <c r="F278" s="76">
        <f>IF(VLOOKUP(A278,Database!$A:$AS,MATCH($F$1,Database!$A$1:$AS$1,0),FALSE)=0,#N/A,VLOOKUP(A278,Database!$A:$AS,MATCH($F$1,Database!$A$1:$AS$1,0),FALSE))</f>
        <v>95.192067327999993</v>
      </c>
      <c r="G278" s="76">
        <f>IF(VLOOKUP(A278,Database!$A:$AS,MATCH($G$1,Database!$A$1:$AS$1,0),FALSE)=0,#N/A,VLOOKUP(A278,Database!$A:$AS,MATCH($G$1,Database!$A$1:$AS$1,0),FALSE))</f>
        <v>90.838344535000004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96.32123341139733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80.42825864542381</v>
      </c>
      <c r="L278" s="76">
        <f>(((Table134567891011121314151617343[[#This Row],[EA19]]-VLOOKUP($U$1,A:F,6,))/VLOOKUP($U$1,A:F,6,))*100)+100</f>
        <v>106.36871508427831</v>
      </c>
      <c r="M278" s="76">
        <f>(((Table134567891011121314151617343[[#This Row],[GBR]]-VLOOKUP($U$1,A:G,7,))/VLOOKUP($U$1,A:G,7,))*100)+100</f>
        <v>94.585635359372588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1" customFormat="1" x14ac:dyDescent="0.2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99.64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94.610078841999993</v>
      </c>
      <c r="F279" s="76">
        <f>IF(VLOOKUP(A279,Database!$A:$AS,MATCH($F$1,Database!$A$1:$AS$1,0),FALSE)=0,#N/A,VLOOKUP(A279,Database!$A:$AS,MATCH($F$1,Database!$A$1:$AS$1,0),FALSE))</f>
        <v>95.292058995000005</v>
      </c>
      <c r="G279" s="76">
        <f>IF(VLOOKUP(A279,Database!$A:$AS,MATCH($G$1,Database!$A$1:$AS$1,0),FALSE)=0,#N/A,VLOOKUP(A279,Database!$A:$AS,MATCH($G$1,Database!$A$1:$AS$1,0),FALSE))</f>
        <v>91.581181463999997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97.228727556596411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79.9793732511082</v>
      </c>
      <c r="L279" s="76">
        <f>(((Table134567891011121314151617343[[#This Row],[EA19]]-VLOOKUP($U$1,A:F,6,))/VLOOKUP($U$1,A:F,6,))*100)+100</f>
        <v>106.48044692745047</v>
      </c>
      <c r="M279" s="76">
        <f>(((Table134567891011121314151617343[[#This Row],[GBR]]-VLOOKUP($U$1,A:G,7,))/VLOOKUP($U$1,A:G,7,))*100)+100</f>
        <v>95.359116021724361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1" customFormat="1" x14ac:dyDescent="0.2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99.89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95.407079506000002</v>
      </c>
      <c r="F280" s="76">
        <f>IF(VLOOKUP(A280,Database!$A:$AS,MATCH($F$1,Database!$A$1:$AS$1,0),FALSE)=0,#N/A,VLOOKUP(A280,Database!$A:$AS,MATCH($F$1,Database!$A$1:$AS$1,0),FALSE))</f>
        <v>96.391967335999993</v>
      </c>
      <c r="G280" s="76">
        <f>IF(VLOOKUP(A280,Database!$A:$AS,MATCH($G$1,Database!$A$1:$AS$1,0),FALSE)=0,#N/A,VLOOKUP(A280,Database!$A:$AS,MATCH($G$1,Database!$A$1:$AS$1,0),FALSE))</f>
        <v>92.960735761999999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97.472677595628411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80.653124022354163</v>
      </c>
      <c r="L280" s="76">
        <f>(((Table134567891011121314151617343[[#This Row],[EA19]]-VLOOKUP($U$1,A:F,6,))/VLOOKUP($U$1,A:F,6,))*100)+100</f>
        <v>107.70949720681378</v>
      </c>
      <c r="M280" s="76">
        <f>(((Table134567891011121314151617343[[#This Row],[GBR]]-VLOOKUP($U$1,A:G,7,))/VLOOKUP($U$1,A:G,7,))*100)+100</f>
        <v>96.79558011028783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1" customFormat="1" x14ac:dyDescent="0.2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101.4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94.381078650999996</v>
      </c>
      <c r="F281" s="76">
        <f>IF(VLOOKUP(A281,Database!$A:$AS,MATCH($F$1,Database!$A$1:$AS$1,0),FALSE)=0,#N/A,VLOOKUP(A281,Database!$A:$AS,MATCH($F$1,Database!$A$1:$AS$1,0),FALSE))</f>
        <v>96.591950671000006</v>
      </c>
      <c r="G281" s="76">
        <f>IF(VLOOKUP(A281,Database!$A:$AS,MATCH($G$1,Database!$A$1:$AS$1,0),FALSE)=0,#N/A,VLOOKUP(A281,Database!$A:$AS,MATCH($G$1,Database!$A$1:$AS$1,0),FALSE))</f>
        <v>92.430137955000006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98.946135831381739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79.785786140995441</v>
      </c>
      <c r="L281" s="76">
        <f>(((Table134567891011121314151617343[[#This Row],[EA19]]-VLOOKUP($U$1,A:F,6,))/VLOOKUP($U$1,A:F,6,))*100)+100</f>
        <v>107.93296089427551</v>
      </c>
      <c r="M281" s="76">
        <f>(((Table134567891011121314151617343[[#This Row],[GBR]]-VLOOKUP($U$1,A:G,7,))/VLOOKUP($U$1,A:G,7,))*100)+100</f>
        <v>96.243093922298712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1" customFormat="1" x14ac:dyDescent="0.2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101.11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94.942079117999995</v>
      </c>
      <c r="F282" s="76">
        <f>IF(VLOOKUP(A282,Database!$A:$AS,MATCH($F$1,Database!$A$1:$AS$1,0),FALSE)=0,#N/A,VLOOKUP(A282,Database!$A:$AS,MATCH($F$1,Database!$A$1:$AS$1,0),FALSE))</f>
        <v>96.791934005000002</v>
      </c>
      <c r="G282" s="76">
        <f>IF(VLOOKUP(A282,Database!$A:$AS,MATCH($G$1,Database!$A$1:$AS$1,0),FALSE)=0,#N/A,VLOOKUP(A282,Database!$A:$AS,MATCH($G$1,Database!$A$1:$AS$1,0),FALSE))</f>
        <v>92.854616200999999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98.663153786104601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80.26003229207592</v>
      </c>
      <c r="L282" s="76">
        <f>(((Table134567891011121314151617343[[#This Row],[EA19]]-VLOOKUP($U$1,A:F,6,))/VLOOKUP($U$1,A:F,6,))*100)+100</f>
        <v>108.15642458061981</v>
      </c>
      <c r="M282" s="76">
        <f>(((Table134567891011121314151617343[[#This Row],[GBR]]-VLOOKUP($U$1,A:G,7,))/VLOOKUP($U$1,A:G,7,))*100)+100</f>
        <v>96.685082873106509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1" customFormat="1" x14ac:dyDescent="0.2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99.85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95.825079853999995</v>
      </c>
      <c r="F283" s="76">
        <f>IF(VLOOKUP(A283,Database!$A:$AS,MATCH($F$1,Database!$A$1:$AS$1,0),FALSE)=0,#N/A,VLOOKUP(A283,Database!$A:$AS,MATCH($F$1,Database!$A$1:$AS$1,0),FALSE))</f>
        <v>96.791934005000002</v>
      </c>
      <c r="G283" s="76">
        <f>IF(VLOOKUP(A283,Database!$A:$AS,MATCH($G$1,Database!$A$1:$AS$1,0),FALSE)=0,#N/A,VLOOKUP(A283,Database!$A:$AS,MATCH($G$1,Database!$A$1:$AS$1,0),FALSE))</f>
        <v>93.915811814999998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97.433645589383289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81.006483899662953</v>
      </c>
      <c r="L283" s="76">
        <f>(((Table134567891011121314151617343[[#This Row],[EA19]]-VLOOKUP($U$1,A:F,6,))/VLOOKUP($U$1,A:F,6,))*100)+100</f>
        <v>108.15642458061981</v>
      </c>
      <c r="M283" s="76">
        <f>(((Table134567891011121314151617343[[#This Row],[GBR]]-VLOOKUP($U$1,A:G,7,))/VLOOKUP($U$1,A:G,7,))*100)+100</f>
        <v>97.790055249084745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1" customFormat="1" x14ac:dyDescent="0.2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99.14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95.836079862999995</v>
      </c>
      <c r="F284" s="76">
        <f>IF(VLOOKUP(A284,Database!$A:$AS,MATCH($F$1,Database!$A$1:$AS$1,0),FALSE)=0,#N/A,VLOOKUP(A284,Database!$A:$AS,MATCH($F$1,Database!$A$1:$AS$1,0),FALSE))</f>
        <v>95.992000666999999</v>
      </c>
      <c r="G284" s="76">
        <f>IF(VLOOKUP(A284,Database!$A:$AS,MATCH($G$1,Database!$A$1:$AS$1,0),FALSE)=0,#N/A,VLOOKUP(A284,Database!$A:$AS,MATCH($G$1,Database!$A$1:$AS$1,0),FALSE))</f>
        <v>94.128050936999998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96.740827478532395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81.015782843669186</v>
      </c>
      <c r="L284" s="76">
        <f>(((Table134567891011121314151617343[[#This Row],[EA19]]-VLOOKUP($U$1,A:F,6,))/VLOOKUP($U$1,A:F,6,))*100)+100</f>
        <v>107.26256983300776</v>
      </c>
      <c r="M284" s="76">
        <f>(((Table134567891011121314151617343[[#This Row],[GBR]]-VLOOKUP($U$1,A:G,7,))/VLOOKUP($U$1,A:G,7,))*100)+100</f>
        <v>98.0110497234474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1" customFormat="1" x14ac:dyDescent="0.2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98.39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96.646080538000007</v>
      </c>
      <c r="F285" s="76">
        <f>IF(VLOOKUP(A285,Database!$A:$AS,MATCH($F$1,Database!$A$1:$AS$1,0),FALSE)=0,#N/A,VLOOKUP(A285,Database!$A:$AS,MATCH($F$1,Database!$A$1:$AS$1,0),FALSE))</f>
        <v>96.391967335999993</v>
      </c>
      <c r="G285" s="76">
        <f>IF(VLOOKUP(A285,Database!$A:$AS,MATCH($G$1,Database!$A$1:$AS$1,0),FALSE)=0,#N/A,VLOOKUP(A285,Database!$A:$AS,MATCH($G$1,Database!$A$1:$AS$1,0),FALSE))</f>
        <v>93.279094446000002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96.008977361436379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81.700523276320808</v>
      </c>
      <c r="L285" s="76">
        <f>(((Table134567891011121314151617343[[#This Row],[EA19]]-VLOOKUP($U$1,A:F,6,))/VLOOKUP($U$1,A:F,6,))*100)+100</f>
        <v>107.70949720681378</v>
      </c>
      <c r="M285" s="76">
        <f>(((Table134567891011121314151617343[[#This Row],[GBR]]-VLOOKUP($U$1,A:G,7,))/VLOOKUP($U$1,A:G,7,))*100)+100</f>
        <v>97.127071822873063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1" customFormat="1" x14ac:dyDescent="0.2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99.04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96.331080275999994</v>
      </c>
      <c r="F286" s="76">
        <f>IF(VLOOKUP(A286,Database!$A:$AS,MATCH($F$1,Database!$A$1:$AS$1,0),FALSE)=0,#N/A,VLOOKUP(A286,Database!$A:$AS,MATCH($F$1,Database!$A$1:$AS$1,0),FALSE))</f>
        <v>96.591950671000006</v>
      </c>
      <c r="G286" s="76">
        <f>IF(VLOOKUP(A286,Database!$A:$AS,MATCH($G$1,Database!$A$1:$AS$1,0),FALSE)=0,#N/A,VLOOKUP(A286,Database!$A:$AS,MATCH($G$1,Database!$A$1:$AS$1,0),FALSE))</f>
        <v>94.870887866999993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96.643247462919589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81.434235330712298</v>
      </c>
      <c r="L286" s="76">
        <f>(((Table134567891011121314151617343[[#This Row],[EA19]]-VLOOKUP($U$1,A:F,6,))/VLOOKUP($U$1,A:F,6,))*100)+100</f>
        <v>107.93296089427551</v>
      </c>
      <c r="M286" s="76">
        <f>(((Table134567891011121314151617343[[#This Row],[GBR]]-VLOOKUP($U$1,A:G,7,))/VLOOKUP($U$1,A:G,7,))*100)+100</f>
        <v>98.784530386840416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1" customFormat="1" x14ac:dyDescent="0.2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98.95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95.599079665999994</v>
      </c>
      <c r="F287" s="76">
        <f>IF(VLOOKUP(A287,Database!$A:$AS,MATCH($F$1,Database!$A$1:$AS$1,0),FALSE)=0,#N/A,VLOOKUP(A287,Database!$A:$AS,MATCH($F$1,Database!$A$1:$AS$1,0),FALSE))</f>
        <v>96.091992333999997</v>
      </c>
      <c r="G287" s="76">
        <f>IF(VLOOKUP(A287,Database!$A:$AS,MATCH($G$1,Database!$A$1:$AS$1,0),FALSE)=0,#N/A,VLOOKUP(A287,Database!$A:$AS,MATCH($G$1,Database!$A$1:$AS$1,0),FALSE))</f>
        <v>94.658648744000004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96.555425448868064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80.815432865649342</v>
      </c>
      <c r="L287" s="76">
        <f>(((Table134567891011121314151617343[[#This Row],[EA19]]-VLOOKUP($U$1,A:F,6,))/VLOOKUP($U$1,A:F,6,))*100)+100</f>
        <v>107.37430167617991</v>
      </c>
      <c r="M287" s="76">
        <f>(((Table134567891011121314151617343[[#This Row],[GBR]]-VLOOKUP($U$1,A:G,7,))/VLOOKUP($U$1,A:G,7,))*100)+100</f>
        <v>98.563535911436531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1" customFormat="1" x14ac:dyDescent="0.2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100.69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96.431080359000006</v>
      </c>
      <c r="F288" s="76">
        <f>IF(VLOOKUP(A288,Database!$A:$AS,MATCH($F$1,Database!$A$1:$AS$1,0),FALSE)=0,#N/A,VLOOKUP(A288,Database!$A:$AS,MATCH($F$1,Database!$A$1:$AS$1,0),FALSE))</f>
        <v>97.391884009999998</v>
      </c>
      <c r="G288" s="76">
        <f>IF(VLOOKUP(A288,Database!$A:$AS,MATCH($G$1,Database!$A$1:$AS$1,0),FALSE)=0,#N/A,VLOOKUP(A288,Database!$A:$AS,MATCH($G$1,Database!$A$1:$AS$1,0),FALSE))</f>
        <v>95.295366111999996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98.253317720530831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81.51877118631343</v>
      </c>
      <c r="L288" s="76">
        <f>(((Table134567891011121314151617343[[#This Row],[EA19]]-VLOOKUP($U$1,A:F,6,))/VLOOKUP($U$1,A:F,6,))*100)+100</f>
        <v>108.82681564300495</v>
      </c>
      <c r="M288" s="76">
        <f>(((Table134567891011121314151617343[[#This Row],[GBR]]-VLOOKUP($U$1,A:G,7,))/VLOOKUP($U$1,A:G,7,))*100)+100</f>
        <v>99.22651933660697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1" customFormat="1" x14ac:dyDescent="0.2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99.46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96.677080563999994</v>
      </c>
      <c r="F289" s="76">
        <f>IF(VLOOKUP(A289,Database!$A:$AS,MATCH($F$1,Database!$A$1:$AS$1,0),FALSE)=0,#N/A,VLOOKUP(A289,Database!$A:$AS,MATCH($F$1,Database!$A$1:$AS$1,0),FALSE))</f>
        <v>97.191900674999999</v>
      </c>
      <c r="G289" s="76">
        <f>IF(VLOOKUP(A289,Database!$A:$AS,MATCH($G$1,Database!$A$1:$AS$1,0),FALSE)=0,#N/A,VLOOKUP(A289,Database!$A:$AS,MATCH($G$1,Database!$A$1:$AS$1,0),FALSE))</f>
        <v>95.189246550999997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97.05308352849336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81.726729391785398</v>
      </c>
      <c r="L289" s="76">
        <f>(((Table134567891011121314151617343[[#This Row],[EA19]]-VLOOKUP($U$1,A:F,6,))/VLOOKUP($U$1,A:F,6,))*100)+100</f>
        <v>108.60335195554323</v>
      </c>
      <c r="M289" s="76">
        <f>(((Table134567891011121314151617343[[#This Row],[GBR]]-VLOOKUP($U$1,A:G,7,))/VLOOKUP($U$1,A:G,7,))*100)+100</f>
        <v>99.116022099425649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1" customFormat="1" x14ac:dyDescent="0.2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98.02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96.551080459000005</v>
      </c>
      <c r="F290" s="76">
        <f>IF(VLOOKUP(A290,Database!$A:$AS,MATCH($F$1,Database!$A$1:$AS$1,0),FALSE)=0,#N/A,VLOOKUP(A290,Database!$A:$AS,MATCH($F$1,Database!$A$1:$AS$1,0),FALSE))</f>
        <v>96.891925673000003</v>
      </c>
      <c r="G290" s="76">
        <f>IF(VLOOKUP(A290,Database!$A:$AS,MATCH($G$1,Database!$A$1:$AS$1,0),FALSE)=0,#N/A,VLOOKUP(A290,Database!$A:$AS,MATCH($G$1,Database!$A$1:$AS$1,0),FALSE))</f>
        <v>96.038203042000006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95.647931303668997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81.620214213372932</v>
      </c>
      <c r="L290" s="76">
        <f>(((Table134567891011121314151617343[[#This Row],[EA19]]-VLOOKUP($U$1,A:F,6,))/VLOOKUP($U$1,A:F,6,))*100)+100</f>
        <v>108.26815642490936</v>
      </c>
      <c r="M290" s="76">
        <f>(((Table134567891011121314151617343[[#This Row],[GBR]]-VLOOKUP($U$1,A:G,7,))/VLOOKUP($U$1,A:G,7,))*100)+100</f>
        <v>100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1" customFormat="1" x14ac:dyDescent="0.2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99.36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97.116080929999995</v>
      </c>
      <c r="F291" s="76">
        <f>IF(VLOOKUP(A291,Database!$A:$AS,MATCH($F$1,Database!$A$1:$AS$1,0),FALSE)=0,#N/A,VLOOKUP(A291,Database!$A:$AS,MATCH($F$1,Database!$A$1:$AS$1,0),FALSE))</f>
        <v>97.591867343999994</v>
      </c>
      <c r="G291" s="76">
        <f>IF(VLOOKUP(A291,Database!$A:$AS,MATCH($G$1,Database!$A$1:$AS$1,0),FALSE)=0,#N/A,VLOOKUP(A291,Database!$A:$AS,MATCH($G$1,Database!$A$1:$AS$1,0),FALSE))</f>
        <v>95.932083481000006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96.955503512880554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82.097841799252279</v>
      </c>
      <c r="L291" s="76">
        <f>(((Table134567891011121314151617343[[#This Row],[EA19]]-VLOOKUP($U$1,A:F,6,))/VLOOKUP($U$1,A:F,6,))*100)+100</f>
        <v>109.05027932934925</v>
      </c>
      <c r="M291" s="76">
        <f>(((Table134567891011121314151617343[[#This Row],[GBR]]-VLOOKUP($U$1,A:G,7,))/VLOOKUP($U$1,A:G,7,))*100)+100</f>
        <v>99.88950276281868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1" customFormat="1" x14ac:dyDescent="0.2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98.82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96.481080401</v>
      </c>
      <c r="F292" s="76">
        <f>IF(VLOOKUP(A292,Database!$A:$AS,MATCH($F$1,Database!$A$1:$AS$1,0),FALSE)=0,#N/A,VLOOKUP(A292,Database!$A:$AS,MATCH($F$1,Database!$A$1:$AS$1,0),FALSE))</f>
        <v>97.091909008000002</v>
      </c>
      <c r="G292" s="76">
        <f>IF(VLOOKUP(A292,Database!$A:$AS,MATCH($G$1,Database!$A$1:$AS$1,0),FALSE)=0,#N/A,VLOOKUP(A292,Database!$A:$AS,MATCH($G$1,Database!$A$1:$AS$1,0),FALSE))</f>
        <v>94.764768305999993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96.428571428571416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81.561039114536669</v>
      </c>
      <c r="L292" s="76">
        <f>(((Table134567891011121314151617343[[#This Row],[EA19]]-VLOOKUP($U$1,A:F,6,))/VLOOKUP($U$1,A:F,6,))*100)+100</f>
        <v>108.49162011237108</v>
      </c>
      <c r="M292" s="76">
        <f>(((Table134567891011121314151617343[[#This Row],[GBR]]-VLOOKUP($U$1,A:G,7,))/VLOOKUP($U$1,A:G,7,))*100)+100</f>
        <v>98.674033149659095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1" customFormat="1" x14ac:dyDescent="0.2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99.1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97.517081263999998</v>
      </c>
      <c r="F293" s="76">
        <f>IF(VLOOKUP(A293,Database!$A:$AS,MATCH($F$1,Database!$A$1:$AS$1,0),FALSE)=0,#N/A,VLOOKUP(A293,Database!$A:$AS,MATCH($F$1,Database!$A$1:$AS$1,0),FALSE))</f>
        <v>98.591784017999998</v>
      </c>
      <c r="G293" s="76">
        <f>IF(VLOOKUP(A293,Database!$A:$AS,MATCH($G$1,Database!$A$1:$AS$1,0),FALSE)=0,#N/A,VLOOKUP(A293,Database!$A:$AS,MATCH($G$1,Database!$A$1:$AS$1,0),FALSE))</f>
        <v>94.977007427999993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96.701795472287273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82.436830581201889</v>
      </c>
      <c r="L293" s="76">
        <f>(((Table134567891011121314151617343[[#This Row],[EA19]]-VLOOKUP($U$1,A:F,6,))/VLOOKUP($U$1,A:F,6,))*100)+100</f>
        <v>110.16759776554042</v>
      </c>
      <c r="M293" s="76">
        <f>(((Table134567891011121314151617343[[#This Row],[GBR]]-VLOOKUP($U$1,A:G,7,))/VLOOKUP($U$1,A:G,7,))*100)+100</f>
        <v>98.895027624021736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1" customFormat="1" x14ac:dyDescent="0.2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97.2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97.127080938999995</v>
      </c>
      <c r="F294" s="76">
        <f>IF(VLOOKUP(A294,Database!$A:$AS,MATCH($F$1,Database!$A$1:$AS$1,0),FALSE)=0,#N/A,VLOOKUP(A294,Database!$A:$AS,MATCH($F$1,Database!$A$1:$AS$1,0),FALSE))</f>
        <v>97.791850679000007</v>
      </c>
      <c r="G294" s="76">
        <f>IF(VLOOKUP(A294,Database!$A:$AS,MATCH($G$1,Database!$A$1:$AS$1,0),FALSE)=0,#N/A,VLOOKUP(A294,Database!$A:$AS,MATCH($G$1,Database!$A$1:$AS$1,0),FALSE))</f>
        <v>94.446409622000004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94.847775175644031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82.107140743258512</v>
      </c>
      <c r="L294" s="76">
        <f>(((Table134567891011121314151617343[[#This Row],[EA19]]-VLOOKUP($U$1,A:F,6,))/VLOOKUP($U$1,A:F,6,))*100)+100</f>
        <v>109.27374301681098</v>
      </c>
      <c r="M294" s="76">
        <f>(((Table134567891011121314151617343[[#This Row],[GBR]]-VLOOKUP($U$1,A:G,7,))/VLOOKUP($U$1,A:G,7,))*100)+100</f>
        <v>98.342541437073876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1" customFormat="1" x14ac:dyDescent="0.2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99.09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96.643080535999999</v>
      </c>
      <c r="F295" s="76">
        <f>IF(VLOOKUP(A295,Database!$A:$AS,MATCH($F$1,Database!$A$1:$AS$1,0),FALSE)=0,#N/A,VLOOKUP(A295,Database!$A:$AS,MATCH($F$1,Database!$A$1:$AS$1,0),FALSE))</f>
        <v>97.291892341999997</v>
      </c>
      <c r="G295" s="76">
        <f>IF(VLOOKUP(A295,Database!$A:$AS,MATCH($G$1,Database!$A$1:$AS$1,0),FALSE)=0,#N/A,VLOOKUP(A295,Database!$A:$AS,MATCH($G$1,Database!$A$1:$AS$1,0),FALSE))</f>
        <v>94.340290060000001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96.692037470725992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81.697987201066994</v>
      </c>
      <c r="L295" s="76">
        <f>(((Table134567891011121314151617343[[#This Row],[EA19]]-VLOOKUP($U$1,A:F,6,))/VLOOKUP($U$1,A:F,6,))*100)+100</f>
        <v>108.71508379871538</v>
      </c>
      <c r="M295" s="76">
        <f>(((Table134567891011121314151617343[[#This Row],[GBR]]-VLOOKUP($U$1,A:G,7,))/VLOOKUP($U$1,A:G,7,))*100)+100</f>
        <v>98.232044198851298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1" customFormat="1" x14ac:dyDescent="0.2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100.16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96.548080456999998</v>
      </c>
      <c r="F296" s="76">
        <f>IF(VLOOKUP(A296,Database!$A:$AS,MATCH($F$1,Database!$A$1:$AS$1,0),FALSE)=0,#N/A,VLOOKUP(A296,Database!$A:$AS,MATCH($F$1,Database!$A$1:$AS$1,0),FALSE))</f>
        <v>98.091825681000003</v>
      </c>
      <c r="G296" s="76">
        <f>IF(VLOOKUP(A296,Database!$A:$AS,MATCH($G$1,Database!$A$1:$AS$1,0),FALSE)=0,#N/A,VLOOKUP(A296,Database!$A:$AS,MATCH($G$1,Database!$A$1:$AS$1,0),FALSE))</f>
        <v>95.401485674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97.736143637782973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81.617678138119118</v>
      </c>
      <c r="L296" s="76">
        <f>(((Table134567891011121314151617343[[#This Row],[EA19]]-VLOOKUP($U$1,A:F,6,))/VLOOKUP($U$1,A:F,6,))*100)+100</f>
        <v>109.60893854744484</v>
      </c>
      <c r="M296" s="76">
        <f>(((Table134567891011121314151617343[[#This Row],[GBR]]-VLOOKUP($U$1,A:G,7,))/VLOOKUP($U$1,A:G,7,))*100)+100</f>
        <v>99.337016574829548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1" customFormat="1" x14ac:dyDescent="0.2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98.31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97.019080849000005</v>
      </c>
      <c r="F297" s="76">
        <f>IF(VLOOKUP(A297,Database!$A:$AS,MATCH($F$1,Database!$A$1:$AS$1,0),FALSE)=0,#N/A,VLOOKUP(A297,Database!$A:$AS,MATCH($F$1,Database!$A$1:$AS$1,0),FALSE))</f>
        <v>96.391967335999993</v>
      </c>
      <c r="G297" s="76">
        <f>IF(VLOOKUP(A297,Database!$A:$AS,MATCH($G$1,Database!$A$1:$AS$1,0),FALSE)=0,#N/A,VLOOKUP(A297,Database!$A:$AS,MATCH($G$1,Database!$A$1:$AS$1,0),FALSE))</f>
        <v>94.340290060000001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95.930913348946135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82.015842018904976</v>
      </c>
      <c r="L297" s="76">
        <f>(((Table134567891011121314151617343[[#This Row],[EA19]]-VLOOKUP($U$1,A:F,6,))/VLOOKUP($U$1,A:F,6,))*100)+100</f>
        <v>107.70949720681378</v>
      </c>
      <c r="M297" s="76">
        <f>(((Table134567891011121314151617343[[#This Row],[GBR]]-VLOOKUP($U$1,A:G,7,))/VLOOKUP($U$1,A:G,7,))*100)+100</f>
        <v>98.232044198851298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1" customFormat="1" x14ac:dyDescent="0.2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99.16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97.260081049999997</v>
      </c>
      <c r="F298" s="76">
        <f>IF(VLOOKUP(A298,Database!$A:$AS,MATCH($F$1,Database!$A$1:$AS$1,0),FALSE)=0,#N/A,VLOOKUP(A298,Database!$A:$AS,MATCH($F$1,Database!$A$1:$AS$1,0),FALSE))</f>
        <v>97.391884009999998</v>
      </c>
      <c r="G298" s="76">
        <f>IF(VLOOKUP(A298,Database!$A:$AS,MATCH($G$1,Database!$A$1:$AS$1,0),FALSE)=0,#N/A,VLOOKUP(A298,Database!$A:$AS,MATCH($G$1,Database!$A$1:$AS$1,0),FALSE))</f>
        <v>94.977007427999993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96.760343481654957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82.219573431723688</v>
      </c>
      <c r="L298" s="76">
        <f>(((Table134567891011121314151617343[[#This Row],[EA19]]-VLOOKUP($U$1,A:F,6,))/VLOOKUP($U$1,A:F,6,))*100)+100</f>
        <v>108.82681564300495</v>
      </c>
      <c r="M298" s="76">
        <f>(((Table134567891011121314151617343[[#This Row],[GBR]]-VLOOKUP($U$1,A:G,7,))/VLOOKUP($U$1,A:G,7,))*100)+100</f>
        <v>98.895027624021736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1" customFormat="1" x14ac:dyDescent="0.2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97.61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96.817080680999993</v>
      </c>
      <c r="F299" s="76">
        <f>IF(VLOOKUP(A299,Database!$A:$AS,MATCH($F$1,Database!$A$1:$AS$1,0),FALSE)=0,#N/A,VLOOKUP(A299,Database!$A:$AS,MATCH($F$1,Database!$A$1:$AS$1,0),FALSE))</f>
        <v>97.091909008000002</v>
      </c>
      <c r="G299" s="76">
        <f>IF(VLOOKUP(A299,Database!$A:$AS,MATCH($G$1,Database!$A$1:$AS$1,0),FALSE)=0,#N/A,VLOOKUP(A299,Database!$A:$AS,MATCH($G$1,Database!$A$1:$AS$1,0),FALSE))</f>
        <v>94.870887866999993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95.247853239656507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81.845079590303257</v>
      </c>
      <c r="L299" s="76">
        <f>(((Table134567891011121314151617343[[#This Row],[EA19]]-VLOOKUP($U$1,A:F,6,))/VLOOKUP($U$1,A:F,6,))*100)+100</f>
        <v>108.49162011237108</v>
      </c>
      <c r="M299" s="76">
        <f>(((Table134567891011121314151617343[[#This Row],[GBR]]-VLOOKUP($U$1,A:G,7,))/VLOOKUP($U$1,A:G,7,))*100)+100</f>
        <v>98.784530386840416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1" customFormat="1" x14ac:dyDescent="0.2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96.76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96.424080352999994</v>
      </c>
      <c r="F300" s="76">
        <f>IF(VLOOKUP(A300,Database!$A:$AS,MATCH($F$1,Database!$A$1:$AS$1,0),FALSE)=0,#N/A,VLOOKUP(A300,Database!$A:$AS,MATCH($F$1,Database!$A$1:$AS$1,0),FALSE))</f>
        <v>96.791934005000002</v>
      </c>
      <c r="G300" s="76">
        <f>IF(VLOOKUP(A300,Database!$A:$AS,MATCH($G$1,Database!$A$1:$AS$1,0),FALSE)=0,#N/A,VLOOKUP(A300,Database!$A:$AS,MATCH($G$1,Database!$A$1:$AS$1,0),FALSE))</f>
        <v>95.825963919000003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94.418423106947699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81.512853676260733</v>
      </c>
      <c r="L300" s="76">
        <f>(((Table134567891011121314151617343[[#This Row],[EA19]]-VLOOKUP($U$1,A:F,6,))/VLOOKUP($U$1,A:F,6,))*100)+100</f>
        <v>108.15642458061981</v>
      </c>
      <c r="M300" s="76">
        <f>(((Table134567891011121314151617343[[#This Row],[GBR]]-VLOOKUP($U$1,A:G,7,))/VLOOKUP($U$1,A:G,7,))*100)+100</f>
        <v>99.779005524596101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1" customFormat="1" x14ac:dyDescent="0.2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99.69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96.652080542999997</v>
      </c>
      <c r="F301" s="76">
        <f>IF(VLOOKUP(A301,Database!$A:$AS,MATCH($F$1,Database!$A$1:$AS$1,0),FALSE)=0,#N/A,VLOOKUP(A301,Database!$A:$AS,MATCH($F$1,Database!$A$1:$AS$1,0),FALSE))</f>
        <v>98.191817349000004</v>
      </c>
      <c r="G301" s="76">
        <f>IF(VLOOKUP(A301,Database!$A:$AS,MATCH($G$1,Database!$A$1:$AS$1,0),FALSE)=0,#N/A,VLOOKUP(A301,Database!$A:$AS,MATCH($G$1,Database!$A$1:$AS$1,0),FALSE))</f>
        <v>97.736116023999998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97.2775175644028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81.705595427673771</v>
      </c>
      <c r="L301" s="76">
        <f>(((Table134567891011121314151617343[[#This Row],[EA19]]-VLOOKUP($U$1,A:F,6,))/VLOOKUP($U$1,A:F,6,))*100)+100</f>
        <v>109.7206703917344</v>
      </c>
      <c r="M301" s="76">
        <f>(((Table134567891011121314151617343[[#This Row],[GBR]]-VLOOKUP($U$1,A:G,7,))/VLOOKUP($U$1,A:G,7,))*100)+100</f>
        <v>101.76795580114869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1" customFormat="1" x14ac:dyDescent="0.2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99.49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96.855080713000007</v>
      </c>
      <c r="F302" s="76">
        <f>IF(VLOOKUP(A302,Database!$A:$AS,MATCH($F$1,Database!$A$1:$AS$1,0),FALSE)=0,#N/A,VLOOKUP(A302,Database!$A:$AS,MATCH($F$1,Database!$A$1:$AS$1,0),FALSE))</f>
        <v>97.591867343999994</v>
      </c>
      <c r="G302" s="76">
        <f>IF(VLOOKUP(A302,Database!$A:$AS,MATCH($G$1,Database!$A$1:$AS$1,0),FALSE)=0,#N/A,VLOOKUP(A302,Database!$A:$AS,MATCH($G$1,Database!$A$1:$AS$1,0),FALSE))</f>
        <v>99.327909445000003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97.082357533177202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81.877203215820572</v>
      </c>
      <c r="L302" s="76">
        <f>(((Table134567891011121314151617343[[#This Row],[EA19]]-VLOOKUP($U$1,A:F,6,))/VLOOKUP($U$1,A:F,6,))*100)+100</f>
        <v>109.05027932934925</v>
      </c>
      <c r="M302" s="76">
        <f>(((Table134567891011121314151617343[[#This Row],[GBR]]-VLOOKUP($U$1,A:G,7,))/VLOOKUP($U$1,A:G,7,))*100)+100</f>
        <v>103.42541436511605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1" customFormat="1" x14ac:dyDescent="0.2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100.02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98.112081759999995</v>
      </c>
      <c r="F303" s="76">
        <f>IF(VLOOKUP(A303,Database!$A:$AS,MATCH($F$1,Database!$A$1:$AS$1,0),FALSE)=0,#N/A,VLOOKUP(A303,Database!$A:$AS,MATCH($F$1,Database!$A$1:$AS$1,0),FALSE))</f>
        <v>100.29164236299999</v>
      </c>
      <c r="G303" s="76">
        <f>IF(VLOOKUP(A303,Database!$A:$AS,MATCH($G$1,Database!$A$1:$AS$1,0),FALSE)=0,#N/A,VLOOKUP(A303,Database!$A:$AS,MATCH($G$1,Database!$A$1:$AS$1,0),FALSE))</f>
        <v>100.389105058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97.599531615925045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82.939818923846133</v>
      </c>
      <c r="L303" s="76">
        <f>(((Table134567891011121314151617343[[#This Row],[EA19]]-VLOOKUP($U$1,A:F,6,))/VLOOKUP($U$1,A:F,6,))*100)+100</f>
        <v>112.06703910617146</v>
      </c>
      <c r="M303" s="76">
        <f>(((Table134567891011121314151617343[[#This Row],[GBR]]-VLOOKUP($U$1,A:G,7,))/VLOOKUP($U$1,A:G,7,))*100)+100</f>
        <v>104.53038674005305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1" customFormat="1" x14ac:dyDescent="0.2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99.94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98.836082363000003</v>
      </c>
      <c r="F304" s="76">
        <f>IF(VLOOKUP(A304,Database!$A:$AS,MATCH($F$1,Database!$A$1:$AS$1,0),FALSE)=0,#N/A,VLOOKUP(A304,Database!$A:$AS,MATCH($F$1,Database!$A$1:$AS$1,0),FALSE))</f>
        <v>100.39163403000001</v>
      </c>
      <c r="G304" s="76">
        <f>IF(VLOOKUP(A304,Database!$A:$AS,MATCH($G$1,Database!$A$1:$AS$1,0),FALSE)=0,#N/A,VLOOKUP(A304,Database!$A:$AS,MATCH($G$1,Database!$A$1:$AS$1,0),FALSE))</f>
        <v>100.919702865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97.521467603434814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83.551858520156657</v>
      </c>
      <c r="L304" s="76">
        <f>(((Table134567891011121314151617343[[#This Row],[EA19]]-VLOOKUP($U$1,A:F,6,))/VLOOKUP($U$1,A:F,6,))*100)+100</f>
        <v>112.17877094934363</v>
      </c>
      <c r="M304" s="76">
        <f>(((Table134567891011121314151617343[[#This Row],[GBR]]-VLOOKUP($U$1,A:G,7,))/VLOOKUP($U$1,A:G,7,))*100)+100</f>
        <v>105.08287292804218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1" customFormat="1" x14ac:dyDescent="0.2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99.26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99.755083128999999</v>
      </c>
      <c r="F305" s="76">
        <f>IF(VLOOKUP(A305,Database!$A:$AS,MATCH($F$1,Database!$A$1:$AS$1,0),FALSE)=0,#N/A,VLOOKUP(A305,Database!$A:$AS,MATCH($F$1,Database!$A$1:$AS$1,0),FALSE))</f>
        <v>99.391717357000005</v>
      </c>
      <c r="G305" s="76">
        <f>IF(VLOOKUP(A305,Database!$A:$AS,MATCH($G$1,Database!$A$1:$AS$1,0),FALSE)=0,#N/A,VLOOKUP(A305,Database!$A:$AS,MATCH($G$1,Database!$A$1:$AS$1,0),FALSE))</f>
        <v>100.81358330400001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96.857923497267763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84.328743035861535</v>
      </c>
      <c r="L305" s="76">
        <f>(((Table134567891011121314151617343[[#This Row],[EA19]]-VLOOKUP($U$1,A:F,6,))/VLOOKUP($U$1,A:F,6,))*100)+100</f>
        <v>111.06145251426987</v>
      </c>
      <c r="M305" s="76">
        <f>(((Table134567891011121314151617343[[#This Row],[GBR]]-VLOOKUP($U$1,A:G,7,))/VLOOKUP($U$1,A:G,7,))*100)+100</f>
        <v>104.97237569086086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1" customFormat="1" x14ac:dyDescent="0.2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100.24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100.93408411199999</v>
      </c>
      <c r="F306" s="76">
        <f>IF(VLOOKUP(A306,Database!$A:$AS,MATCH($F$1,Database!$A$1:$AS$1,0),FALSE)=0,#N/A,VLOOKUP(A306,Database!$A:$AS,MATCH($F$1,Database!$A$1:$AS$1,0),FALSE))</f>
        <v>100.191650696</v>
      </c>
      <c r="G306" s="76">
        <f>IF(VLOOKUP(A306,Database!$A:$AS,MATCH($G$1,Database!$A$1:$AS$1,0),FALSE)=0,#N/A,VLOOKUP(A306,Database!$A:$AS,MATCH($G$1,Database!$A$1:$AS$1,0),FALSE))</f>
        <v>100.282985497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97.814207650273218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85.32542077714379</v>
      </c>
      <c r="L306" s="76">
        <f>(((Table134567891011121314151617343[[#This Row],[EA19]]-VLOOKUP($U$1,A:F,6,))/VLOOKUP($U$1,A:F,6,))*100)+100</f>
        <v>111.95530726299933</v>
      </c>
      <c r="M306" s="76">
        <f>(((Table134567891011121314151617343[[#This Row],[GBR]]-VLOOKUP($U$1,A:G,7,))/VLOOKUP($U$1,A:G,7,))*100)+100</f>
        <v>104.41988950287173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1" customFormat="1" x14ac:dyDescent="0.2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100.22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101.12208426799999</v>
      </c>
      <c r="F307" s="76">
        <f>IF(VLOOKUP(A307,Database!$A:$AS,MATCH($F$1,Database!$A$1:$AS$1,0),FALSE)=0,#N/A,VLOOKUP(A307,Database!$A:$AS,MATCH($F$1,Database!$A$1:$AS$1,0),FALSE))</f>
        <v>100.29164236299999</v>
      </c>
      <c r="G307" s="76">
        <f>IF(VLOOKUP(A307,Database!$A:$AS,MATCH($G$1,Database!$A$1:$AS$1,0),FALSE)=0,#N/A,VLOOKUP(A307,Database!$A:$AS,MATCH($G$1,Database!$A$1:$AS$1,0),FALSE))</f>
        <v>100.49522462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97.794691647150657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85.484348185640101</v>
      </c>
      <c r="L307" s="76">
        <f>(((Table134567891011121314151617343[[#This Row],[EA19]]-VLOOKUP($U$1,A:F,6,))/VLOOKUP($U$1,A:F,6,))*100)+100</f>
        <v>112.06703910617146</v>
      </c>
      <c r="M307" s="76">
        <f>(((Table134567891011121314151617343[[#This Row],[GBR]]-VLOOKUP($U$1,A:G,7,))/VLOOKUP($U$1,A:G,7,))*100)+100</f>
        <v>104.64088397827562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1" customFormat="1" x14ac:dyDescent="0.2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99.2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102.069085058</v>
      </c>
      <c r="F308" s="76">
        <f>IF(VLOOKUP(A308,Database!$A:$AS,MATCH($F$1,Database!$A$1:$AS$1,0),FALSE)=0,#N/A,VLOOKUP(A308,Database!$A:$AS,MATCH($F$1,Database!$A$1:$AS$1,0),FALSE))</f>
        <v>100.891592367</v>
      </c>
      <c r="G308" s="76">
        <f>IF(VLOOKUP(A308,Database!$A:$AS,MATCH($G$1,Database!$A$1:$AS$1,0),FALSE)=0,#N/A,VLOOKUP(A308,Database!$A:$AS,MATCH($G$1,Database!$A$1:$AS$1,0),FALSE))</f>
        <v>99.964626812999995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96.799375487900079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86.284902741555783</v>
      </c>
      <c r="L308" s="76">
        <f>(((Table134567891011121314151617343[[#This Row],[EA19]]-VLOOKUP($U$1,A:F,6,))/VLOOKUP($U$1,A:F,6,))*100)+100</f>
        <v>112.73743016743921</v>
      </c>
      <c r="M308" s="76">
        <f>(((Table134567891011121314151617343[[#This Row],[GBR]]-VLOOKUP($U$1,A:G,7,))/VLOOKUP($U$1,A:G,7,))*100)+100</f>
        <v>104.08839779028649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1" customFormat="1" x14ac:dyDescent="0.2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100.08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99.788083157000003</v>
      </c>
      <c r="F309" s="76">
        <f>IF(VLOOKUP(A309,Database!$A:$AS,MATCH($F$1,Database!$A$1:$AS$1,0),FALSE)=0,#N/A,VLOOKUP(A309,Database!$A:$AS,MATCH($F$1,Database!$A$1:$AS$1,0),FALSE))</f>
        <v>99.691692359000001</v>
      </c>
      <c r="G309" s="76">
        <f>IF(VLOOKUP(A309,Database!$A:$AS,MATCH($G$1,Database!$A$1:$AS$1,0),FALSE)=0,#N/A,VLOOKUP(A309,Database!$A:$AS,MATCH($G$1,Database!$A$1:$AS$1,0),FALSE))</f>
        <v>100.282985497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97.658079625292729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84.35663986872558</v>
      </c>
      <c r="L309" s="76">
        <f>(((Table134567891011121314151617343[[#This Row],[EA19]]-VLOOKUP($U$1,A:F,6,))/VLOOKUP($U$1,A:F,6,))*100)+100</f>
        <v>111.39664804490374</v>
      </c>
      <c r="M309" s="76">
        <f>(((Table134567891011121314151617343[[#This Row],[GBR]]-VLOOKUP($U$1,A:G,7,))/VLOOKUP($U$1,A:G,7,))*100)+100</f>
        <v>104.41988950287173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1" customFormat="1" x14ac:dyDescent="0.2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101.19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101.18208431799999</v>
      </c>
      <c r="F310" s="76">
        <f>IF(VLOOKUP(A310,Database!$A:$AS,MATCH($F$1,Database!$A$1:$AS$1,0),FALSE)=0,#N/A,VLOOKUP(A310,Database!$A:$AS,MATCH($F$1,Database!$A$1:$AS$1,0),FALSE))</f>
        <v>100.29164236299999</v>
      </c>
      <c r="G310" s="76">
        <f>IF(VLOOKUP(A310,Database!$A:$AS,MATCH($G$1,Database!$A$1:$AS$1,0),FALSE)=0,#N/A,VLOOKUP(A310,Database!$A:$AS,MATCH($G$1,Database!$A$1:$AS$1,0),FALSE))</f>
        <v>100.070746374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98.741217798594846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85.535069699169853</v>
      </c>
      <c r="L310" s="76">
        <f>(((Table134567891011121314151617343[[#This Row],[EA19]]-VLOOKUP($U$1,A:F,6,))/VLOOKUP($U$1,A:F,6,))*100)+100</f>
        <v>112.06703910617146</v>
      </c>
      <c r="M310" s="76">
        <f>(((Table134567891011121314151617343[[#This Row],[GBR]]-VLOOKUP($U$1,A:G,7,))/VLOOKUP($U$1,A:G,7,))*100)+100</f>
        <v>104.19889502746783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1" customFormat="1" x14ac:dyDescent="0.2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101.29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100.5600838</v>
      </c>
      <c r="F311" s="76">
        <f>IF(VLOOKUP(A311,Database!$A:$AS,MATCH($F$1,Database!$A$1:$AS$1,0),FALSE)=0,#N/A,VLOOKUP(A311,Database!$A:$AS,MATCH($F$1,Database!$A$1:$AS$1,0),FALSE))</f>
        <v>100.7916007</v>
      </c>
      <c r="G311" s="76">
        <f>IF(VLOOKUP(A311,Database!$A:$AS,MATCH($G$1,Database!$A$1:$AS$1,0),FALSE)=0,#N/A,VLOOKUP(A311,Database!$A:$AS,MATCH($G$1,Database!$A$1:$AS$1,0),FALSE))</f>
        <v>100.070746374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98.838797814207652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85.009256675859902</v>
      </c>
      <c r="L311" s="76">
        <f>(((Table134567891011121314151617343[[#This Row],[EA19]]-VLOOKUP($U$1,A:F,6,))/VLOOKUP($U$1,A:F,6,))*100)+100</f>
        <v>112.62569832426706</v>
      </c>
      <c r="M311" s="76">
        <f>(((Table134567891011121314151617343[[#This Row],[GBR]]-VLOOKUP($U$1,A:G,7,))/VLOOKUP($U$1,A:G,7,))*100)+100</f>
        <v>104.19889502746783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1" customFormat="1" x14ac:dyDescent="0.2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99.34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100.48808373999999</v>
      </c>
      <c r="F312" s="76">
        <f>IF(VLOOKUP(A312,Database!$A:$AS,MATCH($F$1,Database!$A$1:$AS$1,0),FALSE)=0,#N/A,VLOOKUP(A312,Database!$A:$AS,MATCH($F$1,Database!$A$1:$AS$1,0),FALSE))</f>
        <v>99.891675694</v>
      </c>
      <c r="G312" s="76">
        <f>IF(VLOOKUP(A312,Database!$A:$AS,MATCH($G$1,Database!$A$1:$AS$1,0),FALSE)=0,#N/A,VLOOKUP(A312,Database!$A:$AS,MATCH($G$1,Database!$A$1:$AS$1,0),FALSE))</f>
        <v>98.797311637999996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96.935987509758007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84.948390859624197</v>
      </c>
      <c r="L312" s="76">
        <f>(((Table134567891011121314151617343[[#This Row],[EA19]]-VLOOKUP($U$1,A:F,6,))/VLOOKUP($U$1,A:F,6,))*100)+100</f>
        <v>111.62011173236546</v>
      </c>
      <c r="M312" s="76">
        <f>(((Table134567891011121314151617343[[#This Row],[GBR]]-VLOOKUP($U$1,A:G,7,))/VLOOKUP($U$1,A:G,7,))*100)+100</f>
        <v>102.87292817712692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1" customFormat="1" x14ac:dyDescent="0.2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99.71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100.299083583</v>
      </c>
      <c r="F313" s="76">
        <f>IF(VLOOKUP(A313,Database!$A:$AS,MATCH($F$1,Database!$A$1:$AS$1,0),FALSE)=0,#N/A,VLOOKUP(A313,Database!$A:$AS,MATCH($F$1,Database!$A$1:$AS$1,0),FALSE))</f>
        <v>100.191650696</v>
      </c>
      <c r="G313" s="76">
        <f>IF(VLOOKUP(A313,Database!$A:$AS,MATCH($G$1,Database!$A$1:$AS$1,0),FALSE)=0,#N/A,VLOOKUP(A313,Database!$A:$AS,MATCH($G$1,Database!$A$1:$AS$1,0),FALSE))</f>
        <v>98.585072514999993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97.297033567525361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84.788618092428166</v>
      </c>
      <c r="L313" s="76">
        <f>(((Table134567891011121314151617343[[#This Row],[EA19]]-VLOOKUP($U$1,A:F,6,))/VLOOKUP($U$1,A:F,6,))*100)+100</f>
        <v>111.95530726299933</v>
      </c>
      <c r="M313" s="76">
        <f>(((Table134567891011121314151617343[[#This Row],[GBR]]-VLOOKUP($U$1,A:G,7,))/VLOOKUP($U$1,A:G,7,))*100)+100</f>
        <v>102.65193370172302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1" customFormat="1" x14ac:dyDescent="0.2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101.44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101.84408487</v>
      </c>
      <c r="F314" s="76">
        <f>IF(VLOOKUP(A314,Database!$A:$AS,MATCH($F$1,Database!$A$1:$AS$1,0),FALSE)=0,#N/A,VLOOKUP(A314,Database!$A:$AS,MATCH($F$1,Database!$A$1:$AS$1,0),FALSE))</f>
        <v>102.69144238</v>
      </c>
      <c r="G314" s="76">
        <f>IF(VLOOKUP(A314,Database!$A:$AS,MATCH($G$1,Database!$A$1:$AS$1,0),FALSE)=0,#N/A,VLOOKUP(A314,Database!$A:$AS,MATCH($G$1,Database!$A$1:$AS$1,0),FALSE))</f>
        <v>100.070746374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98.985167837626847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86.094697065396545</v>
      </c>
      <c r="L314" s="76">
        <f>(((Table134567891011121314151617343[[#This Row],[EA19]]-VLOOKUP($U$1,A:F,6,))/VLOOKUP($U$1,A:F,6,))*100)+100</f>
        <v>114.74860335235982</v>
      </c>
      <c r="M314" s="76">
        <f>(((Table134567891011121314151617343[[#This Row],[GBR]]-VLOOKUP($U$1,A:G,7,))/VLOOKUP($U$1,A:G,7,))*100)+100</f>
        <v>104.19889502746783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1" customFormat="1" x14ac:dyDescent="0.2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100.83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101.449084541</v>
      </c>
      <c r="F315" s="76">
        <f>IF(VLOOKUP(A315,Database!$A:$AS,MATCH($F$1,Database!$A$1:$AS$1,0),FALSE)=0,#N/A,VLOOKUP(A315,Database!$A:$AS,MATCH($F$1,Database!$A$1:$AS$1,0),FALSE))</f>
        <v>101.091575702</v>
      </c>
      <c r="G315" s="76">
        <f>IF(VLOOKUP(A315,Database!$A:$AS,MATCH($G$1,Database!$A$1:$AS$1,0),FALSE)=0,#N/A,VLOOKUP(A315,Database!$A:$AS,MATCH($G$1,Database!$A$1:$AS$1,0),FALSE))</f>
        <v>99.434029006000003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98.389929742388759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85.760780434799926</v>
      </c>
      <c r="L315" s="76">
        <f>(((Table134567891011121314151617343[[#This Row],[EA19]]-VLOOKUP($U$1,A:F,6,))/VLOOKUP($U$1,A:F,6,))*100)+100</f>
        <v>112.96089385490093</v>
      </c>
      <c r="M315" s="76">
        <f>(((Table134567891011121314151617343[[#This Row],[GBR]]-VLOOKUP($U$1,A:G,7,))/VLOOKUP($U$1,A:G,7,))*100)+100</f>
        <v>103.53591160229739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1" customFormat="1" x14ac:dyDescent="0.2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100.07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102.357085298</v>
      </c>
      <c r="F316" s="76">
        <f>IF(VLOOKUP(A316,Database!$A:$AS,MATCH($F$1,Database!$A$1:$AS$1,0),FALSE)=0,#N/A,VLOOKUP(A316,Database!$A:$AS,MATCH($F$1,Database!$A$1:$AS$1,0),FALSE))</f>
        <v>100.591617365</v>
      </c>
      <c r="G316" s="76">
        <f>IF(VLOOKUP(A316,Database!$A:$AS,MATCH($G$1,Database!$A$1:$AS$1,0),FALSE)=0,#N/A,VLOOKUP(A316,Database!$A:$AS,MATCH($G$1,Database!$A$1:$AS$1,0),FALSE))</f>
        <v>100.282985497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97.648321623731448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86.528366006498572</v>
      </c>
      <c r="L316" s="76">
        <f>(((Table134567891011121314151617343[[#This Row],[EA19]]-VLOOKUP($U$1,A:F,6,))/VLOOKUP($U$1,A:F,6,))*100)+100</f>
        <v>112.40223463680535</v>
      </c>
      <c r="M316" s="76">
        <f>(((Table134567891011121314151617343[[#This Row],[GBR]]-VLOOKUP($U$1,A:G,7,))/VLOOKUP($U$1,A:G,7,))*100)+100</f>
        <v>104.41988950287173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1" customFormat="1" x14ac:dyDescent="0.2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101.14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102.55308546099999</v>
      </c>
      <c r="F317" s="76">
        <f>IF(VLOOKUP(A317,Database!$A:$AS,MATCH($F$1,Database!$A$1:$AS$1,0),FALSE)=0,#N/A,VLOOKUP(A317,Database!$A:$AS,MATCH($F$1,Database!$A$1:$AS$1,0),FALSE))</f>
        <v>101.591534039</v>
      </c>
      <c r="G317" s="76">
        <f>IF(VLOOKUP(A317,Database!$A:$AS,MATCH($G$1,Database!$A$1:$AS$1,0),FALSE)=0,#N/A,VLOOKUP(A317,Database!$A:$AS,MATCH($G$1,Database!$A$1:$AS$1,0),FALSE))</f>
        <v>103.46657233800001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98.692427790788443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86.694056283747301</v>
      </c>
      <c r="L317" s="76">
        <f>(((Table134567891011121314151617343[[#This Row],[EA19]]-VLOOKUP($U$1,A:F,6,))/VLOOKUP($U$1,A:F,6,))*100)+100</f>
        <v>113.5195530729965</v>
      </c>
      <c r="M317" s="76">
        <f>(((Table134567891011121314151617343[[#This Row],[GBR]]-VLOOKUP($U$1,A:G,7,))/VLOOKUP($U$1,A:G,7,))*100)+100</f>
        <v>107.73480662976522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1" customFormat="1" x14ac:dyDescent="0.2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99.63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100.352083627</v>
      </c>
      <c r="F318" s="76">
        <f>IF(VLOOKUP(A318,Database!$A:$AS,MATCH($F$1,Database!$A$1:$AS$1,0),FALSE)=0,#N/A,VLOOKUP(A318,Database!$A:$AS,MATCH($F$1,Database!$A$1:$AS$1,0),FALSE))</f>
        <v>100.191650696</v>
      </c>
      <c r="G318" s="76">
        <f>IF(VLOOKUP(A318,Database!$A:$AS,MATCH($G$1,Database!$A$1:$AS$1,0),FALSE)=0,#N/A,VLOOKUP(A318,Database!$A:$AS,MATCH($G$1,Database!$A$1:$AS$1,0),FALSE))</f>
        <v>101.768659356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97.218969555035116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84.83342209590522</v>
      </c>
      <c r="L318" s="76">
        <f>(((Table134567891011121314151617343[[#This Row],[EA19]]-VLOOKUP($U$1,A:F,6,))/VLOOKUP($U$1,A:F,6,))*100)+100</f>
        <v>111.95530726299933</v>
      </c>
      <c r="M318" s="76">
        <f>(((Table134567891011121314151617343[[#This Row],[GBR]]-VLOOKUP($U$1,A:G,7,))/VLOOKUP($U$1,A:G,7,))*100)+100</f>
        <v>105.96685082861651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1" customFormat="1" x14ac:dyDescent="0.2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99.32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100.664083887</v>
      </c>
      <c r="F319" s="76">
        <f>IF(VLOOKUP(A319,Database!$A:$AS,MATCH($F$1,Database!$A$1:$AS$1,0),FALSE)=0,#N/A,VLOOKUP(A319,Database!$A:$AS,MATCH($F$1,Database!$A$1:$AS$1,0),FALSE))</f>
        <v>101.191567369</v>
      </c>
      <c r="G319" s="76">
        <f>IF(VLOOKUP(A319,Database!$A:$AS,MATCH($G$1,Database!$A$1:$AS$1,0),FALSE)=0,#N/A,VLOOKUP(A319,Database!$A:$AS,MATCH($G$1,Database!$A$1:$AS$1,0),FALSE))</f>
        <v>100.601344181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96.916471506635432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85.09717396625993</v>
      </c>
      <c r="L319" s="76">
        <f>(((Table134567891011121314151617343[[#This Row],[EA19]]-VLOOKUP($U$1,A:F,6,))/VLOOKUP($U$1,A:F,6,))*100)+100</f>
        <v>113.07262569807307</v>
      </c>
      <c r="M319" s="76">
        <f>(((Table134567891011121314151617343[[#This Row],[GBR]]-VLOOKUP($U$1,A:G,7,))/VLOOKUP($U$1,A:G,7,))*100)+100</f>
        <v>104.75138121545695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1" customFormat="1" x14ac:dyDescent="0.2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99.15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100.802084002</v>
      </c>
      <c r="F320" s="76">
        <f>IF(VLOOKUP(A320,Database!$A:$AS,MATCH($F$1,Database!$A$1:$AS$1,0),FALSE)=0,#N/A,VLOOKUP(A320,Database!$A:$AS,MATCH($F$1,Database!$A$1:$AS$1,0),FALSE))</f>
        <v>101.091575702</v>
      </c>
      <c r="G320" s="76">
        <f>IF(VLOOKUP(A320,Database!$A:$AS,MATCH($G$1,Database!$A$1:$AS$1,0),FALSE)=0,#N/A,VLOOKUP(A320,Database!$A:$AS,MATCH($G$1,Database!$A$1:$AS$1,0),FALSE))</f>
        <v>100.601344181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96.750585480093676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85.213833447378349</v>
      </c>
      <c r="L320" s="76">
        <f>(((Table134567891011121314151617343[[#This Row],[EA19]]-VLOOKUP($U$1,A:F,6,))/VLOOKUP($U$1,A:F,6,))*100)+100</f>
        <v>112.96089385490093</v>
      </c>
      <c r="M320" s="76">
        <f>(((Table134567891011121314151617343[[#This Row],[GBR]]-VLOOKUP($U$1,A:G,7,))/VLOOKUP($U$1,A:G,7,))*100)+100</f>
        <v>104.75138121545695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1" customFormat="1" x14ac:dyDescent="0.2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101.09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102.142085118</v>
      </c>
      <c r="F321" s="76">
        <f>IF(VLOOKUP(A321,Database!$A:$AS,MATCH($F$1,Database!$A$1:$AS$1,0),FALSE)=0,#N/A,VLOOKUP(A321,Database!$A:$AS,MATCH($F$1,Database!$A$1:$AS$1,0),FALSE))</f>
        <v>101.191567369</v>
      </c>
      <c r="G321" s="76">
        <f>IF(VLOOKUP(A321,Database!$A:$AS,MATCH($G$1,Database!$A$1:$AS$1,0),FALSE)=0,#N/A,VLOOKUP(A321,Database!$A:$AS,MATCH($G$1,Database!$A$1:$AS$1,0),FALSE))</f>
        <v>100.389105058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98.64363778298204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86.346613915645833</v>
      </c>
      <c r="L321" s="76">
        <f>(((Table134567891011121314151617343[[#This Row],[EA19]]-VLOOKUP($U$1,A:F,6,))/VLOOKUP($U$1,A:F,6,))*100)+100</f>
        <v>113.07262569807307</v>
      </c>
      <c r="M321" s="76">
        <f>(((Table134567891011121314151617343[[#This Row],[GBR]]-VLOOKUP($U$1,A:G,7,))/VLOOKUP($U$1,A:G,7,))*100)+100</f>
        <v>104.53038674005305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1" customFormat="1" x14ac:dyDescent="0.2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99.91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101.900084917</v>
      </c>
      <c r="F322" s="76">
        <f>IF(VLOOKUP(A322,Database!$A:$AS,MATCH($F$1,Database!$A$1:$AS$1,0),FALSE)=0,#N/A,VLOOKUP(A322,Database!$A:$AS,MATCH($F$1,Database!$A$1:$AS$1,0),FALSE))</f>
        <v>101.391550704</v>
      </c>
      <c r="G322" s="76">
        <f>IF(VLOOKUP(A322,Database!$A:$AS,MATCH($G$1,Database!$A$1:$AS$1,0),FALSE)=0,#N/A,VLOOKUP(A322,Database!$A:$AS,MATCH($G$1,Database!$A$1:$AS$1,0),FALSE))</f>
        <v>100.176865936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97.492193598750973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86.142037144972761</v>
      </c>
      <c r="L322" s="76">
        <f>(((Table134567891011121314151617343[[#This Row],[EA19]]-VLOOKUP($U$1,A:F,6,))/VLOOKUP($U$1,A:F,6,))*100)+100</f>
        <v>113.29608938553478</v>
      </c>
      <c r="M322" s="76">
        <f>(((Table134567891011121314151617343[[#This Row],[GBR]]-VLOOKUP($U$1,A:G,7,))/VLOOKUP($U$1,A:G,7,))*100)+100</f>
        <v>104.30939226569041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1" customFormat="1" x14ac:dyDescent="0.2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99.56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102.17408514500001</v>
      </c>
      <c r="F323" s="76">
        <f>IF(VLOOKUP(A323,Database!$A:$AS,MATCH($F$1,Database!$A$1:$AS$1,0),FALSE)=0,#N/A,VLOOKUP(A323,Database!$A:$AS,MATCH($F$1,Database!$A$1:$AS$1,0),FALSE))</f>
        <v>102.891425715</v>
      </c>
      <c r="G323" s="76">
        <f>IF(VLOOKUP(A323,Database!$A:$AS,MATCH($G$1,Database!$A$1:$AS$1,0),FALSE)=0,#N/A,VLOOKUP(A323,Database!$A:$AS,MATCH($G$1,Database!$A$1:$AS$1,0),FALSE))</f>
        <v>98.691192075999993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97.150663544106166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86.373665389810171</v>
      </c>
      <c r="L323" s="76">
        <f>(((Table134567891011121314151617343[[#This Row],[EA19]]-VLOOKUP($U$1,A:F,6,))/VLOOKUP($U$1,A:F,6,))*100)+100</f>
        <v>114.97206703982154</v>
      </c>
      <c r="M323" s="76">
        <f>(((Table134567891011121314151617343[[#This Row],[GBR]]-VLOOKUP($U$1,A:G,7,))/VLOOKUP($U$1,A:G,7,))*100)+100</f>
        <v>102.76243093890434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1" customFormat="1" x14ac:dyDescent="0.2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102.26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103.21908601600001</v>
      </c>
      <c r="F324" s="76">
        <f>IF(VLOOKUP(A324,Database!$A:$AS,MATCH($F$1,Database!$A$1:$AS$1,0),FALSE)=0,#N/A,VLOOKUP(A324,Database!$A:$AS,MATCH($F$1,Database!$A$1:$AS$1,0),FALSE))</f>
        <v>102.591450712</v>
      </c>
      <c r="G324" s="76">
        <f>IF(VLOOKUP(A324,Database!$A:$AS,MATCH($G$1,Database!$A$1:$AS$1,0),FALSE)=0,#N/A,VLOOKUP(A324,Database!$A:$AS,MATCH($G$1,Database!$A$1:$AS$1,0),FALSE))</f>
        <v>99.540148567000003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99.785323965651841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87.257065083927529</v>
      </c>
      <c r="L324" s="76">
        <f>(((Table134567891011121314151617343[[#This Row],[EA19]]-VLOOKUP($U$1,A:F,6,))/VLOOKUP($U$1,A:F,6,))*100)+100</f>
        <v>114.63687150807026</v>
      </c>
      <c r="M324" s="76">
        <f>(((Table134567891011121314151617343[[#This Row],[GBR]]-VLOOKUP($U$1,A:G,7,))/VLOOKUP($U$1,A:G,7,))*100)+100</f>
        <v>103.64640883947871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1" customFormat="1" x14ac:dyDescent="0.2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100.77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103.253086044</v>
      </c>
      <c r="F325" s="76">
        <f>IF(VLOOKUP(A325,Database!$A:$AS,MATCH($F$1,Database!$A$1:$AS$1,0),FALSE)=0,#N/A,VLOOKUP(A325,Database!$A:$AS,MATCH($F$1,Database!$A$1:$AS$1,0),FALSE))</f>
        <v>102.491459045</v>
      </c>
      <c r="G325" s="76">
        <f>IF(VLOOKUP(A325,Database!$A:$AS,MATCH($G$1,Database!$A$1:$AS$1,0),FALSE)=0,#N/A,VLOOKUP(A325,Database!$A:$AS,MATCH($G$1,Database!$A$1:$AS$1,0),FALSE))</f>
        <v>101.02582242699999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98.331381733021075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87.285807274645933</v>
      </c>
      <c r="L325" s="76">
        <f>(((Table134567891011121314151617343[[#This Row],[EA19]]-VLOOKUP($U$1,A:F,6,))/VLOOKUP($U$1,A:F,6,))*100)+100</f>
        <v>114.52513966489812</v>
      </c>
      <c r="M325" s="76">
        <f>(((Table134567891011121314151617343[[#This Row],[GBR]]-VLOOKUP($U$1,A:G,7,))/VLOOKUP($U$1,A:G,7,))*100)+100</f>
        <v>105.19337016626474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1" customFormat="1" x14ac:dyDescent="0.2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101.11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104.233086861</v>
      </c>
      <c r="F326" s="76">
        <f>IF(VLOOKUP(A326,Database!$A:$AS,MATCH($F$1,Database!$A$1:$AS$1,0),FALSE)=0,#N/A,VLOOKUP(A326,Database!$A:$AS,MATCH($F$1,Database!$A$1:$AS$1,0),FALSE))</f>
        <v>101.89150904100001</v>
      </c>
      <c r="G326" s="76">
        <f>IF(VLOOKUP(A326,Database!$A:$AS,MATCH($G$1,Database!$A$1:$AS$1,0),FALSE)=0,#N/A,VLOOKUP(A326,Database!$A:$AS,MATCH($G$1,Database!$A$1:$AS$1,0),FALSE))</f>
        <v>99.752387690000006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98.663153786104601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88.114258662580283</v>
      </c>
      <c r="L326" s="76">
        <f>(((Table134567891011121314151617343[[#This Row],[EA19]]-VLOOKUP($U$1,A:F,6,))/VLOOKUP($U$1,A:F,6,))*100)+100</f>
        <v>113.85474860363038</v>
      </c>
      <c r="M326" s="76">
        <f>(((Table134567891011121314151617343[[#This Row],[GBR]]-VLOOKUP($U$1,A:G,7,))/VLOOKUP($U$1,A:G,7,))*100)+100</f>
        <v>103.86740331488261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1" customFormat="1" x14ac:dyDescent="0.2">
      <c r="A327" s="21">
        <v>42767</v>
      </c>
      <c r="B327" s="76">
        <f>IF(VLOOKUP(A327,Database!$A:$AS,MATCH($B$1,Database!$A$1:$AS$1,0),FALSE)=0,#N/A,VLOOKUP(A327,Database!$A:$AS,MATCH($B$1,Database!$A$1:$AS$1,0),FALSE))</f>
        <v>102.99141738199999</v>
      </c>
      <c r="C327" s="76">
        <f>IF(VLOOKUP(A327,Database!$A:$AS,MATCH($C$1,Database!$A$1:$AS$1,0),FALSE)=0,#N/A,VLOOKUP(A327,Database!$A:$AS,MATCH($C$1,Database!$A$1:$AS$1,0),FALSE))</f>
        <v>100.09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103.48708623900001</v>
      </c>
      <c r="F327" s="76">
        <f>IF(VLOOKUP(A327,Database!$A:$AS,MATCH($F$1,Database!$A$1:$AS$1,0),FALSE)=0,#N/A,VLOOKUP(A327,Database!$A:$AS,MATCH($F$1,Database!$A$1:$AS$1,0),FALSE))</f>
        <v>102.791434047</v>
      </c>
      <c r="G327" s="76">
        <f>IF(VLOOKUP(A327,Database!$A:$AS,MATCH($G$1,Database!$A$1:$AS$1,0),FALSE)=0,#N/A,VLOOKUP(A327,Database!$A:$AS,MATCH($G$1,Database!$A$1:$AS$1,0),FALSE))</f>
        <v>99.221789883</v>
      </c>
      <c r="H327" s="76">
        <f>(((Table134567891011121314151617343[[#This Row],[ITA]]-VLOOKUP($U$1,A:B,2,))/VLOOKUP($U$1,A:B,2,))*100)+100</f>
        <v>84.703947368544149</v>
      </c>
      <c r="I327" s="76">
        <f>(((Table134567891011121314151617343[[#This Row],[FRA]]-VLOOKUP($U$1,A:C,3,))/VLOOKUP($U$1,A:C,3,))*100)+100</f>
        <v>97.667837626854023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87.483621177411948</v>
      </c>
      <c r="L327" s="76">
        <f>(((Table134567891011121314151617343[[#This Row],[EA19]]-VLOOKUP($U$1,A:F,6,))/VLOOKUP($U$1,A:F,6,))*100)+100</f>
        <v>114.86033519553197</v>
      </c>
      <c r="M327" s="76">
        <f>(((Table134567891011121314151617343[[#This Row],[GBR]]-VLOOKUP($U$1,A:G,7,))/VLOOKUP($U$1,A:G,7,))*100)+100</f>
        <v>103.31491712689348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1" customFormat="1" x14ac:dyDescent="0.2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101.43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103.291086076</v>
      </c>
      <c r="F328" s="76">
        <f>IF(VLOOKUP(A328,Database!$A:$AS,MATCH($F$1,Database!$A$1:$AS$1,0),FALSE)=0,#N/A,VLOOKUP(A328,Database!$A:$AS,MATCH($F$1,Database!$A$1:$AS$1,0),FALSE))</f>
        <v>102.391467378</v>
      </c>
      <c r="G328" s="76">
        <f>IF(VLOOKUP(A328,Database!$A:$AS,MATCH($G$1,Database!$A$1:$AS$1,0),FALSE)=0,#N/A,VLOOKUP(A328,Database!$A:$AS,MATCH($G$1,Database!$A$1:$AS$1,0),FALSE))</f>
        <v>98.054474708000001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98.97540983606558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87.317930900163219</v>
      </c>
      <c r="L328" s="76">
        <f>(((Table134567891011121314151617343[[#This Row],[EA19]]-VLOOKUP($U$1,A:F,6,))/VLOOKUP($U$1,A:F,6,))*100)+100</f>
        <v>114.41340782172597</v>
      </c>
      <c r="M328" s="76">
        <f>(((Table134567891011121314151617343[[#This Row],[GBR]]-VLOOKUP($U$1,A:G,7,))/VLOOKUP($U$1,A:G,7,))*100)+100</f>
        <v>102.09944751373391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1" customFormat="1" x14ac:dyDescent="0.2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101.02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103.304086087</v>
      </c>
      <c r="F329" s="76">
        <f>IF(VLOOKUP(A329,Database!$A:$AS,MATCH($F$1,Database!$A$1:$AS$1,0),FALSE)=0,#N/A,VLOOKUP(A329,Database!$A:$AS,MATCH($F$1,Database!$A$1:$AS$1,0),FALSE))</f>
        <v>103.19140071699999</v>
      </c>
      <c r="G329" s="76">
        <f>IF(VLOOKUP(A329,Database!$A:$AS,MATCH($G$1,Database!$A$1:$AS$1,0),FALSE)=0,#N/A,VLOOKUP(A329,Database!$A:$AS,MATCH($G$1,Database!$A$1:$AS$1,0),FALSE))</f>
        <v>98.903431198999996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98.575331772053076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87.328920561568893</v>
      </c>
      <c r="L329" s="76">
        <f>(((Table134567891011121314151617343[[#This Row],[EA19]]-VLOOKUP($U$1,A:F,6,))/VLOOKUP($U$1,A:F,6,))*100)+100</f>
        <v>115.30726257045541</v>
      </c>
      <c r="M329" s="76">
        <f>(((Table134567891011121314151617343[[#This Row],[GBR]]-VLOOKUP($U$1,A:G,7,))/VLOOKUP($U$1,A:G,7,))*100)+100</f>
        <v>102.98342541430826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1" customFormat="1" x14ac:dyDescent="0.2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103.35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104.488087073</v>
      </c>
      <c r="F330" s="76">
        <f>IF(VLOOKUP(A330,Database!$A:$AS,MATCH($F$1,Database!$A$1:$AS$1,0),FALSE)=0,#N/A,VLOOKUP(A330,Database!$A:$AS,MATCH($F$1,Database!$A$1:$AS$1,0),FALSE))</f>
        <v>103.591367386</v>
      </c>
      <c r="G330" s="76">
        <f>IF(VLOOKUP(A330,Database!$A:$AS,MATCH($G$1,Database!$A$1:$AS$1,0),FALSE)=0,#N/A,VLOOKUP(A330,Database!$A:$AS,MATCH($G$1,Database!$A$1:$AS$1,0),FALSE))</f>
        <v>99.115670322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100.84894613583137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88.329825094659043</v>
      </c>
      <c r="L330" s="76">
        <f>(((Table134567891011121314151617343[[#This Row],[EA19]]-VLOOKUP($U$1,A:F,6,))/VLOOKUP($U$1,A:F,6,))*100)+100</f>
        <v>115.75418994426143</v>
      </c>
      <c r="M330" s="76">
        <f>(((Table134567891011121314151617343[[#This Row],[GBR]]-VLOOKUP($U$1,A:G,7,))/VLOOKUP($U$1,A:G,7,))*100)+100</f>
        <v>103.20441988971216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1" customFormat="1" x14ac:dyDescent="0.2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102.05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104.495087079</v>
      </c>
      <c r="F331" s="76">
        <f>IF(VLOOKUP(A331,Database!$A:$AS,MATCH($F$1,Database!$A$1:$AS$1,0),FALSE)=0,#N/A,VLOOKUP(A331,Database!$A:$AS,MATCH($F$1,Database!$A$1:$AS$1,0),FALSE))</f>
        <v>103.19140071699999</v>
      </c>
      <c r="G331" s="76">
        <f>IF(VLOOKUP(A331,Database!$A:$AS,MATCH($G$1,Database!$A$1:$AS$1,0),FALSE)=0,#N/A,VLOOKUP(A331,Database!$A:$AS,MATCH($G$1,Database!$A$1:$AS$1,0),FALSE))</f>
        <v>99.009550761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99.580405932864949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88.33574260471174</v>
      </c>
      <c r="L331" s="76">
        <f>(((Table134567891011121314151617343[[#This Row],[EA19]]-VLOOKUP($U$1,A:F,6,))/VLOOKUP($U$1,A:F,6,))*100)+100</f>
        <v>115.30726257045541</v>
      </c>
      <c r="M331" s="76">
        <f>(((Table134567891011121314151617343[[#This Row],[GBR]]-VLOOKUP($U$1,A:G,7,))/VLOOKUP($U$1,A:G,7,))*100)+100</f>
        <v>103.09392265253084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1" customFormat="1" x14ac:dyDescent="0.2">
      <c r="A332" s="21">
        <v>42917</v>
      </c>
      <c r="B332" s="76">
        <f>IF(VLOOKUP(A332,Database!$A:$AS,MATCH($B$1,Database!$A$1:$AS$1,0),FALSE)=0,#N/A,VLOOKUP(A332,Database!$A:$AS,MATCH($B$1,Database!$A$1:$AS$1,0),FALSE))</f>
        <v>106.49112574</v>
      </c>
      <c r="C332" s="76">
        <f>IF(VLOOKUP(A332,Database!$A:$AS,MATCH($C$1,Database!$A$1:$AS$1,0),FALSE)=0,#N/A,VLOOKUP(A332,Database!$A:$AS,MATCH($C$1,Database!$A$1:$AS$1,0),FALSE))</f>
        <v>102.56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104.238086865</v>
      </c>
      <c r="F332" s="76">
        <f>IF(VLOOKUP(A332,Database!$A:$AS,MATCH($F$1,Database!$A$1:$AS$1,0),FALSE)=0,#N/A,VLOOKUP(A332,Database!$A:$AS,MATCH($F$1,Database!$A$1:$AS$1,0),FALSE))</f>
        <v>104.691275727</v>
      </c>
      <c r="G332" s="76">
        <f>IF(VLOOKUP(A332,Database!$A:$AS,MATCH($G$1,Database!$A$1:$AS$1,0),FALSE)=0,#N/A,VLOOKUP(A332,Database!$A:$AS,MATCH($G$1,Database!$A$1:$AS$1,0),FALSE))</f>
        <v>99.964626812999995</v>
      </c>
      <c r="H332" s="76">
        <f>(((Table134567891011121314151617343[[#This Row],[ITA]]-VLOOKUP($U$1,A:B,2,))/VLOOKUP($U$1,A:B,2,))*100)+100</f>
        <v>87.58223684252799</v>
      </c>
      <c r="I332" s="76">
        <f>(((Table134567891011121314151617343[[#This Row],[FRA]]-VLOOKUP($U$1,A:C,3,))/VLOOKUP($U$1,A:C,3,))*100)+100</f>
        <v>100.07806401249024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88.118485455233539</v>
      </c>
      <c r="L332" s="76">
        <f>(((Table134567891011121314151617343[[#This Row],[EA19]]-VLOOKUP($U$1,A:F,6,))/VLOOKUP($U$1,A:F,6,))*100)+100</f>
        <v>116.98324022362476</v>
      </c>
      <c r="M332" s="76">
        <f>(((Table134567891011121314151617343[[#This Row],[GBR]]-VLOOKUP($U$1,A:G,7,))/VLOOKUP($U$1,A:G,7,))*100)+100</f>
        <v>104.08839779028649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1" customFormat="1" x14ac:dyDescent="0.2">
      <c r="A333" s="21">
        <v>42948</v>
      </c>
      <c r="B333" s="76">
        <f>IF(VLOOKUP(A333,Database!$A:$AS,MATCH($B$1,Database!$A$1:$AS$1,0),FALSE)=0,#N/A,VLOOKUP(A333,Database!$A:$AS,MATCH($B$1,Database!$A$1:$AS$1,0),FALSE))</f>
        <v>108.29097575199999</v>
      </c>
      <c r="C333" s="76">
        <f>IF(VLOOKUP(A333,Database!$A:$AS,MATCH($C$1,Database!$A$1:$AS$1,0),FALSE)=0,#N/A,VLOOKUP(A333,Database!$A:$AS,MATCH($C$1,Database!$A$1:$AS$1,0),FALSE))</f>
        <v>102.89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104.639087199</v>
      </c>
      <c r="F333" s="76">
        <f>IF(VLOOKUP(A333,Database!$A:$AS,MATCH($F$1,Database!$A$1:$AS$1,0),FALSE)=0,#N/A,VLOOKUP(A333,Database!$A:$AS,MATCH($F$1,Database!$A$1:$AS$1,0),FALSE))</f>
        <v>105.491209066</v>
      </c>
      <c r="G333" s="76">
        <f>IF(VLOOKUP(A333,Database!$A:$AS,MATCH($G$1,Database!$A$1:$AS$1,0),FALSE)=0,#N/A,VLOOKUP(A333,Database!$A:$AS,MATCH($G$1,Database!$A$1:$AS$1,0),FALSE))</f>
        <v>100.070746374</v>
      </c>
      <c r="H333" s="76">
        <f>(((Table134567891011121314151617343[[#This Row],[ITA]]-VLOOKUP($U$1,A:B,2,))/VLOOKUP($U$1,A:B,2,))*100)+100</f>
        <v>89.062500000012847</v>
      </c>
      <c r="I333" s="76">
        <f>(((Table134567891011121314151617343[[#This Row],[FRA]]-VLOOKUP($U$1,A:C,3,))/VLOOKUP($U$1,A:C,3,))*100)+100</f>
        <v>100.40007806401249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88.457474237183135</v>
      </c>
      <c r="L333" s="76">
        <f>(((Table134567891011121314151617343[[#This Row],[EA19]]-VLOOKUP($U$1,A:F,6,))/VLOOKUP($U$1,A:F,6,))*100)+100</f>
        <v>117.8770949723542</v>
      </c>
      <c r="M333" s="76">
        <f>(((Table134567891011121314151617343[[#This Row],[GBR]]-VLOOKUP($U$1,A:G,7,))/VLOOKUP($U$1,A:G,7,))*100)+100</f>
        <v>104.19889502746783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1" customFormat="1" x14ac:dyDescent="0.2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103.61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105.316087763</v>
      </c>
      <c r="F334" s="76">
        <f>IF(VLOOKUP(A334,Database!$A:$AS,MATCH($F$1,Database!$A$1:$AS$1,0),FALSE)=0,#N/A,VLOOKUP(A334,Database!$A:$AS,MATCH($F$1,Database!$A$1:$AS$1,0),FALSE))</f>
        <v>104.991250729</v>
      </c>
      <c r="G334" s="76">
        <f>IF(VLOOKUP(A334,Database!$A:$AS,MATCH($G$1,Database!$A$1:$AS$1,0),FALSE)=0,#N/A,VLOOKUP(A334,Database!$A:$AS,MATCH($G$1,Database!$A$1:$AS$1,0),FALSE))</f>
        <v>101.874778918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101.10265417642466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89.029781981369581</v>
      </c>
      <c r="L334" s="76">
        <f>(((Table134567891011121314151617343[[#This Row],[EA19]]-VLOOKUP($U$1,A:F,6,))/VLOOKUP($U$1,A:F,6,))*100)+100</f>
        <v>117.31843575425862</v>
      </c>
      <c r="M334" s="76">
        <f>(((Table134567891011121314151617343[[#This Row],[GBR]]-VLOOKUP($U$1,A:G,7,))/VLOOKUP($U$1,A:G,7,))*100)+100</f>
        <v>106.07734806683911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1" customFormat="1" x14ac:dyDescent="0.2">
      <c r="A335" s="21">
        <v>43009</v>
      </c>
      <c r="B335" s="76">
        <f>IF(VLOOKUP(A335,Database!$A:$AS,MATCH($B$1,Database!$A$1:$AS$1,0),FALSE)=0,#N/A,VLOOKUP(A335,Database!$A:$AS,MATCH($B$1,Database!$A$1:$AS$1,0),FALSE))</f>
        <v>105.691192401</v>
      </c>
      <c r="C335" s="76">
        <f>IF(VLOOKUP(A335,Database!$A:$AS,MATCH($C$1,Database!$A$1:$AS$1,0),FALSE)=0,#N/A,VLOOKUP(A335,Database!$A:$AS,MATCH($C$1,Database!$A$1:$AS$1,0),FALSE))</f>
        <v>104.1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106.40408866999999</v>
      </c>
      <c r="F335" s="76">
        <f>IF(VLOOKUP(A335,Database!$A:$AS,MATCH($F$1,Database!$A$1:$AS$1,0),FALSE)=0,#N/A,VLOOKUP(A335,Database!$A:$AS,MATCH($F$1,Database!$A$1:$AS$1,0),FALSE))</f>
        <v>105.891175735</v>
      </c>
      <c r="G335" s="76">
        <f>IF(VLOOKUP(A335,Database!$A:$AS,MATCH($G$1,Database!$A$1:$AS$1,0),FALSE)=0,#N/A,VLOOKUP(A335,Database!$A:$AS,MATCH($G$1,Database!$A$1:$AS$1,0),FALSE))</f>
        <v>102.08701804</v>
      </c>
      <c r="H335" s="76">
        <f>(((Table134567891011121314151617343[[#This Row],[ITA]]-VLOOKUP($U$1,A:B,2,))/VLOOKUP($U$1,A:B,2,))*100)+100</f>
        <v>86.924342105593894</v>
      </c>
      <c r="I335" s="76">
        <f>(((Table134567891011121314151617343[[#This Row],[FRA]]-VLOOKUP($U$1,A:C,3,))/VLOOKUP($U$1,A:C,3,))*100)+100</f>
        <v>101.58079625292739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89.949532093657481</v>
      </c>
      <c r="L335" s="76">
        <f>(((Table134567891011121314151617343[[#This Row],[EA19]]-VLOOKUP($U$1,A:F,6,))/VLOOKUP($U$1,A:F,6,))*100)+100</f>
        <v>118.32402234616023</v>
      </c>
      <c r="M335" s="76">
        <f>(((Table134567891011121314151617343[[#This Row],[GBR]]-VLOOKUP($U$1,A:G,7,))/VLOOKUP($U$1,A:G,7,))*100)+100</f>
        <v>106.29834254120175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1" customFormat="1" x14ac:dyDescent="0.2">
      <c r="A336" s="21">
        <v>43040</v>
      </c>
      <c r="B336" s="76">
        <f>IF(VLOOKUP(A336,Database!$A:$AS,MATCH($B$1,Database!$A$1:$AS$1,0),FALSE)=0,#N/A,VLOOKUP(A336,Database!$A:$AS,MATCH($B$1,Database!$A$1:$AS$1,0),FALSE))</f>
        <v>107.291059078</v>
      </c>
      <c r="C336" s="76">
        <f>IF(VLOOKUP(A336,Database!$A:$AS,MATCH($C$1,Database!$A$1:$AS$1,0),FALSE)=0,#N/A,VLOOKUP(A336,Database!$A:$AS,MATCH($C$1,Database!$A$1:$AS$1,0),FALSE))</f>
        <v>104.46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107.610089675</v>
      </c>
      <c r="F336" s="76">
        <f>IF(VLOOKUP(A336,Database!$A:$AS,MATCH($F$1,Database!$A$1:$AS$1,0),FALSE)=0,#N/A,VLOOKUP(A336,Database!$A:$AS,MATCH($F$1,Database!$A$1:$AS$1,0),FALSE))</f>
        <v>107.691025748</v>
      </c>
      <c r="G336" s="76">
        <f>IF(VLOOKUP(A336,Database!$A:$AS,MATCH($G$1,Database!$A$1:$AS$1,0),FALSE)=0,#N/A,VLOOKUP(A336,Database!$A:$AS,MATCH($G$1,Database!$A$1:$AS$1,0),FALSE))</f>
        <v>102.82985497</v>
      </c>
      <c r="H336" s="76">
        <f>(((Table134567891011121314151617343[[#This Row],[ITA]]-VLOOKUP($U$1,A:B,2,))/VLOOKUP($U$1,A:B,2,))*100)+100</f>
        <v>88.240131578639634</v>
      </c>
      <c r="I336" s="76">
        <f>(((Table134567891011121314151617343[[#This Row],[FRA]]-VLOOKUP($U$1,A:C,3,))/VLOOKUP($U$1,A:C,3,))*100)+100</f>
        <v>101.93208430913347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90.969034515605443</v>
      </c>
      <c r="L336" s="76">
        <f>(((Table134567891011121314151617343[[#This Row],[EA19]]-VLOOKUP($U$1,A:F,6,))/VLOOKUP($U$1,A:F,6,))*100)+100</f>
        <v>120.33519553108084</v>
      </c>
      <c r="M336" s="76">
        <f>(((Table134567891011121314151617343[[#This Row],[GBR]]-VLOOKUP($U$1,A:G,7,))/VLOOKUP($U$1,A:G,7,))*100)+100</f>
        <v>107.07182320459476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1" customFormat="1" x14ac:dyDescent="0.2">
      <c r="A337" s="21">
        <v>43070</v>
      </c>
      <c r="B337" s="76">
        <f>IF(VLOOKUP(A337,Database!$A:$AS,MATCH($B$1,Database!$A$1:$AS$1,0),FALSE)=0,#N/A,VLOOKUP(A337,Database!$A:$AS,MATCH($B$1,Database!$A$1:$AS$1,0),FALSE))</f>
        <v>110.690775769</v>
      </c>
      <c r="C337" s="76">
        <f>IF(VLOOKUP(A337,Database!$A:$AS,MATCH($C$1,Database!$A$1:$AS$1,0),FALSE)=0,#N/A,VLOOKUP(A337,Database!$A:$AS,MATCH($C$1,Database!$A$1:$AS$1,0),FALSE))</f>
        <v>105.66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109.393091161</v>
      </c>
      <c r="F337" s="76">
        <f>IF(VLOOKUP(A337,Database!$A:$AS,MATCH($F$1,Database!$A$1:$AS$1,0),FALSE)=0,#N/A,VLOOKUP(A337,Database!$A:$AS,MATCH($F$1,Database!$A$1:$AS$1,0),FALSE))</f>
        <v>108.090992417</v>
      </c>
      <c r="G337" s="76">
        <f>IF(VLOOKUP(A337,Database!$A:$AS,MATCH($G$1,Database!$A$1:$AS$1,0),FALSE)=0,#N/A,VLOOKUP(A337,Database!$A:$AS,MATCH($G$1,Database!$A$1:$AS$1,0),FALSE))</f>
        <v>103.148213654</v>
      </c>
      <c r="H337" s="76">
        <f>(((Table134567891011121314151617343[[#This Row],[ITA]]-VLOOKUP($U$1,A:B,2,))/VLOOKUP($U$1,A:B,2,))*100)+100</f>
        <v>91.036184210815122</v>
      </c>
      <c r="I337" s="76">
        <f>(((Table134567891011121314151617343[[#This Row],[FRA]]-VLOOKUP($U$1,A:C,3,))/VLOOKUP($U$1,A:C,3,))*100)+100</f>
        <v>103.10304449648712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92.476308826138734</v>
      </c>
      <c r="L337" s="76">
        <f>(((Table134567891011121314151617343[[#This Row],[EA19]]-VLOOKUP($U$1,A:F,6,))/VLOOKUP($U$1,A:F,6,))*100)+100</f>
        <v>120.78212290488685</v>
      </c>
      <c r="M337" s="76">
        <f>(((Table134567891011121314151617343[[#This Row],[GBR]]-VLOOKUP($U$1,A:G,7,))/VLOOKUP($U$1,A:G,7,))*100)+100</f>
        <v>107.40331491718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1" customFormat="1" x14ac:dyDescent="0.2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101.78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105.363087803</v>
      </c>
      <c r="F338" s="76">
        <f>IF(VLOOKUP(A338,Database!$A:$AS,MATCH($F$1,Database!$A$1:$AS$1,0),FALSE)=0,#N/A,VLOOKUP(A338,Database!$A:$AS,MATCH($F$1,Database!$A$1:$AS$1,0),FALSE))</f>
        <v>105.79118406800001</v>
      </c>
      <c r="G338" s="76">
        <f>IF(VLOOKUP(A338,Database!$A:$AS,MATCH($G$1,Database!$A$1:$AS$1,0),FALSE)=0,#N/A,VLOOKUP(A338,Database!$A:$AS,MATCH($G$1,Database!$A$1:$AS$1,0),FALSE))</f>
        <v>103.042094093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99.316939890710387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89.06951383433902</v>
      </c>
      <c r="L338" s="76">
        <f>(((Table134567891011121314151617343[[#This Row],[EA19]]-VLOOKUP($U$1,A:F,6,))/VLOOKUP($U$1,A:F,6,))*100)+100</f>
        <v>118.21229050298808</v>
      </c>
      <c r="M338" s="76">
        <f>(((Table134567891011121314151617343[[#This Row],[GBR]]-VLOOKUP($U$1,A:G,7,))/VLOOKUP($U$1,A:G,7,))*100)+100</f>
        <v>107.29281767999868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1" customFormat="1" x14ac:dyDescent="0.2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103.27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106.558088798</v>
      </c>
      <c r="F339" s="76">
        <f>IF(VLOOKUP(A339,Database!$A:$AS,MATCH($F$1,Database!$A$1:$AS$1,0),FALSE)=0,#N/A,VLOOKUP(A339,Database!$A:$AS,MATCH($F$1,Database!$A$1:$AS$1,0),FALSE))</f>
        <v>104.991250729</v>
      </c>
      <c r="G339" s="76">
        <f>IF(VLOOKUP(A339,Database!$A:$AS,MATCH($G$1,Database!$A$1:$AS$1,0),FALSE)=0,#N/A,VLOOKUP(A339,Database!$A:$AS,MATCH($G$1,Database!$A$1:$AS$1,0),FALSE))</f>
        <v>103.36045277700001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100.77088212334114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90.079717311435388</v>
      </c>
      <c r="L339" s="76">
        <f>(((Table134567891011121314151617343[[#This Row],[EA19]]-VLOOKUP($U$1,A:F,6,))/VLOOKUP($U$1,A:F,6,))*100)+100</f>
        <v>117.31843575425862</v>
      </c>
      <c r="M339" s="76">
        <f>(((Table134567891011121314151617343[[#This Row],[GBR]]-VLOOKUP($U$1,A:G,7,))/VLOOKUP($U$1,A:G,7,))*100)+100</f>
        <v>107.6243093925839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1" customFormat="1" x14ac:dyDescent="0.2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104.29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107.71508976299999</v>
      </c>
      <c r="F340" s="76">
        <f>IF(VLOOKUP(A340,Database!$A:$AS,MATCH($F$1,Database!$A$1:$AS$1,0),FALSE)=0,#N/A,VLOOKUP(A340,Database!$A:$AS,MATCH($F$1,Database!$A$1:$AS$1,0),FALSE))</f>
        <v>105.191234064</v>
      </c>
      <c r="G340" s="76">
        <f>IF(VLOOKUP(A340,Database!$A:$AS,MATCH($G$1,Database!$A$1:$AS$1,0),FALSE)=0,#N/A,VLOOKUP(A340,Database!$A:$AS,MATCH($G$1,Database!$A$1:$AS$1,0),FALSE))</f>
        <v>103.148213654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101.76619828259173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91.057797164705192</v>
      </c>
      <c r="L340" s="76">
        <f>(((Table134567891011121314151617343[[#This Row],[EA19]]-VLOOKUP($U$1,A:F,6,))/VLOOKUP($U$1,A:F,6,))*100)+100</f>
        <v>117.54189944172033</v>
      </c>
      <c r="M340" s="76">
        <f>(((Table134567891011121314151617343[[#This Row],[GBR]]-VLOOKUP($U$1,A:G,7,))/VLOOKUP($U$1,A:G,7,))*100)+100</f>
        <v>107.40331491718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1" customFormat="1" x14ac:dyDescent="0.2">
      <c r="A341" s="21">
        <v>43191</v>
      </c>
      <c r="B341" s="76">
        <f>IF(VLOOKUP(A341,Database!$A:$AS,MATCH($B$1,Database!$A$1:$AS$1,0),FALSE)=0,#N/A,VLOOKUP(A341,Database!$A:$AS,MATCH($B$1,Database!$A$1:$AS$1,0),FALSE))</f>
        <v>105.79118406800001</v>
      </c>
      <c r="C341" s="76">
        <f>IF(VLOOKUP(A341,Database!$A:$AS,MATCH($C$1,Database!$A$1:$AS$1,0),FALSE)=0,#N/A,VLOOKUP(A341,Database!$A:$AS,MATCH($C$1,Database!$A$1:$AS$1,0),FALSE))</f>
        <v>103.25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105.314087762</v>
      </c>
      <c r="F341" s="76">
        <f>IF(VLOOKUP(A341,Database!$A:$AS,MATCH($F$1,Database!$A$1:$AS$1,0),FALSE)=0,#N/A,VLOOKUP(A341,Database!$A:$AS,MATCH($F$1,Database!$A$1:$AS$1,0),FALSE))</f>
        <v>104.891259062</v>
      </c>
      <c r="G341" s="76">
        <f>IF(VLOOKUP(A341,Database!$A:$AS,MATCH($G$1,Database!$A$1:$AS$1,0),FALSE)=0,#N/A,VLOOKUP(A341,Database!$A:$AS,MATCH($G$1,Database!$A$1:$AS$1,0),FALSE))</f>
        <v>103.042094093</v>
      </c>
      <c r="H341" s="76">
        <f>(((Table134567891011121314151617343[[#This Row],[ITA]]-VLOOKUP($U$1,A:B,2,))/VLOOKUP($U$1,A:B,2,))*100)+100</f>
        <v>87.006578947402247</v>
      </c>
      <c r="I341" s="76">
        <f>(((Table134567891011121314151617343[[#This Row],[FRA]]-VLOOKUP($U$1,A:C,3,))/VLOOKUP($U$1,A:C,3,))*100)+100</f>
        <v>100.75136612021858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89.028091264815501</v>
      </c>
      <c r="L341" s="76">
        <f>(((Table134567891011121314151617343[[#This Row],[EA19]]-VLOOKUP($U$1,A:F,6,))/VLOOKUP($U$1,A:F,6,))*100)+100</f>
        <v>117.20670391108646</v>
      </c>
      <c r="M341" s="76">
        <f>(((Table134567891011121314151617343[[#This Row],[GBR]]-VLOOKUP($U$1,A:G,7,))/VLOOKUP($U$1,A:G,7,))*100)+100</f>
        <v>107.29281767999868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1" customFormat="1" x14ac:dyDescent="0.2">
      <c r="A342" s="21">
        <v>43221</v>
      </c>
      <c r="B342" s="76">
        <f>IF(VLOOKUP(A342,Database!$A:$AS,MATCH($B$1,Database!$A$1:$AS$1,0),FALSE)=0,#N/A,VLOOKUP(A342,Database!$A:$AS,MATCH($B$1,Database!$A$1:$AS$1,0),FALSE))</f>
        <v>106.791100742</v>
      </c>
      <c r="C342" s="76">
        <f>IF(VLOOKUP(A342,Database!$A:$AS,MATCH($C$1,Database!$A$1:$AS$1,0),FALSE)=0,#N/A,VLOOKUP(A342,Database!$A:$AS,MATCH($C$1,Database!$A$1:$AS$1,0),FALSE))</f>
        <v>102.24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105.673088061</v>
      </c>
      <c r="F342" s="76">
        <f>IF(VLOOKUP(A342,Database!$A:$AS,MATCH($F$1,Database!$A$1:$AS$1,0),FALSE)=0,#N/A,VLOOKUP(A342,Database!$A:$AS,MATCH($F$1,Database!$A$1:$AS$1,0),FALSE))</f>
        <v>106.291142405</v>
      </c>
      <c r="G342" s="76">
        <f>IF(VLOOKUP(A342,Database!$A:$AS,MATCH($G$1,Database!$A$1:$AS$1,0),FALSE)=0,#N/A,VLOOKUP(A342,Database!$A:$AS,MATCH($G$1,Database!$A$1:$AS$1,0),FALSE))</f>
        <v>102.82985497</v>
      </c>
      <c r="H342" s="76">
        <f>(((Table134567891011121314151617343[[#This Row],[ITA]]-VLOOKUP($U$1,A:B,2,))/VLOOKUP($U$1,A:B,2,))*100)+100</f>
        <v>87.828947368775459</v>
      </c>
      <c r="I342" s="76">
        <f>(((Table134567891011121314151617343[[#This Row],[FRA]]-VLOOKUP($U$1,A:C,3,))/VLOOKUP($U$1,A:C,3,))*100)+100</f>
        <v>99.765807962529266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89.331574987294275</v>
      </c>
      <c r="L342" s="76">
        <f>(((Table134567891011121314151617343[[#This Row],[EA19]]-VLOOKUP($U$1,A:F,6,))/VLOOKUP($U$1,A:F,6,))*100)+100</f>
        <v>118.77094972108365</v>
      </c>
      <c r="M342" s="76">
        <f>(((Table134567891011121314151617343[[#This Row],[GBR]]-VLOOKUP($U$1,A:G,7,))/VLOOKUP($U$1,A:G,7,))*100)+100</f>
        <v>107.07182320459476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1" customFormat="1" x14ac:dyDescent="0.2">
      <c r="A343" s="21">
        <v>43252</v>
      </c>
      <c r="B343" s="76">
        <f>IF(VLOOKUP(A343,Database!$A:$AS,MATCH($B$1,Database!$A$1:$AS$1,0),FALSE)=0,#N/A,VLOOKUP(A343,Database!$A:$AS,MATCH($B$1,Database!$A$1:$AS$1,0),FALSE))</f>
        <v>107.291059078</v>
      </c>
      <c r="C343" s="76">
        <f>IF(VLOOKUP(A343,Database!$A:$AS,MATCH($C$1,Database!$A$1:$AS$1,0),FALSE)=0,#N/A,VLOOKUP(A343,Database!$A:$AS,MATCH($C$1,Database!$A$1:$AS$1,0),FALSE))</f>
        <v>103.95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104.540087117</v>
      </c>
      <c r="F343" s="76">
        <f>IF(VLOOKUP(A343,Database!$A:$AS,MATCH($F$1,Database!$A$1:$AS$1,0),FALSE)=0,#N/A,VLOOKUP(A343,Database!$A:$AS,MATCH($F$1,Database!$A$1:$AS$1,0),FALSE))</f>
        <v>106.09115907</v>
      </c>
      <c r="G343" s="76">
        <f>IF(VLOOKUP(A343,Database!$A:$AS,MATCH($G$1,Database!$A$1:$AS$1,0),FALSE)=0,#N/A,VLOOKUP(A343,Database!$A:$AS,MATCH($G$1,Database!$A$1:$AS$1,0),FALSE))</f>
        <v>104.633887513</v>
      </c>
      <c r="H343" s="76">
        <f>(((Table134567891011121314151617343[[#This Row],[ITA]]-VLOOKUP($U$1,A:B,2,))/VLOOKUP($U$1,A:B,2,))*100)+100</f>
        <v>88.240131578639634</v>
      </c>
      <c r="I343" s="76">
        <f>(((Table134567891011121314151617343[[#This Row],[FRA]]-VLOOKUP($U$1,A:C,3,))/VLOOKUP($U$1,A:C,3,))*100)+100</f>
        <v>101.43442622950819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88.373783740281723</v>
      </c>
      <c r="L343" s="76">
        <f>(((Table134567891011121314151617343[[#This Row],[EA19]]-VLOOKUP($U$1,A:F,6,))/VLOOKUP($U$1,A:F,6,))*100)+100</f>
        <v>118.54748603362194</v>
      </c>
      <c r="M343" s="76">
        <f>(((Table134567891011121314151617343[[#This Row],[GBR]]-VLOOKUP($U$1,A:G,7,))/VLOOKUP($U$1,A:G,7,))*100)+100</f>
        <v>108.95027624292479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1" customFormat="1" x14ac:dyDescent="0.2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103.75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104.632087193</v>
      </c>
      <c r="F344" s="76">
        <f>IF(VLOOKUP(A344,Database!$A:$AS,MATCH($F$1,Database!$A$1:$AS$1,0),FALSE)=0,#N/A,VLOOKUP(A344,Database!$A:$AS,MATCH($F$1,Database!$A$1:$AS$1,0),FALSE))</f>
        <v>104.59128406000001</v>
      </c>
      <c r="G344" s="76">
        <f>IF(VLOOKUP(A344,Database!$A:$AS,MATCH($G$1,Database!$A$1:$AS$1,0),FALSE)=0,#N/A,VLOOKUP(A344,Database!$A:$AS,MATCH($G$1,Database!$A$1:$AS$1,0),FALSE))</f>
        <v>103.78493102199999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101.23926619828259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88.451556727130438</v>
      </c>
      <c r="L344" s="76">
        <f>(((Table134567891011121314151617343[[#This Row],[EA19]]-VLOOKUP($U$1,A:F,6,))/VLOOKUP($U$1,A:F,6,))*100)+100</f>
        <v>116.87150838045261</v>
      </c>
      <c r="M344" s="76">
        <f>(((Table134567891011121314151617343[[#This Row],[GBR]]-VLOOKUP($U$1,A:G,7,))/VLOOKUP($U$1,A:G,7,))*100)+100</f>
        <v>108.06629834235044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1" customFormat="1" x14ac:dyDescent="0.2">
      <c r="A345" s="21">
        <v>43313</v>
      </c>
      <c r="B345" s="76">
        <f>IF(VLOOKUP(A345,Database!$A:$AS,MATCH($B$1,Database!$A$1:$AS$1,0),FALSE)=0,#N/A,VLOOKUP(A345,Database!$A:$AS,MATCH($B$1,Database!$A$1:$AS$1,0),FALSE))</f>
        <v>106.99108407600001</v>
      </c>
      <c r="C345" s="76">
        <f>IF(VLOOKUP(A345,Database!$A:$AS,MATCH($C$1,Database!$A$1:$AS$1,0),FALSE)=0,#N/A,VLOOKUP(A345,Database!$A:$AS,MATCH($C$1,Database!$A$1:$AS$1,0),FALSE))</f>
        <v>104.06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105.41908784899999</v>
      </c>
      <c r="F345" s="76">
        <f>IF(VLOOKUP(A345,Database!$A:$AS,MATCH($F$1,Database!$A$1:$AS$1,0),FALSE)=0,#N/A,VLOOKUP(A345,Database!$A:$AS,MATCH($F$1,Database!$A$1:$AS$1,0),FALSE))</f>
        <v>106.191150737</v>
      </c>
      <c r="G345" s="76">
        <f>IF(VLOOKUP(A345,Database!$A:$AS,MATCH($G$1,Database!$A$1:$AS$1,0),FALSE)=0,#N/A,VLOOKUP(A345,Database!$A:$AS,MATCH($G$1,Database!$A$1:$AS$1,0),FALSE))</f>
        <v>104.527767952</v>
      </c>
      <c r="H345" s="76">
        <f>(((Table134567891011121314151617343[[#This Row],[ITA]]-VLOOKUP($U$1,A:B,2,))/VLOOKUP($U$1,A:B,2,))*100)+100</f>
        <v>87.993421052392165</v>
      </c>
      <c r="I345" s="76">
        <f>(((Table134567891011121314151617343[[#This Row],[FRA]]-VLOOKUP($U$1,A:C,3,))/VLOOKUP($U$1,A:C,3,))*100)+100</f>
        <v>101.54176424668228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89.116853913069875</v>
      </c>
      <c r="L345" s="76">
        <f>(((Table134567891011121314151617343[[#This Row],[EA19]]-VLOOKUP($U$1,A:F,6,))/VLOOKUP($U$1,A:F,6,))*100)+100</f>
        <v>118.65921787679409</v>
      </c>
      <c r="M345" s="76">
        <f>(((Table134567891011121314151617343[[#This Row],[GBR]]-VLOOKUP($U$1,A:G,7,))/VLOOKUP($U$1,A:G,7,))*100)+100</f>
        <v>108.83977900574347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1" customFormat="1" x14ac:dyDescent="0.2">
      <c r="A346" s="21">
        <v>43344</v>
      </c>
      <c r="B346" s="76">
        <f>IF(VLOOKUP(A346,Database!$A:$AS,MATCH($B$1,Database!$A$1:$AS$1,0),FALSE)=0,#N/A,VLOOKUP(A346,Database!$A:$AS,MATCH($B$1,Database!$A$1:$AS$1,0),FALSE))</f>
        <v>107.09107574399999</v>
      </c>
      <c r="C346" s="76">
        <f>IF(VLOOKUP(A346,Database!$A:$AS,MATCH($C$1,Database!$A$1:$AS$1,0),FALSE)=0,#N/A,VLOOKUP(A346,Database!$A:$AS,MATCH($C$1,Database!$A$1:$AS$1,0),FALSE))</f>
        <v>102.93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105.293087744</v>
      </c>
      <c r="F346" s="76">
        <f>IF(VLOOKUP(A346,Database!$A:$AS,MATCH($F$1,Database!$A$1:$AS$1,0),FALSE)=0,#N/A,VLOOKUP(A346,Database!$A:$AS,MATCH($F$1,Database!$A$1:$AS$1,0),FALSE))</f>
        <v>105.291225731</v>
      </c>
      <c r="G346" s="76">
        <f>IF(VLOOKUP(A346,Database!$A:$AS,MATCH($G$1,Database!$A$1:$AS$1,0),FALSE)=0,#N/A,VLOOKUP(A346,Database!$A:$AS,MATCH($G$1,Database!$A$1:$AS$1,0),FALSE))</f>
        <v>104.74000707499999</v>
      </c>
      <c r="H346" s="76">
        <f>(((Table134567891011121314151617343[[#This Row],[ITA]]-VLOOKUP($U$1,A:B,2,))/VLOOKUP($U$1,A:B,2,))*100)+100</f>
        <v>88.075657895022943</v>
      </c>
      <c r="I346" s="76">
        <f>(((Table134567891011121314151617343[[#This Row],[FRA]]-VLOOKUP($U$1,A:C,3,))/VLOOKUP($U$1,A:C,3,))*100)+100</f>
        <v>100.43911007025761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89.01033873465741</v>
      </c>
      <c r="L346" s="76">
        <f>(((Table134567891011121314151617343[[#This Row],[EA19]]-VLOOKUP($U$1,A:F,6,))/VLOOKUP($U$1,A:F,6,))*100)+100</f>
        <v>117.65363128489248</v>
      </c>
      <c r="M346" s="76">
        <f>(((Table134567891011121314151617343[[#This Row],[GBR]]-VLOOKUP($U$1,A:G,7,))/VLOOKUP($U$1,A:G,7,))*100)+100</f>
        <v>109.06077348114735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1" customFormat="1" x14ac:dyDescent="0.2">
      <c r="A347" s="21">
        <v>43374</v>
      </c>
      <c r="B347" s="76">
        <f>IF(VLOOKUP(A347,Database!$A:$AS,MATCH($B$1,Database!$A$1:$AS$1,0),FALSE)=0,#N/A,VLOOKUP(A347,Database!$A:$AS,MATCH($B$1,Database!$A$1:$AS$1,0),FALSE))</f>
        <v>106.691109074</v>
      </c>
      <c r="C347" s="76">
        <f>IF(VLOOKUP(A347,Database!$A:$AS,MATCH($C$1,Database!$A$1:$AS$1,0),FALSE)=0,#N/A,VLOOKUP(A347,Database!$A:$AS,MATCH($C$1,Database!$A$1:$AS$1,0),FALSE))</f>
        <v>103.95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106.23108852599999</v>
      </c>
      <c r="F347" s="76">
        <f>IF(VLOOKUP(A347,Database!$A:$AS,MATCH($F$1,Database!$A$1:$AS$1,0),FALSE)=0,#N/A,VLOOKUP(A347,Database!$A:$AS,MATCH($F$1,Database!$A$1:$AS$1,0),FALSE))</f>
        <v>106.191150737</v>
      </c>
      <c r="G347" s="76">
        <f>IF(VLOOKUP(A347,Database!$A:$AS,MATCH($G$1,Database!$A$1:$AS$1,0),FALSE)=0,#N/A,VLOOKUP(A347,Database!$A:$AS,MATCH($G$1,Database!$A$1:$AS$1,0),FALSE))</f>
        <v>103.678811461</v>
      </c>
      <c r="H347" s="76">
        <f>(((Table134567891011121314151617343[[#This Row],[ITA]]-VLOOKUP($U$1,A:B,2,))/VLOOKUP($U$1,A:B,2,))*100)+100</f>
        <v>87.746710526144682</v>
      </c>
      <c r="I347" s="76">
        <f>(((Table134567891011121314151617343[[#This Row],[FRA]]-VLOOKUP($U$1,A:C,3,))/VLOOKUP($U$1,A:C,3,))*100)+100</f>
        <v>101.43442622950819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89.803285063120939</v>
      </c>
      <c r="L347" s="76">
        <f>(((Table134567891011121314151617343[[#This Row],[EA19]]-VLOOKUP($U$1,A:F,6,))/VLOOKUP($U$1,A:F,6,))*100)+100</f>
        <v>118.65921787679409</v>
      </c>
      <c r="M347" s="76">
        <f>(((Table134567891011121314151617343[[#This Row],[GBR]]-VLOOKUP($U$1,A:G,7,))/VLOOKUP($U$1,A:G,7,))*100)+100</f>
        <v>107.95580110516912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1" customFormat="1" x14ac:dyDescent="0.2">
      <c r="A348" s="21">
        <v>43405</v>
      </c>
      <c r="B348" s="76">
        <f>IF(VLOOKUP(A348,Database!$A:$AS,MATCH($B$1,Database!$A$1:$AS$1,0),FALSE)=0,#N/A,VLOOKUP(A348,Database!$A:$AS,MATCH($B$1,Database!$A$1:$AS$1,0),FALSE))</f>
        <v>104.891259062</v>
      </c>
      <c r="C348" s="76">
        <f>IF(VLOOKUP(A348,Database!$A:$AS,MATCH($C$1,Database!$A$1:$AS$1,0),FALSE)=0,#N/A,VLOOKUP(A348,Database!$A:$AS,MATCH($C$1,Database!$A$1:$AS$1,0),FALSE))</f>
        <v>102.84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104.58308715299999</v>
      </c>
      <c r="F348" s="76">
        <f>IF(VLOOKUP(A348,Database!$A:$AS,MATCH($F$1,Database!$A$1:$AS$1,0),FALSE)=0,#N/A,VLOOKUP(A348,Database!$A:$AS,MATCH($F$1,Database!$A$1:$AS$1,0),FALSE))</f>
        <v>104.19131738999999</v>
      </c>
      <c r="G348" s="76">
        <f>IF(VLOOKUP(A348,Database!$A:$AS,MATCH($G$1,Database!$A$1:$AS$1,0),FALSE)=0,#N/A,VLOOKUP(A348,Database!$A:$AS,MATCH($G$1,Database!$A$1:$AS$1,0),FALSE))</f>
        <v>103.5726919</v>
      </c>
      <c r="H348" s="76">
        <f>(((Table134567891011121314151617343[[#This Row],[ITA]]-VLOOKUP($U$1,A:B,2,))/VLOOKUP($U$1,A:B,2,))*100)+100</f>
        <v>86.266447368659811</v>
      </c>
      <c r="I348" s="76">
        <f>(((Table134567891011121314151617343[[#This Row],[FRA]]-VLOOKUP($U$1,A:C,3,))/VLOOKUP($U$1,A:C,3,))*100)+100</f>
        <v>100.35128805620609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88.410134158452266</v>
      </c>
      <c r="L348" s="76">
        <f>(((Table134567891011121314151617343[[#This Row],[EA19]]-VLOOKUP($U$1,A:F,6,))/VLOOKUP($U$1,A:F,6,))*100)+100</f>
        <v>116.42458100552916</v>
      </c>
      <c r="M348" s="76">
        <f>(((Table134567891011121314151617343[[#This Row],[GBR]]-VLOOKUP($U$1,A:G,7,))/VLOOKUP($U$1,A:G,7,))*100)+100</f>
        <v>107.84530386798778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1" customFormat="1" x14ac:dyDescent="0.2">
      <c r="A349" s="21">
        <v>43435</v>
      </c>
      <c r="B349" s="76">
        <f>IF(VLOOKUP(A349,Database!$A:$AS,MATCH($B$1,Database!$A$1:$AS$1,0),FALSE)=0,#N/A,VLOOKUP(A349,Database!$A:$AS,MATCH($B$1,Database!$A$1:$AS$1,0),FALSE))</f>
        <v>105.491209066</v>
      </c>
      <c r="C349" s="76">
        <f>IF(VLOOKUP(A349,Database!$A:$AS,MATCH($C$1,Database!$A$1:$AS$1,0),FALSE)=0,#N/A,VLOOKUP(A349,Database!$A:$AS,MATCH($C$1,Database!$A$1:$AS$1,0),FALSE))</f>
        <v>104.22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104.27208689299999</v>
      </c>
      <c r="F349" s="76">
        <f>IF(VLOOKUP(A349,Database!$A:$AS,MATCH($F$1,Database!$A$1:$AS$1,0),FALSE)=0,#N/A,VLOOKUP(A349,Database!$A:$AS,MATCH($F$1,Database!$A$1:$AS$1,0),FALSE))</f>
        <v>104.59128406000001</v>
      </c>
      <c r="G349" s="76">
        <f>IF(VLOOKUP(A349,Database!$A:$AS,MATCH($G$1,Database!$A$1:$AS$1,0),FALSE)=0,#N/A,VLOOKUP(A349,Database!$A:$AS,MATCH($G$1,Database!$A$1:$AS$1,0),FALSE))</f>
        <v>103.78493102199999</v>
      </c>
      <c r="H349" s="76">
        <f>(((Table134567891011121314151617343[[#This Row],[ITA]]-VLOOKUP($U$1,A:B,2,))/VLOOKUP($U$1,A:B,2,))*100)+100</f>
        <v>86.759868421154763</v>
      </c>
      <c r="I349" s="76">
        <f>(((Table134567891011121314151617343[[#This Row],[FRA]]-VLOOKUP($U$1,A:C,3,))/VLOOKUP($U$1,A:C,3,))*100)+100</f>
        <v>101.69789227166275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88.147227645951943</v>
      </c>
      <c r="L349" s="76">
        <f>(((Table134567891011121314151617343[[#This Row],[EA19]]-VLOOKUP($U$1,A:F,6,))/VLOOKUP($U$1,A:F,6,))*100)+100</f>
        <v>116.87150838045261</v>
      </c>
      <c r="M349" s="76">
        <f>(((Table134567891011121314151617343[[#This Row],[GBR]]-VLOOKUP($U$1,A:G,7,))/VLOOKUP($U$1,A:G,7,))*100)+100</f>
        <v>108.06629834235044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1" customFormat="1" x14ac:dyDescent="0.2">
      <c r="A350" s="21">
        <v>43466</v>
      </c>
      <c r="B350" s="76">
        <f>IF(VLOOKUP(A350,Database!$A:$AS,MATCH($B$1,Database!$A$1:$AS$1,0),FALSE)=0,#N/A,VLOOKUP(A350,Database!$A:$AS,MATCH($B$1,Database!$A$1:$AS$1,0),FALSE))</f>
        <v>106.191150737</v>
      </c>
      <c r="C350" s="76">
        <f>IF(VLOOKUP(A350,Database!$A:$AS,MATCH($C$1,Database!$A$1:$AS$1,0),FALSE)=0,#N/A,VLOOKUP(A350,Database!$A:$AS,MATCH($C$1,Database!$A$1:$AS$1,0),FALSE))</f>
        <v>104.53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107.34908945799999</v>
      </c>
      <c r="F350" s="76">
        <f>IF(VLOOKUP(A350,Database!$A:$AS,MATCH($F$1,Database!$A$1:$AS$1,0),FALSE)=0,#N/A,VLOOKUP(A350,Database!$A:$AS,MATCH($F$1,Database!$A$1:$AS$1,0),FALSE))</f>
        <v>105.59120073299999</v>
      </c>
      <c r="G350" s="76">
        <f>IF(VLOOKUP(A350,Database!$A:$AS,MATCH($G$1,Database!$A$1:$AS$1,0),FALSE)=0,#N/A,VLOOKUP(A350,Database!$A:$AS,MATCH($G$1,Database!$A$1:$AS$1,0),FALSE))</f>
        <v>104.84612663599999</v>
      </c>
      <c r="H350" s="76">
        <f>(((Table134567891011121314151617343[[#This Row],[ITA]]-VLOOKUP($U$1,A:B,2,))/VLOOKUP($U$1,A:B,2,))*100)+100</f>
        <v>87.335526315458068</v>
      </c>
      <c r="I350" s="76">
        <f>(((Table134567891011121314151617343[[#This Row],[FRA]]-VLOOKUP($U$1,A:C,3,))/VLOOKUP($U$1,A:C,3,))*100)+100</f>
        <v>102.00039032006245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90.748395932173722</v>
      </c>
      <c r="L350" s="76">
        <f>(((Table134567891011121314151617343[[#This Row],[EA19]]-VLOOKUP($U$1,A:F,6,))/VLOOKUP($U$1,A:F,6,))*100)+100</f>
        <v>117.98882681552635</v>
      </c>
      <c r="M350" s="76">
        <f>(((Table134567891011121314151617343[[#This Row],[GBR]]-VLOOKUP($U$1,A:G,7,))/VLOOKUP($U$1,A:G,7,))*100)+100</f>
        <v>109.17127071832869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1" customFormat="1" x14ac:dyDescent="0.2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104.64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106.633088861</v>
      </c>
      <c r="F351" s="76">
        <f>IF(VLOOKUP(A351,Database!$A:$AS,MATCH($F$1,Database!$A$1:$AS$1,0),FALSE)=0,#N/A,VLOOKUP(A351,Database!$A:$AS,MATCH($F$1,Database!$A$1:$AS$1,0),FALSE))</f>
        <v>105.391217399</v>
      </c>
      <c r="G351" s="76">
        <f>IF(VLOOKUP(A351,Database!$A:$AS,MATCH($G$1,Database!$A$1:$AS$1,0),FALSE)=0,#N/A,VLOOKUP(A351,Database!$A:$AS,MATCH($G$1,Database!$A$1:$AS$1,0),FALSE))</f>
        <v>105.482844004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102.10772833723654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90.143119203770269</v>
      </c>
      <c r="L351" s="76">
        <f>(((Table134567891011121314151617343[[#This Row],[EA19]]-VLOOKUP($U$1,A:F,6,))/VLOOKUP($U$1,A:F,6,))*100)+100</f>
        <v>117.76536312918205</v>
      </c>
      <c r="M351" s="76">
        <f>(((Table134567891011121314151617343[[#This Row],[GBR]]-VLOOKUP($U$1,A:G,7,))/VLOOKUP($U$1,A:G,7,))*100)+100</f>
        <v>109.83425414349912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1" customFormat="1" x14ac:dyDescent="0.2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104.45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106.321088601</v>
      </c>
      <c r="F352" s="76">
        <f>IF(VLOOKUP(A352,Database!$A:$AS,MATCH($F$1,Database!$A$1:$AS$1,0),FALSE)=0,#N/A,VLOOKUP(A352,Database!$A:$AS,MATCH($F$1,Database!$A$1:$AS$1,0),FALSE))</f>
        <v>105.491209066</v>
      </c>
      <c r="G352" s="76">
        <f>IF(VLOOKUP(A352,Database!$A:$AS,MATCH($G$1,Database!$A$1:$AS$1,0),FALSE)=0,#N/A,VLOOKUP(A352,Database!$A:$AS,MATCH($G$1,Database!$A$1:$AS$1,0),FALSE))</f>
        <v>106.437920057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101.92232630757221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89.879367333415559</v>
      </c>
      <c r="L352" s="76">
        <f>(((Table134567891011121314151617343[[#This Row],[EA19]]-VLOOKUP($U$1,A:F,6,))/VLOOKUP($U$1,A:F,6,))*100)+100</f>
        <v>117.8770949723542</v>
      </c>
      <c r="M352" s="76">
        <f>(((Table134567891011121314151617343[[#This Row],[GBR]]-VLOOKUP($U$1,A:G,7,))/VLOOKUP($U$1,A:G,7,))*100)+100</f>
        <v>110.82872928229605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1" customFormat="1" x14ac:dyDescent="0.2">
      <c r="A353" s="21">
        <v>43556</v>
      </c>
      <c r="B353" s="76">
        <f>IF(VLOOKUP(A353,Database!$A:$AS,MATCH($B$1,Database!$A$1:$AS$1,0),FALSE)=0,#N/A,VLOOKUP(A353,Database!$A:$AS,MATCH($B$1,Database!$A$1:$AS$1,0),FALSE))</f>
        <v>104.091325723</v>
      </c>
      <c r="C353" s="76">
        <f>IF(VLOOKUP(A353,Database!$A:$AS,MATCH($C$1,Database!$A$1:$AS$1,0),FALSE)=0,#N/A,VLOOKUP(A353,Database!$A:$AS,MATCH($C$1,Database!$A$1:$AS$1,0),FALSE))</f>
        <v>104.82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106.522088768</v>
      </c>
      <c r="F353" s="76">
        <f>IF(VLOOKUP(A353,Database!$A:$AS,MATCH($F$1,Database!$A$1:$AS$1,0),FALSE)=0,#N/A,VLOOKUP(A353,Database!$A:$AS,MATCH($F$1,Database!$A$1:$AS$1,0),FALSE))</f>
        <v>104.991250729</v>
      </c>
      <c r="G353" s="76">
        <f>IF(VLOOKUP(A353,Database!$A:$AS,MATCH($G$1,Database!$A$1:$AS$1,0),FALSE)=0,#N/A,VLOOKUP(A353,Database!$A:$AS,MATCH($G$1,Database!$A$1:$AS$1,0),FALSE))</f>
        <v>103.997170145</v>
      </c>
      <c r="H353" s="76">
        <f>(((Table134567891011121314151617343[[#This Row],[ITA]]-VLOOKUP($U$1,A:B,2,))/VLOOKUP($U$1,A:B,2,))*100)+100</f>
        <v>85.608552631725715</v>
      </c>
      <c r="I353" s="76">
        <f>(((Table134567891011121314151617343[[#This Row],[FRA]]-VLOOKUP($U$1,A:C,3,))/VLOOKUP($U$1,A:C,3,))*100)+100</f>
        <v>102.28337236533957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90.049284403317543</v>
      </c>
      <c r="L353" s="76">
        <f>(((Table134567891011121314151617343[[#This Row],[EA19]]-VLOOKUP($U$1,A:F,6,))/VLOOKUP($U$1,A:F,6,))*100)+100</f>
        <v>117.31843575425862</v>
      </c>
      <c r="M353" s="76">
        <f>(((Table134567891011121314151617343[[#This Row],[GBR]]-VLOOKUP($U$1,A:G,7,))/VLOOKUP($U$1,A:G,7,))*100)+100</f>
        <v>108.28729281775433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1" customFormat="1" x14ac:dyDescent="0.2">
      <c r="A354" s="21">
        <v>43586</v>
      </c>
      <c r="B354" s="76">
        <f>IF(VLOOKUP(A354,Database!$A:$AS,MATCH($B$1,Database!$A$1:$AS$1,0),FALSE)=0,#N/A,VLOOKUP(A354,Database!$A:$AS,MATCH($B$1,Database!$A$1:$AS$1,0),FALSE))</f>
        <v>106.391134072</v>
      </c>
      <c r="C354" s="76">
        <f>IF(VLOOKUP(A354,Database!$A:$AS,MATCH($C$1,Database!$A$1:$AS$1,0),FALSE)=0,#N/A,VLOOKUP(A354,Database!$A:$AS,MATCH($C$1,Database!$A$1:$AS$1,0),FALSE))</f>
        <v>106.35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106.789088991</v>
      </c>
      <c r="F354" s="76">
        <f>IF(VLOOKUP(A354,Database!$A:$AS,MATCH($F$1,Database!$A$1:$AS$1,0),FALSE)=0,#N/A,VLOOKUP(A354,Database!$A:$AS,MATCH($F$1,Database!$A$1:$AS$1,0),FALSE))</f>
        <v>105.391217399</v>
      </c>
      <c r="G354" s="76">
        <f>IF(VLOOKUP(A354,Database!$A:$AS,MATCH($G$1,Database!$A$1:$AS$1,0),FALSE)=0,#N/A,VLOOKUP(A354,Database!$A:$AS,MATCH($G$1,Database!$A$1:$AS$1,0),FALSE))</f>
        <v>105.270604882</v>
      </c>
      <c r="H354" s="76">
        <f>(((Table134567891011121314151617343[[#This Row],[ITA]]-VLOOKUP($U$1,A:B,2,))/VLOOKUP($U$1,A:B,2,))*100)+100</f>
        <v>87.499999999897199</v>
      </c>
      <c r="I354" s="76">
        <f>(((Table134567891011121314151617343[[#This Row],[FRA]]-VLOOKUP($U$1,A:C,3,))/VLOOKUP($U$1,A:C,3,))*100)+100</f>
        <v>103.77634660421545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90.274995138947602</v>
      </c>
      <c r="L354" s="76">
        <f>(((Table134567891011121314151617343[[#This Row],[EA19]]-VLOOKUP($U$1,A:F,6,))/VLOOKUP($U$1,A:F,6,))*100)+100</f>
        <v>117.76536312918205</v>
      </c>
      <c r="M354" s="76">
        <f>(((Table134567891011121314151617343[[#This Row],[GBR]]-VLOOKUP($U$1,A:G,7,))/VLOOKUP($U$1,A:G,7,))*100)+100</f>
        <v>109.61325966913648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1" customFormat="1" x14ac:dyDescent="0.2">
      <c r="A355" s="21">
        <v>43617</v>
      </c>
      <c r="B355" s="76">
        <f>IF(VLOOKUP(A355,Database!$A:$AS,MATCH($B$1,Database!$A$1:$AS$1,0),FALSE)=0,#N/A,VLOOKUP(A355,Database!$A:$AS,MATCH($B$1,Database!$A$1:$AS$1,0),FALSE))</f>
        <v>106.191150737</v>
      </c>
      <c r="C355" s="76">
        <f>IF(VLOOKUP(A355,Database!$A:$AS,MATCH($C$1,Database!$A$1:$AS$1,0),FALSE)=0,#N/A,VLOOKUP(A355,Database!$A:$AS,MATCH($C$1,Database!$A$1:$AS$1,0),FALSE))</f>
        <v>103.67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106.086088405</v>
      </c>
      <c r="F355" s="76">
        <f>IF(VLOOKUP(A355,Database!$A:$AS,MATCH($F$1,Database!$A$1:$AS$1,0),FALSE)=0,#N/A,VLOOKUP(A355,Database!$A:$AS,MATCH($F$1,Database!$A$1:$AS$1,0),FALSE))</f>
        <v>104.49129239200001</v>
      </c>
      <c r="G355" s="76">
        <f>IF(VLOOKUP(A355,Database!$A:$AS,MATCH($G$1,Database!$A$1:$AS$1,0),FALSE)=0,#N/A,VLOOKUP(A355,Database!$A:$AS,MATCH($G$1,Database!$A$1:$AS$1,0),FALSE))</f>
        <v>105.588963566</v>
      </c>
      <c r="H355" s="76">
        <f>(((Table134567891011121314151617343[[#This Row],[ITA]]-VLOOKUP($U$1,A:B,2,))/VLOOKUP($U$1,A:B,2,))*100)+100</f>
        <v>87.335526315458068</v>
      </c>
      <c r="I355" s="76">
        <f>(((Table134567891011121314151617343[[#This Row],[FRA]]-VLOOKUP($U$1,A:C,3,))/VLOOKUP($U$1,A:C,3,))*100)+100</f>
        <v>101.16120218579235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89.680708071949823</v>
      </c>
      <c r="L355" s="76">
        <f>(((Table134567891011121314151617343[[#This Row],[EA19]]-VLOOKUP($U$1,A:F,6,))/VLOOKUP($U$1,A:F,6,))*100)+100</f>
        <v>116.75977653616305</v>
      </c>
      <c r="M355" s="76">
        <f>(((Table134567891011121314151617343[[#This Row],[GBR]]-VLOOKUP($U$1,A:G,7,))/VLOOKUP($U$1,A:G,7,))*100)+100</f>
        <v>109.94475138172172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1" customFormat="1" x14ac:dyDescent="0.2">
      <c r="A356" s="21">
        <v>43647</v>
      </c>
      <c r="B356" s="76">
        <f>IF(VLOOKUP(A356,Database!$A:$AS,MATCH($B$1,Database!$A$1:$AS$1,0),FALSE)=0,#N/A,VLOOKUP(A356,Database!$A:$AS,MATCH($B$1,Database!$A$1:$AS$1,0),FALSE))</f>
        <v>106.291142405</v>
      </c>
      <c r="C356" s="76">
        <f>IF(VLOOKUP(A356,Database!$A:$AS,MATCH($C$1,Database!$A$1:$AS$1,0),FALSE)=0,#N/A,VLOOKUP(A356,Database!$A:$AS,MATCH($C$1,Database!$A$1:$AS$1,0),FALSE))</f>
        <v>104.19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105.297087748</v>
      </c>
      <c r="F356" s="76">
        <f>IF(VLOOKUP(A356,Database!$A:$AS,MATCH($F$1,Database!$A$1:$AS$1,0),FALSE)=0,#N/A,VLOOKUP(A356,Database!$A:$AS,MATCH($F$1,Database!$A$1:$AS$1,0),FALSE))</f>
        <v>103.891342388</v>
      </c>
      <c r="G356" s="76">
        <f>IF(VLOOKUP(A356,Database!$A:$AS,MATCH($G$1,Database!$A$1:$AS$1,0),FALSE)=0,#N/A,VLOOKUP(A356,Database!$A:$AS,MATCH($G$1,Database!$A$1:$AS$1,0),FALSE))</f>
        <v>106.01344181100001</v>
      </c>
      <c r="H356" s="76">
        <f>(((Table134567891011121314151617343[[#This Row],[ITA]]-VLOOKUP($U$1,A:B,2,))/VLOOKUP($U$1,A:B,2,))*100)+100</f>
        <v>87.41776315808886</v>
      </c>
      <c r="I356" s="76">
        <f>(((Table134567891011121314151617343[[#This Row],[FRA]]-VLOOKUP($U$1,A:C,3,))/VLOOKUP($U$1,A:C,3,))*100)+100</f>
        <v>101.66861826697891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89.013720169456292</v>
      </c>
      <c r="L356" s="76">
        <f>(((Table134567891011121314151617343[[#This Row],[EA19]]-VLOOKUP($U$1,A:F,6,))/VLOOKUP($U$1,A:F,6,))*100)+100</f>
        <v>116.08938547489529</v>
      </c>
      <c r="M356" s="76">
        <f>(((Table134567891011121314151617343[[#This Row],[GBR]]-VLOOKUP($U$1,A:G,7,))/VLOOKUP($U$1,A:G,7,))*100)+100</f>
        <v>110.38674033148826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1" customFormat="1" x14ac:dyDescent="0.2">
      <c r="A357" s="21">
        <v>43678</v>
      </c>
      <c r="B357" s="76">
        <f>IF(VLOOKUP(A357,Database!$A:$AS,MATCH($B$1,Database!$A$1:$AS$1,0),FALSE)=0,#N/A,VLOOKUP(A357,Database!$A:$AS,MATCH($B$1,Database!$A$1:$AS$1,0),FALSE))</f>
        <v>105.391217399</v>
      </c>
      <c r="C357" s="76">
        <f>IF(VLOOKUP(A357,Database!$A:$AS,MATCH($C$1,Database!$A$1:$AS$1,0),FALSE)=0,#N/A,VLOOKUP(A357,Database!$A:$AS,MATCH($C$1,Database!$A$1:$AS$1,0),FALSE))</f>
        <v>103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106.050088375</v>
      </c>
      <c r="F357" s="76">
        <f>IF(VLOOKUP(A357,Database!$A:$AS,MATCH($F$1,Database!$A$1:$AS$1,0),FALSE)=0,#N/A,VLOOKUP(A357,Database!$A:$AS,MATCH($F$1,Database!$A$1:$AS$1,0),FALSE))</f>
        <v>104.39130072499999</v>
      </c>
      <c r="G357" s="76">
        <f>IF(VLOOKUP(A357,Database!$A:$AS,MATCH($G$1,Database!$A$1:$AS$1,0),FALSE)=0,#N/A,VLOOKUP(A357,Database!$A:$AS,MATCH($G$1,Database!$A$1:$AS$1,0),FALSE))</f>
        <v>105.376724443</v>
      </c>
      <c r="H357" s="76">
        <f>(((Table134567891011121314151617343[[#This Row],[ITA]]-VLOOKUP($U$1,A:B,2,))/VLOOKUP($U$1,A:B,2,))*100)+100</f>
        <v>86.677631579346411</v>
      </c>
      <c r="I357" s="76">
        <f>(((Table134567891011121314151617343[[#This Row],[FRA]]-VLOOKUP($U$1,A:C,3,))/VLOOKUP($U$1,A:C,3,))*100)+100</f>
        <v>100.50741608118656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89.650275163831964</v>
      </c>
      <c r="L357" s="76">
        <f>(((Table134567891011121314151617343[[#This Row],[EA19]]-VLOOKUP($U$1,A:F,6,))/VLOOKUP($U$1,A:F,6,))*100)+100</f>
        <v>116.64804469299088</v>
      </c>
      <c r="M357" s="76">
        <f>(((Table134567891011121314151617343[[#This Row],[GBR]]-VLOOKUP($U$1,A:G,7,))/VLOOKUP($U$1,A:G,7,))*100)+100</f>
        <v>109.7237569063178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1" customFormat="1" x14ac:dyDescent="0.2">
      <c r="A358" s="21">
        <v>43709</v>
      </c>
      <c r="B358" s="76">
        <f>IF(VLOOKUP(A358,Database!$A:$AS,MATCH($B$1,Database!$A$1:$AS$1,0),FALSE)=0,#N/A,VLOOKUP(A358,Database!$A:$AS,MATCH($B$1,Database!$A$1:$AS$1,0),FALSE))</f>
        <v>104.991250729</v>
      </c>
      <c r="C358" s="76">
        <f>IF(VLOOKUP(A358,Database!$A:$AS,MATCH($C$1,Database!$A$1:$AS$1,0),FALSE)=0,#N/A,VLOOKUP(A358,Database!$A:$AS,MATCH($C$1,Database!$A$1:$AS$1,0),FALSE))</f>
        <v>103.92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105.503087919</v>
      </c>
      <c r="F358" s="76">
        <f>IF(VLOOKUP(A358,Database!$A:$AS,MATCH($F$1,Database!$A$1:$AS$1,0),FALSE)=0,#N/A,VLOOKUP(A358,Database!$A:$AS,MATCH($F$1,Database!$A$1:$AS$1,0),FALSE))</f>
        <v>104.49129239200001</v>
      </c>
      <c r="G358" s="76">
        <f>IF(VLOOKUP(A358,Database!$A:$AS,MATCH($G$1,Database!$A$1:$AS$1,0),FALSE)=0,#N/A,VLOOKUP(A358,Database!$A:$AS,MATCH($G$1,Database!$A$1:$AS$1,0),FALSE))</f>
        <v>106.968517863</v>
      </c>
      <c r="H358" s="76">
        <f>(((Table134567891011121314151617343[[#This Row],[ITA]]-VLOOKUP($U$1,A:B,2,))/VLOOKUP($U$1,A:B,2,))*100)+100</f>
        <v>86.34868421046815</v>
      </c>
      <c r="I358" s="76">
        <f>(((Table134567891011121314151617343[[#This Row],[FRA]]-VLOOKUP($U$1,A:C,3,))/VLOOKUP($U$1,A:C,3,))*100)+100</f>
        <v>101.40515222482435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89.187864032011518</v>
      </c>
      <c r="L358" s="76">
        <f>(((Table134567891011121314151617343[[#This Row],[EA19]]-VLOOKUP($U$1,A:F,6,))/VLOOKUP($U$1,A:F,6,))*100)+100</f>
        <v>116.75977653616305</v>
      </c>
      <c r="M358" s="76">
        <f>(((Table134567891011121314151617343[[#This Row],[GBR]]-VLOOKUP($U$1,A:G,7,))/VLOOKUP($U$1,A:G,7,))*100)+100</f>
        <v>111.38121546924393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1" customFormat="1" x14ac:dyDescent="0.2">
      <c r="A359" s="21">
        <v>43739</v>
      </c>
      <c r="B359" s="76">
        <f>IF(VLOOKUP(A359,Database!$A:$AS,MATCH($B$1,Database!$A$1:$AS$1,0),FALSE)=0,#N/A,VLOOKUP(A359,Database!$A:$AS,MATCH($B$1,Database!$A$1:$AS$1,0),FALSE))</f>
        <v>104.091325723</v>
      </c>
      <c r="C359" s="76">
        <f>IF(VLOOKUP(A359,Database!$A:$AS,MATCH($C$1,Database!$A$1:$AS$1,0),FALSE)=0,#N/A,VLOOKUP(A359,Database!$A:$AS,MATCH($C$1,Database!$A$1:$AS$1,0),FALSE))</f>
        <v>103.54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105.185087654</v>
      </c>
      <c r="F359" s="76">
        <f>IF(VLOOKUP(A359,Database!$A:$AS,MATCH($F$1,Database!$A$1:$AS$1,0),FALSE)=0,#N/A,VLOOKUP(A359,Database!$A:$AS,MATCH($F$1,Database!$A$1:$AS$1,0),FALSE))</f>
        <v>104.891259062</v>
      </c>
      <c r="G359" s="76">
        <f>IF(VLOOKUP(A359,Database!$A:$AS,MATCH($G$1,Database!$A$1:$AS$1,0),FALSE)=0,#N/A,VLOOKUP(A359,Database!$A:$AS,MATCH($G$1,Database!$A$1:$AS$1,0),FALSE))</f>
        <v>107.923593916</v>
      </c>
      <c r="H359" s="76">
        <f>(((Table134567891011121314151617343[[#This Row],[ITA]]-VLOOKUP($U$1,A:B,2,))/VLOOKUP($U$1,A:B,2,))*100)+100</f>
        <v>85.608552631725715</v>
      </c>
      <c r="I359" s="76">
        <f>(((Table134567891011121314151617343[[#This Row],[FRA]]-VLOOKUP($U$1,A:C,3,))/VLOOKUP($U$1,A:C,3,))*100)+100</f>
        <v>101.03434816549571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88.91904001030386</v>
      </c>
      <c r="L359" s="76">
        <f>(((Table134567891011121314151617343[[#This Row],[EA19]]-VLOOKUP($U$1,A:F,6,))/VLOOKUP($U$1,A:F,6,))*100)+100</f>
        <v>117.20670391108646</v>
      </c>
      <c r="M359" s="76">
        <f>(((Table134567891011121314151617343[[#This Row],[GBR]]-VLOOKUP($U$1,A:G,7,))/VLOOKUP($U$1,A:G,7,))*100)+100</f>
        <v>112.37569060804086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1" customFormat="1" x14ac:dyDescent="0.2">
      <c r="A360" s="21">
        <v>43770</v>
      </c>
      <c r="B360" s="76">
        <f>IF(VLOOKUP(A360,Database!$A:$AS,MATCH($B$1,Database!$A$1:$AS$1,0),FALSE)=0,#N/A,VLOOKUP(A360,Database!$A:$AS,MATCH($B$1,Database!$A$1:$AS$1,0),FALSE))</f>
        <v>104.39130072499999</v>
      </c>
      <c r="C360" s="76">
        <f>IF(VLOOKUP(A360,Database!$A:$AS,MATCH($C$1,Database!$A$1:$AS$1,0),FALSE)=0,#N/A,VLOOKUP(A360,Database!$A:$AS,MATCH($C$1,Database!$A$1:$AS$1,0),FALSE))</f>
        <v>103.13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106.14908845799999</v>
      </c>
      <c r="F360" s="76">
        <f>IF(VLOOKUP(A360,Database!$A:$AS,MATCH($F$1,Database!$A$1:$AS$1,0),FALSE)=0,#N/A,VLOOKUP(A360,Database!$A:$AS,MATCH($F$1,Database!$A$1:$AS$1,0),FALSE))</f>
        <v>103.791350721</v>
      </c>
      <c r="G360" s="76">
        <f>IF(VLOOKUP(A360,Database!$A:$AS,MATCH($G$1,Database!$A$1:$AS$1,0),FALSE)=0,#N/A,VLOOKUP(A360,Database!$A:$AS,MATCH($G$1,Database!$A$1:$AS$1,0),FALSE))</f>
        <v>107.605235232</v>
      </c>
      <c r="H360" s="76">
        <f>(((Table134567891011121314151617343[[#This Row],[ITA]]-VLOOKUP($U$1,A:B,2,))/VLOOKUP($U$1,A:B,2,))*100)+100</f>
        <v>85.855263157973184</v>
      </c>
      <c r="I360" s="76">
        <f>(((Table134567891011121314151617343[[#This Row],[FRA]]-VLOOKUP($U$1,A:C,3,))/VLOOKUP($U$1,A:C,3,))*100)+100</f>
        <v>100.63427010148321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89.733965661578722</v>
      </c>
      <c r="L360" s="76">
        <f>(((Table134567891011121314151617343[[#This Row],[EA19]]-VLOOKUP($U$1,A:F,6,))/VLOOKUP($U$1,A:F,6,))*100)+100</f>
        <v>115.97765363172314</v>
      </c>
      <c r="M360" s="76">
        <f>(((Table134567891011121314151617343[[#This Row],[GBR]]-VLOOKUP($U$1,A:G,7,))/VLOOKUP($U$1,A:G,7,))*100)+100</f>
        <v>112.04419889545562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1" customFormat="1" x14ac:dyDescent="0.2">
      <c r="A361" s="21">
        <v>43800</v>
      </c>
      <c r="B361" s="76">
        <f>IF(VLOOKUP(A361,Database!$A:$AS,MATCH($B$1,Database!$A$1:$AS$1,0),FALSE)=0,#N/A,VLOOKUP(A361,Database!$A:$AS,MATCH($B$1,Database!$A$1:$AS$1,0),FALSE))</f>
        <v>101.79151737399999</v>
      </c>
      <c r="C361" s="76">
        <f>IF(VLOOKUP(A361,Database!$A:$AS,MATCH($C$1,Database!$A$1:$AS$1,0),FALSE)=0,#N/A,VLOOKUP(A361,Database!$A:$AS,MATCH($C$1,Database!$A$1:$AS$1,0),FALSE))</f>
        <v>101.16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105.003087503</v>
      </c>
      <c r="F361" s="76">
        <f>IF(VLOOKUP(A361,Database!$A:$AS,MATCH($F$1,Database!$A$1:$AS$1,0),FALSE)=0,#N/A,VLOOKUP(A361,Database!$A:$AS,MATCH($F$1,Database!$A$1:$AS$1,0),FALSE))</f>
        <v>101.69152570599999</v>
      </c>
      <c r="G361" s="76">
        <f>IF(VLOOKUP(A361,Database!$A:$AS,MATCH($G$1,Database!$A$1:$AS$1,0),FALSE)=0,#N/A,VLOOKUP(A361,Database!$A:$AS,MATCH($G$1,Database!$A$1:$AS$1,0),FALSE))</f>
        <v>107.711354793</v>
      </c>
      <c r="H361" s="76">
        <f>(((Table134567891011121314151617343[[#This Row],[ITA]]-VLOOKUP($U$1,A:B,2,))/VLOOKUP($U$1,A:B,2,))*100)+100</f>
        <v>83.717105263554231</v>
      </c>
      <c r="I361" s="76">
        <f>(((Table134567891011121314151617343[[#This Row],[FRA]]-VLOOKUP($U$1,A:C,3,))/VLOOKUP($U$1,A:C,3,))*100)+100</f>
        <v>98.711943793911004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88.765184753160526</v>
      </c>
      <c r="L361" s="76">
        <f>(((Table134567891011121314151617343[[#This Row],[EA19]]-VLOOKUP($U$1,A:F,6,))/VLOOKUP($U$1,A:F,6,))*100)+100</f>
        <v>113.63128491616865</v>
      </c>
      <c r="M361" s="76">
        <f>(((Table134567891011121314151617343[[#This Row],[GBR]]-VLOOKUP($U$1,A:G,7,))/VLOOKUP($U$1,A:G,7,))*100)+100</f>
        <v>112.15469613263694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1" customFormat="1" x14ac:dyDescent="0.2">
      <c r="A362" s="21">
        <v>43831</v>
      </c>
      <c r="B362" s="76">
        <f>IF(VLOOKUP(A362,Database!$A:$AS,MATCH($B$1,Database!$A$1:$AS$1,0),FALSE)=0,#N/A,VLOOKUP(A362,Database!$A:$AS,MATCH($B$1,Database!$A$1:$AS$1,0),FALSE))</f>
        <v>105.59120073299999</v>
      </c>
      <c r="C362" s="76">
        <f>IF(VLOOKUP(A362,Database!$A:$AS,MATCH($C$1,Database!$A$1:$AS$1,0),FALSE)=0,#N/A,VLOOKUP(A362,Database!$A:$AS,MATCH($C$1,Database!$A$1:$AS$1,0),FALSE))</f>
        <v>101.15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105.645088038</v>
      </c>
      <c r="F362" s="76">
        <f>IF(VLOOKUP(A362,Database!$A:$AS,MATCH($F$1,Database!$A$1:$AS$1,0),FALSE)=0,#N/A,VLOOKUP(A362,Database!$A:$AS,MATCH($F$1,Database!$A$1:$AS$1,0),FALSE))</f>
        <v>104.19131738999999</v>
      </c>
      <c r="G362" s="76">
        <f>IF(VLOOKUP(A362,Database!$A:$AS,MATCH($G$1,Database!$A$1:$AS$1,0),FALSE)=0,#N/A,VLOOKUP(A362,Database!$A:$AS,MATCH($G$1,Database!$A$1:$AS$1,0),FALSE))</f>
        <v>110.045985143</v>
      </c>
      <c r="H362" s="76">
        <f>(((Table134567891011121314151617343[[#This Row],[ITA]]-VLOOKUP($U$1,A:B,2,))/VLOOKUP($U$1,A:B,2,))*100)+100</f>
        <v>86.842105262963102</v>
      </c>
      <c r="I362" s="76">
        <f>(((Table134567891011121314151617343[[#This Row],[FRA]]-VLOOKUP($U$1,A:C,3,))/VLOOKUP($U$1,A:C,3,))*100)+100</f>
        <v>98.702185792349724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89.307904947928833</v>
      </c>
      <c r="L362" s="76">
        <f>(((Table134567891011121314151617343[[#This Row],[EA19]]-VLOOKUP($U$1,A:F,6,))/VLOOKUP($U$1,A:F,6,))*100)+100</f>
        <v>116.42458100552916</v>
      </c>
      <c r="M362" s="76">
        <f>(((Table134567891011121314151617343[[#This Row],[GBR]]-VLOOKUP($U$1,A:G,7,))/VLOOKUP($U$1,A:G,7,))*100)+100</f>
        <v>114.58563535895608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1" customFormat="1" x14ac:dyDescent="0.2">
      <c r="A363" s="21">
        <v>43862</v>
      </c>
      <c r="B363" s="76">
        <f>IF(VLOOKUP(A363,Database!$A:$AS,MATCH($B$1,Database!$A$1:$AS$1,0),FALSE)=0,#N/A,VLOOKUP(A363,Database!$A:$AS,MATCH($B$1,Database!$A$1:$AS$1,0),FALSE))</f>
        <v>103.19140071699999</v>
      </c>
      <c r="C363" s="76">
        <f>IF(VLOOKUP(A363,Database!$A:$AS,MATCH($C$1,Database!$A$1:$AS$1,0),FALSE)=0,#N/A,VLOOKUP(A363,Database!$A:$AS,MATCH($C$1,Database!$A$1:$AS$1,0),FALSE))</f>
        <v>103.37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105.398087832</v>
      </c>
      <c r="F363" s="76">
        <f>IF(VLOOKUP(A363,Database!$A:$AS,MATCH($F$1,Database!$A$1:$AS$1,0),FALSE)=0,#N/A,VLOOKUP(A363,Database!$A:$AS,MATCH($F$1,Database!$A$1:$AS$1,0),FALSE))</f>
        <v>103.991334055</v>
      </c>
      <c r="G363" s="76">
        <f>IF(VLOOKUP(A363,Database!$A:$AS,MATCH($G$1,Database!$A$1:$AS$1,0),FALSE)=0,#N/A,VLOOKUP(A363,Database!$A:$AS,MATCH($G$1,Database!$A$1:$AS$1,0),FALSE))</f>
        <v>111.00106119599999</v>
      </c>
      <c r="H363" s="76">
        <f>(((Table134567891011121314151617343[[#This Row],[ITA]]-VLOOKUP($U$1,A:B,2,))/VLOOKUP($U$1,A:B,2,))*100)+100</f>
        <v>84.86842105298328</v>
      </c>
      <c r="I363" s="76">
        <f>(((Table134567891011121314151617343[[#This Row],[FRA]]-VLOOKUP($U$1,A:C,3,))/VLOOKUP($U$1,A:C,3,))*100)+100</f>
        <v>100.86846213895394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89.099101383757144</v>
      </c>
      <c r="L363" s="76">
        <f>(((Table134567891011121314151617343[[#This Row],[EA19]]-VLOOKUP($U$1,A:F,6,))/VLOOKUP($U$1,A:F,6,))*100)+100</f>
        <v>116.20111731806745</v>
      </c>
      <c r="M363" s="76">
        <f>(((Table134567891011121314151617343[[#This Row],[GBR]]-VLOOKUP($U$1,A:G,7,))/VLOOKUP($U$1,A:G,7,))*100)+100</f>
        <v>115.580110497753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1" customFormat="1" x14ac:dyDescent="0.2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85.69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91.486076237999995</v>
      </c>
      <c r="F364" s="76">
        <f>IF(VLOOKUP(A364,Database!$A:$AS,MATCH($F$1,Database!$A$1:$AS$1,0),FALSE)=0,#N/A,VLOOKUP(A364,Database!$A:$AS,MATCH($F$1,Database!$A$1:$AS$1,0),FALSE))</f>
        <v>92.592283976000004</v>
      </c>
      <c r="G364" s="76">
        <f>IF(VLOOKUP(A364,Database!$A:$AS,MATCH($G$1,Database!$A$1:$AS$1,0),FALSE)=0,#N/A,VLOOKUP(A364,Database!$A:$AS,MATCH($G$1,Database!$A$1:$AS$1,0),FALSE))</f>
        <v>105.376724443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83.616315378610452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77.338473112762358</v>
      </c>
      <c r="L364" s="76">
        <f>(((Table134567891011121314151617343[[#This Row],[EA19]]-VLOOKUP($U$1,A:F,6,))/VLOOKUP($U$1,A:F,6,))*100)+100</f>
        <v>103.46368715062825</v>
      </c>
      <c r="M364" s="76">
        <f>(((Table134567891011121314151617343[[#This Row],[GBR]]-VLOOKUP($U$1,A:G,7,))/VLOOKUP($U$1,A:G,7,))*100)+100</f>
        <v>109.7237569063178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1" customFormat="1" x14ac:dyDescent="0.2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68.14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70.197058498000004</v>
      </c>
      <c r="F365" s="76">
        <f>IF(VLOOKUP(A365,Database!$A:$AS,MATCH($F$1,Database!$A$1:$AS$1,0),FALSE)=0,#N/A,VLOOKUP(A365,Database!$A:$AS,MATCH($F$1,Database!$A$1:$AS$1,0),FALSE))</f>
        <v>75.093742187999993</v>
      </c>
      <c r="G365" s="76">
        <f>IF(VLOOKUP(A365,Database!$A:$AS,MATCH($G$1,Database!$A$1:$AS$1,0),FALSE)=0,#N/A,VLOOKUP(A365,Database!$A:$AS,MATCH($G$1,Database!$A$1:$AS$1,0),FALSE))</f>
        <v>86.169083834000006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66.491022638563621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59.341634754552928</v>
      </c>
      <c r="L365" s="76">
        <f>(((Table134567891011121314151617343[[#This Row],[EA19]]-VLOOKUP($U$1,A:F,6,))/VLOOKUP($U$1,A:F,6,))*100)+100</f>
        <v>83.910614525104705</v>
      </c>
      <c r="M365" s="76">
        <f>(((Table134567891011121314151617343[[#This Row],[GBR]]-VLOOKUP($U$1,A:G,7,))/VLOOKUP($U$1,A:G,7,))*100)+100</f>
        <v>89.723756905693065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1" customFormat="1" x14ac:dyDescent="0.2">
      <c r="A366" s="21">
        <v>43952</v>
      </c>
      <c r="B366" s="76">
        <f>IF(VLOOKUP(A366,Database!$A:$AS,MATCH($B$1,Database!$A$1:$AS$1,0),FALSE)=0,#N/A,VLOOKUP(A366,Database!$A:$AS,MATCH($B$1,Database!$A$1:$AS$1,0),FALSE))</f>
        <v>84.592950587000004</v>
      </c>
      <c r="C366" s="76">
        <f>IF(VLOOKUP(A366,Database!$A:$AS,MATCH($C$1,Database!$A$1:$AS$1,0),FALSE)=0,#N/A,VLOOKUP(A366,Database!$A:$AS,MATCH($C$1,Database!$A$1:$AS$1,0),FALSE))</f>
        <v>81.33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81.125067603999995</v>
      </c>
      <c r="F366" s="76">
        <f>IF(VLOOKUP(A366,Database!$A:$AS,MATCH($F$1,Database!$A$1:$AS$1,0),FALSE)=0,#N/A,VLOOKUP(A366,Database!$A:$AS,MATCH($F$1,Database!$A$1:$AS$1,0),FALSE))</f>
        <v>85.292892258999998</v>
      </c>
      <c r="G366" s="76">
        <f>IF(VLOOKUP(A366,Database!$A:$AS,MATCH($G$1,Database!$A$1:$AS$1,0),FALSE)=0,#N/A,VLOOKUP(A366,Database!$A:$AS,MATCH($G$1,Database!$A$1:$AS$1,0),FALSE))</f>
        <v>92.642377077999996</v>
      </c>
      <c r="H366" s="76">
        <f>(((Table134567891011121314151617343[[#This Row],[ITA]]-VLOOKUP($U$1,A:B,2,))/VLOOKUP($U$1,A:B,2,))*100)+100</f>
        <v>69.57236842070499</v>
      </c>
      <c r="I366" s="76">
        <f>(((Table134567891011121314151617343[[#This Row],[FRA]]-VLOOKUP($U$1,A:C,3,))/VLOOKUP($U$1,A:C,3,))*100)+100</f>
        <v>79.361826697892269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68.579713084874356</v>
      </c>
      <c r="L366" s="76">
        <f>(((Table134567891011121314151617343[[#This Row],[EA19]]-VLOOKUP($U$1,A:F,6,))/VLOOKUP($U$1,A:F,6,))*100)+100</f>
        <v>95.307262570008447</v>
      </c>
      <c r="M366" s="76">
        <f>(((Table134567891011121314151617343[[#This Row],[GBR]]-VLOOKUP($U$1,A:G,7,))/VLOOKUP($U$1,A:G,7,))*100)+100</f>
        <v>96.464088397702596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1" customFormat="1" x14ac:dyDescent="0.2">
      <c r="A367" s="21">
        <v>43983</v>
      </c>
      <c r="B367" s="76">
        <f>IF(VLOOKUP(A367,Database!$A:$AS,MATCH($B$1,Database!$A$1:$AS$1,0),FALSE)=0,#N/A,VLOOKUP(A367,Database!$A:$AS,MATCH($B$1,Database!$A$1:$AS$1,0),FALSE))</f>
        <v>91.692358970000001</v>
      </c>
      <c r="C367" s="76">
        <f>IF(VLOOKUP(A367,Database!$A:$AS,MATCH($C$1,Database!$A$1:$AS$1,0),FALSE)=0,#N/A,VLOOKUP(A367,Database!$A:$AS,MATCH($C$1,Database!$A$1:$AS$1,0),FALSE))</f>
        <v>91.42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90.207075173000007</v>
      </c>
      <c r="F367" s="76">
        <f>IF(VLOOKUP(A367,Database!$A:$AS,MATCH($F$1,Database!$A$1:$AS$1,0),FALSE)=0,#N/A,VLOOKUP(A367,Database!$A:$AS,MATCH($F$1,Database!$A$1:$AS$1,0),FALSE))</f>
        <v>93.792183984999994</v>
      </c>
      <c r="G367" s="76">
        <f>IF(VLOOKUP(A367,Database!$A:$AS,MATCH($G$1,Database!$A$1:$AS$1,0),FALSE)=0,#N/A,VLOOKUP(A367,Database!$A:$AS,MATCH($G$1,Database!$A$1:$AS$1,0),FALSE))</f>
        <v>103.46657233800001</v>
      </c>
      <c r="H367" s="76">
        <f>(((Table134567891011121314151617343[[#This Row],[ITA]]-VLOOKUP($U$1,A:B,2,))/VLOOKUP($U$1,A:B,2,))*100)+100</f>
        <v>75.411184210480997</v>
      </c>
      <c r="I367" s="76">
        <f>(((Table134567891011121314151617343[[#This Row],[FRA]]-VLOOKUP($U$1,A:C,3,))/VLOOKUP($U$1,A:C,3,))*100)+100</f>
        <v>89.207650273224047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76.257259516724332</v>
      </c>
      <c r="L367" s="76">
        <f>(((Table134567891011121314151617343[[#This Row],[EA19]]-VLOOKUP($U$1,A:F,6,))/VLOOKUP($U$1,A:F,6,))*100)+100</f>
        <v>104.80446927428112</v>
      </c>
      <c r="M367" s="76">
        <f>(((Table134567891011121314151617343[[#This Row],[GBR]]-VLOOKUP($U$1,A:G,7,))/VLOOKUP($U$1,A:G,7,))*100)+100</f>
        <v>107.73480662976522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1" customFormat="1" x14ac:dyDescent="0.2">
      <c r="A368" s="21">
        <v>44013</v>
      </c>
      <c r="B368" s="76">
        <f>IF(VLOOKUP(A368,Database!$A:$AS,MATCH($B$1,Database!$A$1:$AS$1,0),FALSE)=0,#N/A,VLOOKUP(A368,Database!$A:$AS,MATCH($B$1,Database!$A$1:$AS$1,0),FALSE))</f>
        <v>98.091825681000003</v>
      </c>
      <c r="C368" s="76">
        <f>IF(VLOOKUP(A368,Database!$A:$AS,MATCH($C$1,Database!$A$1:$AS$1,0),FALSE)=0,#N/A,VLOOKUP(A368,Database!$A:$AS,MATCH($C$1,Database!$A$1:$AS$1,0),FALSE))</f>
        <v>94.96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97.318081097999993</v>
      </c>
      <c r="F368" s="76">
        <f>IF(VLOOKUP(A368,Database!$A:$AS,MATCH($F$1,Database!$A$1:$AS$1,0),FALSE)=0,#N/A,VLOOKUP(A368,Database!$A:$AS,MATCH($F$1,Database!$A$1:$AS$1,0),FALSE))</f>
        <v>97.791850679000007</v>
      </c>
      <c r="G368" s="76">
        <f>IF(VLOOKUP(A368,Database!$A:$AS,MATCH($G$1,Database!$A$1:$AS$1,0),FALSE)=0,#N/A,VLOOKUP(A368,Database!$A:$AS,MATCH($G$1,Database!$A$1:$AS$1,0),FALSE))</f>
        <v>109.197028652</v>
      </c>
      <c r="H368" s="76">
        <f>(((Table134567891011121314151617343[[#This Row],[ITA]]-VLOOKUP($U$1,A:B,2,))/VLOOKUP($U$1,A:B,2,))*100)+100</f>
        <v>80.674342105131274</v>
      </c>
      <c r="I368" s="76">
        <f>(((Table134567891011121314151617343[[#This Row],[FRA]]-VLOOKUP($U$1,A:C,3,))/VLOOKUP($U$1,A:C,3,))*100)+100</f>
        <v>92.661982825917249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82.268604227853984</v>
      </c>
      <c r="L368" s="76">
        <f>(((Table134567891011121314151617343[[#This Row],[EA19]]-VLOOKUP($U$1,A:F,6,))/VLOOKUP($U$1,A:F,6,))*100)+100</f>
        <v>109.27374301681098</v>
      </c>
      <c r="M368" s="76">
        <f>(((Table134567891011121314151617343[[#This Row],[GBR]]-VLOOKUP($U$1,A:G,7,))/VLOOKUP($U$1,A:G,7,))*100)+100</f>
        <v>113.70165745838175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1" customFormat="1" x14ac:dyDescent="0.2">
      <c r="A369" s="21">
        <v>44044</v>
      </c>
      <c r="B369" s="76">
        <f>IF(VLOOKUP(A369,Database!$A:$AS,MATCH($B$1,Database!$A$1:$AS$1,0),FALSE)=0,#N/A,VLOOKUP(A369,Database!$A:$AS,MATCH($B$1,Database!$A$1:$AS$1,0),FALSE))</f>
        <v>104.59128406000001</v>
      </c>
      <c r="C369" s="76">
        <f>IF(VLOOKUP(A369,Database!$A:$AS,MATCH($C$1,Database!$A$1:$AS$1,0),FALSE)=0,#N/A,VLOOKUP(A369,Database!$A:$AS,MATCH($C$1,Database!$A$1:$AS$1,0),FALSE))</f>
        <v>95.4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100.179083483</v>
      </c>
      <c r="F369" s="76">
        <f>IF(VLOOKUP(A369,Database!$A:$AS,MATCH($F$1,Database!$A$1:$AS$1,0),FALSE)=0,#N/A,VLOOKUP(A369,Database!$A:$AS,MATCH($F$1,Database!$A$1:$AS$1,0),FALSE))</f>
        <v>98.091825681000003</v>
      </c>
      <c r="G369" s="76">
        <f>IF(VLOOKUP(A369,Database!$A:$AS,MATCH($G$1,Database!$A$1:$AS$1,0),FALSE)=0,#N/A,VLOOKUP(A369,Database!$A:$AS,MATCH($G$1,Database!$A$1:$AS$1,0),FALSE))</f>
        <v>111.31941988</v>
      </c>
      <c r="H369" s="76">
        <f>(((Table134567891011121314151617343[[#This Row],[ITA]]-VLOOKUP($U$1,A:B,2,))/VLOOKUP($U$1,A:B,2,))*100)+100</f>
        <v>86.019736842412328</v>
      </c>
      <c r="I369" s="76">
        <f>(((Table134567891011121314151617343[[#This Row],[FRA]]-VLOOKUP($U$1,A:C,3,))/VLOOKUP($U$1,A:C,3,))*100)+100</f>
        <v>93.091334894613581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84.687175065368677</v>
      </c>
      <c r="L369" s="76">
        <f>(((Table134567891011121314151617343[[#This Row],[EA19]]-VLOOKUP($U$1,A:F,6,))/VLOOKUP($U$1,A:F,6,))*100)+100</f>
        <v>109.60893854744484</v>
      </c>
      <c r="M369" s="76">
        <f>(((Table134567891011121314151617343[[#This Row],[GBR]]-VLOOKUP($U$1,A:G,7,))/VLOOKUP($U$1,A:G,7,))*100)+100</f>
        <v>115.91160221033823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1" customFormat="1" x14ac:dyDescent="0.2">
      <c r="A370" s="21">
        <v>44075</v>
      </c>
      <c r="B370" s="76">
        <f>IF(VLOOKUP(A370,Database!$A:$AS,MATCH($B$1,Database!$A$1:$AS$1,0),FALSE)=0,#N/A,VLOOKUP(A370,Database!$A:$AS,MATCH($B$1,Database!$A$1:$AS$1,0),FALSE))</f>
        <v>100.191650696</v>
      </c>
      <c r="C370" s="76">
        <f>IF(VLOOKUP(A370,Database!$A:$AS,MATCH($C$1,Database!$A$1:$AS$1,0),FALSE)=0,#N/A,VLOOKUP(A370,Database!$A:$AS,MATCH($C$1,Database!$A$1:$AS$1,0),FALSE))</f>
        <v>97.15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101.884084903</v>
      </c>
      <c r="F370" s="76">
        <f>IF(VLOOKUP(A370,Database!$A:$AS,MATCH($F$1,Database!$A$1:$AS$1,0),FALSE)=0,#N/A,VLOOKUP(A370,Database!$A:$AS,MATCH($F$1,Database!$A$1:$AS$1,0),FALSE))</f>
        <v>98.891759019999995</v>
      </c>
      <c r="G370" s="76">
        <f>IF(VLOOKUP(A370,Database!$A:$AS,MATCH($G$1,Database!$A$1:$AS$1,0),FALSE)=0,#N/A,VLOOKUP(A370,Database!$A:$AS,MATCH($G$1,Database!$A$1:$AS$1,0),FALSE))</f>
        <v>113.017332862</v>
      </c>
      <c r="H370" s="76">
        <f>(((Table134567891011121314151617343[[#This Row],[ITA]]-VLOOKUP($U$1,A:B,2,))/VLOOKUP($U$1,A:B,2,))*100)+100</f>
        <v>82.401315789686066</v>
      </c>
      <c r="I370" s="76">
        <f>(((Table134567891011121314151617343[[#This Row],[FRA]]-VLOOKUP($U$1,A:C,3,))/VLOOKUP($U$1,A:C,3,))*100)+100</f>
        <v>94.798985167837628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86.128511407467926</v>
      </c>
      <c r="L370" s="76">
        <f>(((Table134567891011121314151617343[[#This Row],[EA19]]-VLOOKUP($U$1,A:F,6,))/VLOOKUP($U$1,A:F,6,))*100)+100</f>
        <v>110.50279329617427</v>
      </c>
      <c r="M370" s="76">
        <f>(((Table134567891011121314151617343[[#This Row],[GBR]]-VLOOKUP($U$1,A:G,7,))/VLOOKUP($U$1,A:G,7,))*100)+100</f>
        <v>117.67955801148693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1" customFormat="1" x14ac:dyDescent="0.2">
      <c r="A371" s="21">
        <v>44105</v>
      </c>
      <c r="B371" s="76">
        <f>IF(VLOOKUP(A371,Database!$A:$AS,MATCH($B$1,Database!$A$1:$AS$1,0),FALSE)=0,#N/A,VLOOKUP(A371,Database!$A:$AS,MATCH($B$1,Database!$A$1:$AS$1,0),FALSE))</f>
        <v>102.191484043</v>
      </c>
      <c r="C371" s="76">
        <f>IF(VLOOKUP(A371,Database!$A:$AS,MATCH($C$1,Database!$A$1:$AS$1,0),FALSE)=0,#N/A,VLOOKUP(A371,Database!$A:$AS,MATCH($C$1,Database!$A$1:$AS$1,0),FALSE))</f>
        <v>99.21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103.270086058</v>
      </c>
      <c r="F371" s="76">
        <f>IF(VLOOKUP(A371,Database!$A:$AS,MATCH($F$1,Database!$A$1:$AS$1,0),FALSE)=0,#N/A,VLOOKUP(A371,Database!$A:$AS,MATCH($F$1,Database!$A$1:$AS$1,0),FALSE))</f>
        <v>101.291559037</v>
      </c>
      <c r="G371" s="76">
        <f>IF(VLOOKUP(A371,Database!$A:$AS,MATCH($G$1,Database!$A$1:$AS$1,0),FALSE)=0,#N/A,VLOOKUP(A371,Database!$A:$AS,MATCH($G$1,Database!$A$1:$AS$1,0),FALSE))</f>
        <v>114.184648037</v>
      </c>
      <c r="H371" s="76">
        <f>(((Table134567891011121314151617343[[#This Row],[ITA]]-VLOOKUP($U$1,A:B,2,))/VLOOKUP($U$1,A:B,2,))*100)+100</f>
        <v>84.046052631610067</v>
      </c>
      <c r="I371" s="76">
        <f>(((Table134567891011121314151617343[[#This Row],[FRA]]-VLOOKUP($U$1,A:C,3,))/VLOOKUP($U$1,A:C,3,))*100)+100</f>
        <v>96.809133489461345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87.300178370005128</v>
      </c>
      <c r="L371" s="76">
        <f>(((Table134567891011121314151617343[[#This Row],[EA19]]-VLOOKUP($U$1,A:F,6,))/VLOOKUP($U$1,A:F,6,))*100)+100</f>
        <v>113.18435754236265</v>
      </c>
      <c r="M371" s="76">
        <f>(((Table134567891011121314151617343[[#This Row],[GBR]]-VLOOKUP($U$1,A:G,7,))/VLOOKUP($U$1,A:G,7,))*100)+100</f>
        <v>118.8950276246465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1" customFormat="1" x14ac:dyDescent="0.2">
      <c r="A372" s="21">
        <v>44136</v>
      </c>
      <c r="B372" s="76">
        <f>IF(VLOOKUP(A372,Database!$A:$AS,MATCH($B$1,Database!$A$1:$AS$1,0),FALSE)=0,#N/A,VLOOKUP(A372,Database!$A:$AS,MATCH($B$1,Database!$A$1:$AS$1,0),FALSE))</f>
        <v>99.991667360999998</v>
      </c>
      <c r="C372" s="76">
        <f>IF(VLOOKUP(A372,Database!$A:$AS,MATCH($C$1,Database!$A$1:$AS$1,0),FALSE)=0,#N/A,VLOOKUP(A372,Database!$A:$AS,MATCH($C$1,Database!$A$1:$AS$1,0),FALSE))</f>
        <v>98.21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102.139085116</v>
      </c>
      <c r="F372" s="76">
        <f>IF(VLOOKUP(A372,Database!$A:$AS,MATCH($F$1,Database!$A$1:$AS$1,0),FALSE)=0,#N/A,VLOOKUP(A372,Database!$A:$AS,MATCH($F$1,Database!$A$1:$AS$1,0),FALSE))</f>
        <v>105.291225731</v>
      </c>
      <c r="G372" s="76">
        <f>IF(VLOOKUP(A372,Database!$A:$AS,MATCH($G$1,Database!$A$1:$AS$1,0),FALSE)=0,#N/A,VLOOKUP(A372,Database!$A:$AS,MATCH($G$1,Database!$A$1:$AS$1,0),FALSE))</f>
        <v>115.98868057999999</v>
      </c>
      <c r="H372" s="76">
        <f>(((Table134567891011121314151617343[[#This Row],[ITA]]-VLOOKUP($U$1,A:B,2,))/VLOOKUP($U$1,A:B,2,))*100)+100</f>
        <v>82.236842105246922</v>
      </c>
      <c r="I372" s="76">
        <f>(((Table134567891011121314151617343[[#This Row],[FRA]]-VLOOKUP($U$1,A:C,3,))/VLOOKUP($U$1,A:C,3,))*100)+100</f>
        <v>95.833333333333329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86.344077840392032</v>
      </c>
      <c r="L372" s="76">
        <f>(((Table134567891011121314151617343[[#This Row],[EA19]]-VLOOKUP($U$1,A:F,6,))/VLOOKUP($U$1,A:F,6,))*100)+100</f>
        <v>117.65363128489248</v>
      </c>
      <c r="M372" s="76">
        <f>(((Table134567891011121314151617343[[#This Row],[GBR]]-VLOOKUP($U$1,A:G,7,))/VLOOKUP($U$1,A:G,7,))*100)+100</f>
        <v>120.77348066297651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1" customFormat="1" x14ac:dyDescent="0.2">
      <c r="A373" s="21">
        <v>44166</v>
      </c>
      <c r="B373" s="76">
        <f>IF(VLOOKUP(A373,Database!$A:$AS,MATCH($B$1,Database!$A$1:$AS$1,0),FALSE)=0,#N/A,VLOOKUP(A373,Database!$A:$AS,MATCH($B$1,Database!$A$1:$AS$1,0),FALSE))</f>
        <v>100.69160903300001</v>
      </c>
      <c r="C373" s="76">
        <f>IF(VLOOKUP(A373,Database!$A:$AS,MATCH($C$1,Database!$A$1:$AS$1,0),FALSE)=0,#N/A,VLOOKUP(A373,Database!$A:$AS,MATCH($C$1,Database!$A$1:$AS$1,0),FALSE))</f>
        <v>97.8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103.429086191</v>
      </c>
      <c r="F373" s="76">
        <f>IF(VLOOKUP(A373,Database!$A:$AS,MATCH($F$1,Database!$A$1:$AS$1,0),FALSE)=0,#N/A,VLOOKUP(A373,Database!$A:$AS,MATCH($F$1,Database!$A$1:$AS$1,0),FALSE))</f>
        <v>104.291309058</v>
      </c>
      <c r="G373" s="76">
        <f>IF(VLOOKUP(A373,Database!$A:$AS,MATCH($G$1,Database!$A$1:$AS$1,0),FALSE)=0,#N/A,VLOOKUP(A373,Database!$A:$AS,MATCH($G$1,Database!$A$1:$AS$1,0),FALSE))</f>
        <v>116.837637071</v>
      </c>
      <c r="H373" s="76">
        <f>(((Table134567891011121314151617343[[#This Row],[ITA]]-VLOOKUP($U$1,A:B,2,))/VLOOKUP($U$1,A:B,2,))*100)+100</f>
        <v>82.81250000037268</v>
      </c>
      <c r="I373" s="76">
        <f>(((Table134567891011121314151617343[[#This Row],[FRA]]-VLOOKUP($U$1,A:C,3,))/VLOOKUP($U$1,A:C,3,))*100)+100</f>
        <v>95.433255269320838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87.434590381281637</v>
      </c>
      <c r="L373" s="76">
        <f>(((Table134567891011121314151617343[[#This Row],[EA19]]-VLOOKUP($U$1,A:F,6,))/VLOOKUP($U$1,A:F,6,))*100)+100</f>
        <v>116.53631284981873</v>
      </c>
      <c r="M373" s="76">
        <f>(((Table134567891011121314151617343[[#This Row],[GBR]]-VLOOKUP($U$1,A:G,7,))/VLOOKUP($U$1,A:G,7,))*100)+100</f>
        <v>121.65745856355086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1" customFormat="1" x14ac:dyDescent="0.2">
      <c r="A374" s="21">
        <v>44197</v>
      </c>
      <c r="B374" s="76">
        <f>IF(VLOOKUP(A374,Database!$A:$AS,MATCH($B$1,Database!$A$1:$AS$1,0),FALSE)=0,#N/A,VLOOKUP(A374,Database!$A:$AS,MATCH($B$1,Database!$A$1:$AS$1,0),FALSE))</f>
        <v>104.091325723</v>
      </c>
      <c r="C374" s="76">
        <f>IF(VLOOKUP(A374,Database!$A:$AS,MATCH($C$1,Database!$A$1:$AS$1,0),FALSE)=0,#N/A,VLOOKUP(A374,Database!$A:$AS,MATCH($C$1,Database!$A$1:$AS$1,0),FALSE))</f>
        <v>100.52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103.204086003</v>
      </c>
      <c r="F374" s="76">
        <f>IF(VLOOKUP(A374,Database!$A:$AS,MATCH($F$1,Database!$A$1:$AS$1,0),FALSE)=0,#N/A,VLOOKUP(A374,Database!$A:$AS,MATCH($F$1,Database!$A$1:$AS$1,0),FALSE))</f>
        <v>105.79118406800001</v>
      </c>
      <c r="G374" s="76">
        <f>IF(VLOOKUP(A374,Database!$A:$AS,MATCH($G$1,Database!$A$1:$AS$1,0),FALSE)=0,#N/A,VLOOKUP(A374,Database!$A:$AS,MATCH($G$1,Database!$A$1:$AS$1,0),FALSE))</f>
        <v>114.92748496599999</v>
      </c>
      <c r="H374" s="76">
        <f>(((Table134567891011121314151617343[[#This Row],[ITA]]-VLOOKUP($U$1,A:B,2,))/VLOOKUP($U$1,A:B,2,))*100)+100</f>
        <v>85.608552631725715</v>
      </c>
      <c r="I374" s="76">
        <f>(((Table134567891011121314151617343[[#This Row],[FRA]]-VLOOKUP($U$1,A:C,3,))/VLOOKUP($U$1,A:C,3,))*100)+100</f>
        <v>98.08743169398906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87.2443847051224</v>
      </c>
      <c r="L374" s="76">
        <f>(((Table134567891011121314151617343[[#This Row],[EA19]]-VLOOKUP($U$1,A:F,6,))/VLOOKUP($U$1,A:F,6,))*100)+100</f>
        <v>118.21229050298808</v>
      </c>
      <c r="M374" s="76">
        <f>(((Table134567891011121314151617343[[#This Row],[GBR]]-VLOOKUP($U$1,A:G,7,))/VLOOKUP($U$1,A:G,7,))*100)+100</f>
        <v>119.66850828699826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1" customFormat="1" x14ac:dyDescent="0.2">
      <c r="A375" s="21">
        <v>44228</v>
      </c>
      <c r="B375" s="76">
        <f>IF(VLOOKUP(A375,Database!$A:$AS,MATCH($B$1,Database!$A$1:$AS$1,0),FALSE)=0,#N/A,VLOOKUP(A375,Database!$A:$AS,MATCH($B$1,Database!$A$1:$AS$1,0),FALSE))</f>
        <v>102.591450712</v>
      </c>
      <c r="C375" s="76">
        <f>IF(VLOOKUP(A375,Database!$A:$AS,MATCH($C$1,Database!$A$1:$AS$1,0),FALSE)=0,#N/A,VLOOKUP(A375,Database!$A:$AS,MATCH($C$1,Database!$A$1:$AS$1,0),FALSE))</f>
        <v>96.22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103.08108590099999</v>
      </c>
      <c r="F375" s="76">
        <f>IF(VLOOKUP(A375,Database!$A:$AS,MATCH($F$1,Database!$A$1:$AS$1,0),FALSE)=0,#N/A,VLOOKUP(A375,Database!$A:$AS,MATCH($F$1,Database!$A$1:$AS$1,0),FALSE))</f>
        <v>104.19131738999999</v>
      </c>
      <c r="G375" s="76">
        <f>IF(VLOOKUP(A375,Database!$A:$AS,MATCH($G$1,Database!$A$1:$AS$1,0),FALSE)=0,#N/A,VLOOKUP(A375,Database!$A:$AS,MATCH($G$1,Database!$A$1:$AS$1,0),FALSE))</f>
        <v>115.351963212</v>
      </c>
      <c r="H375" s="76">
        <f>(((Table134567891011121314151617343[[#This Row],[ITA]]-VLOOKUP($U$1,A:B,2,))/VLOOKUP($U$1,A:B,2,))*100)+100</f>
        <v>84.374999999665889</v>
      </c>
      <c r="I375" s="76">
        <f>(((Table134567891011121314151617343[[#This Row],[FRA]]-VLOOKUP($U$1,A:C,3,))/VLOOKUP($U$1,A:C,3,))*100)+100</f>
        <v>93.891491022638562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87.140405602809096</v>
      </c>
      <c r="L375" s="76">
        <f>(((Table134567891011121314151617343[[#This Row],[EA19]]-VLOOKUP($U$1,A:F,6,))/VLOOKUP($U$1,A:F,6,))*100)+100</f>
        <v>116.42458100552916</v>
      </c>
      <c r="M375" s="76">
        <f>(((Table134567891011121314151617343[[#This Row],[GBR]]-VLOOKUP($U$1,A:G,7,))/VLOOKUP($U$1,A:G,7,))*100)+100</f>
        <v>120.11049723780607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1" customFormat="1" x14ac:dyDescent="0.2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97.98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104.17908681599999</v>
      </c>
      <c r="F376" s="76">
        <f>IF(VLOOKUP(A376,Database!$A:$AS,MATCH($F$1,Database!$A$1:$AS$1,0),FALSE)=0,#N/A,VLOOKUP(A376,Database!$A:$AS,MATCH($F$1,Database!$A$1:$AS$1,0),FALSE))</f>
        <v>104.991250729</v>
      </c>
      <c r="G376" s="76">
        <f>IF(VLOOKUP(A376,Database!$A:$AS,MATCH($G$1,Database!$A$1:$AS$1,0),FALSE)=0,#N/A,VLOOKUP(A376,Database!$A:$AS,MATCH($G$1,Database!$A$1:$AS$1,0),FALSE))</f>
        <v>116.413158826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95.608899297423889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88.068609300403509</v>
      </c>
      <c r="L376" s="76">
        <f>(((Table134567891011121314151617343[[#This Row],[EA19]]-VLOOKUP($U$1,A:F,6,))/VLOOKUP($U$1,A:F,6,))*100)+100</f>
        <v>117.31843575425862</v>
      </c>
      <c r="M376" s="76">
        <f>(((Table134567891011121314151617343[[#This Row],[GBR]]-VLOOKUP($U$1,A:G,7,))/VLOOKUP($U$1,A:G,7,))*100)+100</f>
        <v>121.21546961378431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1" customFormat="1" x14ac:dyDescent="0.2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98.17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103.84808654</v>
      </c>
      <c r="F377" s="76">
        <f>IF(VLOOKUP(A377,Database!$A:$AS,MATCH($F$1,Database!$A$1:$AS$1,0),FALSE)=0,#N/A,VLOOKUP(A377,Database!$A:$AS,MATCH($F$1,Database!$A$1:$AS$1,0),FALSE))</f>
        <v>106.291142405</v>
      </c>
      <c r="G377" s="76">
        <f>IF(VLOOKUP(A377,Database!$A:$AS,MATCH($G$1,Database!$A$1:$AS$1,0),FALSE)=0,#N/A,VLOOKUP(A377,Database!$A:$AS,MATCH($G$1,Database!$A$1:$AS$1,0),FALSE))</f>
        <v>115.776441457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95.794301327088206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87.788795617290162</v>
      </c>
      <c r="L377" s="76">
        <f>(((Table134567891011121314151617343[[#This Row],[EA19]]-VLOOKUP($U$1,A:F,6,))/VLOOKUP($U$1,A:F,6,))*100)+100</f>
        <v>118.77094972108365</v>
      </c>
      <c r="M377" s="76">
        <f>(((Table134567891011121314151617343[[#This Row],[GBR]]-VLOOKUP($U$1,A:G,7,))/VLOOKUP($U$1,A:G,7,))*100)+100</f>
        <v>120.55248618757261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1" customFormat="1" x14ac:dyDescent="0.2">
      <c r="A378" s="21">
        <v>44317</v>
      </c>
      <c r="B378" s="76">
        <f>IF(VLOOKUP(A378,Database!$A:$AS,MATCH($B$1,Database!$A$1:$AS$1,0),FALSE)=0,#N/A,VLOOKUP(A378,Database!$A:$AS,MATCH($B$1,Database!$A$1:$AS$1,0),FALSE))</f>
        <v>102.891425715</v>
      </c>
      <c r="C378" s="76">
        <f>IF(VLOOKUP(A378,Database!$A:$AS,MATCH($C$1,Database!$A$1:$AS$1,0),FALSE)=0,#N/A,VLOOKUP(A378,Database!$A:$AS,MATCH($C$1,Database!$A$1:$AS$1,0),FALSE))</f>
        <v>98.09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101.985084988</v>
      </c>
      <c r="F378" s="76">
        <f>IF(VLOOKUP(A378,Database!$A:$AS,MATCH($F$1,Database!$A$1:$AS$1,0),FALSE)=0,#N/A,VLOOKUP(A378,Database!$A:$AS,MATCH($F$1,Database!$A$1:$AS$1,0),FALSE))</f>
        <v>103.991334055</v>
      </c>
      <c r="G378" s="76">
        <f>IF(VLOOKUP(A378,Database!$A:$AS,MATCH($G$1,Database!$A$1:$AS$1,0),FALSE)=0,#N/A,VLOOKUP(A378,Database!$A:$AS,MATCH($G$1,Database!$A$1:$AS$1,0),FALSE))</f>
        <v>117.686593562</v>
      </c>
      <c r="H378" s="76">
        <f>(((Table134567891011121314151617343[[#This Row],[ITA]]-VLOOKUP($U$1,A:B,2,))/VLOOKUP($U$1,A:B,2,))*100)+100</f>
        <v>84.621710526735797</v>
      </c>
      <c r="I378" s="76">
        <f>(((Table134567891011121314151617343[[#This Row],[FRA]]-VLOOKUP($U$1,A:C,3,))/VLOOKUP($U$1,A:C,3,))*100)+100</f>
        <v>95.716237314597976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86.213892622614125</v>
      </c>
      <c r="L378" s="76">
        <f>(((Table134567891011121314151617343[[#This Row],[EA19]]-VLOOKUP($U$1,A:F,6,))/VLOOKUP($U$1,A:F,6,))*100)+100</f>
        <v>116.20111731806745</v>
      </c>
      <c r="M378" s="76">
        <f>(((Table134567891011121314151617343[[#This Row],[GBR]]-VLOOKUP($U$1,A:G,7,))/VLOOKUP($U$1,A:G,7,))*100)+100</f>
        <v>122.54143646412521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1" customFormat="1" x14ac:dyDescent="0.2">
      <c r="A379" s="21">
        <v>44348</v>
      </c>
      <c r="B379" s="76">
        <f>IF(VLOOKUP(A379,Database!$A:$AS,MATCH($B$1,Database!$A$1:$AS$1,0),FALSE)=0,#N/A,VLOOKUP(A379,Database!$A:$AS,MATCH($B$1,Database!$A$1:$AS$1,0),FALSE))</f>
        <v>105.091242396</v>
      </c>
      <c r="C379" s="76">
        <f>IF(VLOOKUP(A379,Database!$A:$AS,MATCH($C$1,Database!$A$1:$AS$1,0),FALSE)=0,#N/A,VLOOKUP(A379,Database!$A:$AS,MATCH($C$1,Database!$A$1:$AS$1,0),FALSE))</f>
        <v>97.86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100.63908386599999</v>
      </c>
      <c r="F379" s="76">
        <f>IF(VLOOKUP(A379,Database!$A:$AS,MATCH($F$1,Database!$A$1:$AS$1,0),FALSE)=0,#N/A,VLOOKUP(A379,Database!$A:$AS,MATCH($F$1,Database!$A$1:$AS$1,0),FALSE))</f>
        <v>103.991334055</v>
      </c>
      <c r="G379" s="76">
        <f>IF(VLOOKUP(A379,Database!$A:$AS,MATCH($G$1,Database!$A$1:$AS$1,0),FALSE)=0,#N/A,VLOOKUP(A379,Database!$A:$AS,MATCH($G$1,Database!$A$1:$AS$1,0),FALSE))</f>
        <v>115.458082773</v>
      </c>
      <c r="H379" s="76">
        <f>(((Table134567891011121314151617343[[#This Row],[ITA]]-VLOOKUP($U$1,A:B,2,))/VLOOKUP($U$1,A:B,2,))*100)+100</f>
        <v>86.430921052276503</v>
      </c>
      <c r="I379" s="76">
        <f>(((Table134567891011121314151617343[[#This Row],[FRA]]-VLOOKUP($U$1,A:C,3,))/VLOOKUP($U$1,A:C,3,))*100)+100</f>
        <v>95.491803278688522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85.076040002148289</v>
      </c>
      <c r="L379" s="76">
        <f>(((Table134567891011121314151617343[[#This Row],[EA19]]-VLOOKUP($U$1,A:F,6,))/VLOOKUP($U$1,A:F,6,))*100)+100</f>
        <v>116.20111731806745</v>
      </c>
      <c r="M379" s="76">
        <f>(((Table134567891011121314151617343[[#This Row],[GBR]]-VLOOKUP($U$1,A:G,7,))/VLOOKUP($U$1,A:G,7,))*100)+100</f>
        <v>120.22099447498739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1" customFormat="1" x14ac:dyDescent="0.2">
      <c r="A380" s="21">
        <v>44378</v>
      </c>
      <c r="B380" s="76">
        <f>IF(VLOOKUP(A380,Database!$A:$AS,MATCH($B$1,Database!$A$1:$AS$1,0),FALSE)=0,#N/A,VLOOKUP(A380,Database!$A:$AS,MATCH($B$1,Database!$A$1:$AS$1,0),FALSE))</f>
        <v>105.99116740300001</v>
      </c>
      <c r="C380" s="76">
        <f>IF(VLOOKUP(A380,Database!$A:$AS,MATCH($C$1,Database!$A$1:$AS$1,0),FALSE)=0,#N/A,VLOOKUP(A380,Database!$A:$AS,MATCH($C$1,Database!$A$1:$AS$1,0),FALSE))</f>
        <v>98.53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101.029084191</v>
      </c>
      <c r="F380" s="76">
        <f>IF(VLOOKUP(A380,Database!$A:$AS,MATCH($F$1,Database!$A$1:$AS$1,0),FALSE)=0,#N/A,VLOOKUP(A380,Database!$A:$AS,MATCH($F$1,Database!$A$1:$AS$1,0),FALSE))</f>
        <v>106.191150737</v>
      </c>
      <c r="G380" s="76">
        <f>IF(VLOOKUP(A380,Database!$A:$AS,MATCH($G$1,Database!$A$1:$AS$1,0),FALSE)=0,#N/A,VLOOKUP(A380,Database!$A:$AS,MATCH($G$1,Database!$A$1:$AS$1,0),FALSE))</f>
        <v>115.670321896</v>
      </c>
      <c r="H380" s="76">
        <f>(((Table134567891011121314151617343[[#This Row],[ITA]]-VLOOKUP($U$1,A:B,2,))/VLOOKUP($U$1,A:B,2,))*100)+100</f>
        <v>87.171052631841377</v>
      </c>
      <c r="I380" s="76">
        <f>(((Table134567891011121314151617343[[#This Row],[FRA]]-VLOOKUP($U$1,A:C,3,))/VLOOKUP($U$1,A:C,3,))*100)+100</f>
        <v>96.145589383294293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85.405729840091666</v>
      </c>
      <c r="L380" s="76">
        <f>(((Table134567891011121314151617343[[#This Row],[EA19]]-VLOOKUP($U$1,A:F,6,))/VLOOKUP($U$1,A:F,6,))*100)+100</f>
        <v>118.65921787679409</v>
      </c>
      <c r="M380" s="76">
        <f>(((Table134567891011121314151617343[[#This Row],[GBR]]-VLOOKUP($U$1,A:G,7,))/VLOOKUP($U$1,A:G,7,))*100)+100</f>
        <v>120.44198895039129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1" customFormat="1" x14ac:dyDescent="0.2">
      <c r="A381" s="21">
        <v>44409</v>
      </c>
      <c r="B381" s="76">
        <f>IF(VLOOKUP(A381,Database!$A:$AS,MATCH($B$1,Database!$A$1:$AS$1,0),FALSE)=0,#N/A,VLOOKUP(A381,Database!$A:$AS,MATCH($B$1,Database!$A$1:$AS$1,0),FALSE))</f>
        <v>104.49129239200001</v>
      </c>
      <c r="C381" s="76">
        <f>IF(VLOOKUP(A381,Database!$A:$AS,MATCH($C$1,Database!$A$1:$AS$1,0),FALSE)=0,#N/A,VLOOKUP(A381,Database!$A:$AS,MATCH($C$1,Database!$A$1:$AS$1,0),FALSE))</f>
        <v>98.51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101.408084507</v>
      </c>
      <c r="F381" s="76">
        <f>IF(VLOOKUP(A381,Database!$A:$AS,MATCH($F$1,Database!$A$1:$AS$1,0),FALSE)=0,#N/A,VLOOKUP(A381,Database!$A:$AS,MATCH($F$1,Database!$A$1:$AS$1,0),FALSE))</f>
        <v>102.791434047</v>
      </c>
      <c r="G381" s="76">
        <f>IF(VLOOKUP(A381,Database!$A:$AS,MATCH($G$1,Database!$A$1:$AS$1,0),FALSE)=0,#N/A,VLOOKUP(A381,Database!$A:$AS,MATCH($G$1,Database!$A$1:$AS$1,0),FALSE))</f>
        <v>116.09480014099999</v>
      </c>
      <c r="H381" s="76">
        <f>(((Table134567891011121314151617343[[#This Row],[ITA]]-VLOOKUP($U$1,A:B,2,))/VLOOKUP($U$1,A:B,2,))*100)+100</f>
        <v>85.937499999781551</v>
      </c>
      <c r="I381" s="76">
        <f>(((Table134567891011121314151617343[[#This Row],[FRA]]-VLOOKUP($U$1,A:C,3,))/VLOOKUP($U$1,A:C,3,))*100)+100</f>
        <v>96.126073380171746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85.726120734028811</v>
      </c>
      <c r="L381" s="76">
        <f>(((Table134567891011121314151617343[[#This Row],[EA19]]-VLOOKUP($U$1,A:F,6,))/VLOOKUP($U$1,A:F,6,))*100)+100</f>
        <v>114.86033519553197</v>
      </c>
      <c r="M381" s="76">
        <f>(((Table134567891011121314151617343[[#This Row],[GBR]]-VLOOKUP($U$1,A:G,7,))/VLOOKUP($U$1,A:G,7,))*100)+100</f>
        <v>120.88397790015783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1" customFormat="1" x14ac:dyDescent="0.2">
      <c r="A382" s="21">
        <v>44440</v>
      </c>
      <c r="B382" s="76">
        <f>IF(VLOOKUP(A382,Database!$A:$AS,MATCH($B$1,Database!$A$1:$AS$1,0),FALSE)=0,#N/A,VLOOKUP(A382,Database!$A:$AS,MATCH($B$1,Database!$A$1:$AS$1,0),FALSE))</f>
        <v>105.191234064</v>
      </c>
      <c r="C382" s="76">
        <f>IF(VLOOKUP(A382,Database!$A:$AS,MATCH($C$1,Database!$A$1:$AS$1,0),FALSE)=0,#N/A,VLOOKUP(A382,Database!$A:$AS,MATCH($C$1,Database!$A$1:$AS$1,0),FALSE))</f>
        <v>97.38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102.60908550800001</v>
      </c>
      <c r="F382" s="76">
        <f>IF(VLOOKUP(A382,Database!$A:$AS,MATCH($F$1,Database!$A$1:$AS$1,0),FALSE)=0,#N/A,VLOOKUP(A382,Database!$A:$AS,MATCH($F$1,Database!$A$1:$AS$1,0),FALSE))</f>
        <v>102.69144238</v>
      </c>
      <c r="G382" s="76">
        <f>IF(VLOOKUP(A382,Database!$A:$AS,MATCH($G$1,Database!$A$1:$AS$1,0),FALSE)=0,#N/A,VLOOKUP(A382,Database!$A:$AS,MATCH($G$1,Database!$A$1:$AS$1,0),FALSE))</f>
        <v>114.92748496599999</v>
      </c>
      <c r="H382" s="76">
        <f>(((Table134567891011121314151617343[[#This Row],[ITA]]-VLOOKUP($U$1,A:B,2,))/VLOOKUP($U$1,A:B,2,))*100)+100</f>
        <v>86.51315789490728</v>
      </c>
      <c r="I382" s="76">
        <f>(((Table134567891011121314151617343[[#This Row],[FRA]]-VLOOKUP($U$1,A:C,3,))/VLOOKUP($U$1,A:C,3,))*100)+100</f>
        <v>95.023419203747068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86.741396363323531</v>
      </c>
      <c r="L382" s="76">
        <f>(((Table134567891011121314151617343[[#This Row],[EA19]]-VLOOKUP($U$1,A:F,6,))/VLOOKUP($U$1,A:F,6,))*100)+100</f>
        <v>114.74860335235982</v>
      </c>
      <c r="M382" s="76">
        <f>(((Table134567891011121314151617343[[#This Row],[GBR]]-VLOOKUP($U$1,A:G,7,))/VLOOKUP($U$1,A:G,7,))*100)+100</f>
        <v>119.66850828699826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1" customFormat="1" x14ac:dyDescent="0.2">
      <c r="A383" s="21">
        <v>44470</v>
      </c>
      <c r="B383" s="76">
        <f>IF(VLOOKUP(A383,Database!$A:$AS,MATCH($B$1,Database!$A$1:$AS$1,0),FALSE)=0,#N/A,VLOOKUP(A383,Database!$A:$AS,MATCH($B$1,Database!$A$1:$AS$1,0),FALSE))</f>
        <v>104.59128406000001</v>
      </c>
      <c r="C383" s="76">
        <f>IF(VLOOKUP(A383,Database!$A:$AS,MATCH($C$1,Database!$A$1:$AS$1,0),FALSE)=0,#N/A,VLOOKUP(A383,Database!$A:$AS,MATCH($C$1,Database!$A$1:$AS$1,0),FALSE))</f>
        <v>98.42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103.107085923</v>
      </c>
      <c r="F383" s="76">
        <f>IF(VLOOKUP(A383,Database!$A:$AS,MATCH($F$1,Database!$A$1:$AS$1,0),FALSE)=0,#N/A,VLOOKUP(A383,Database!$A:$AS,MATCH($F$1,Database!$A$1:$AS$1,0),FALSE))</f>
        <v>101.69152570599999</v>
      </c>
      <c r="G383" s="76">
        <f>IF(VLOOKUP(A383,Database!$A:$AS,MATCH($G$1,Database!$A$1:$AS$1,0),FALSE)=0,#N/A,VLOOKUP(A383,Database!$A:$AS,MATCH($G$1,Database!$A$1:$AS$1,0),FALSE))</f>
        <v>114.078528475</v>
      </c>
      <c r="H383" s="76">
        <f>(((Table134567891011121314151617343[[#This Row],[ITA]]-VLOOKUP($U$1,A:B,2,))/VLOOKUP($U$1,A:B,2,))*100)+100</f>
        <v>86.019736842412328</v>
      </c>
      <c r="I383" s="76">
        <f>(((Table134567891011121314151617343[[#This Row],[FRA]]-VLOOKUP($U$1,A:C,3,))/VLOOKUP($U$1,A:C,3,))*100)+100</f>
        <v>96.038251366120221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87.162384925620444</v>
      </c>
      <c r="L383" s="76">
        <f>(((Table134567891011121314151617343[[#This Row],[EA19]]-VLOOKUP($U$1,A:F,6,))/VLOOKUP($U$1,A:F,6,))*100)+100</f>
        <v>113.63128491616865</v>
      </c>
      <c r="M383" s="76">
        <f>(((Table134567891011121314151617343[[#This Row],[GBR]]-VLOOKUP($U$1,A:G,7,))/VLOOKUP($U$1,A:G,7,))*100)+100</f>
        <v>118.78453038642392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1" customFormat="1" x14ac:dyDescent="0.2">
      <c r="A384" s="21">
        <v>44501</v>
      </c>
      <c r="B384" s="76">
        <f>IF(VLOOKUP(A384,Database!$A:$AS,MATCH($B$1,Database!$A$1:$AS$1,0),FALSE)=0,#N/A,VLOOKUP(A384,Database!$A:$AS,MATCH($B$1,Database!$A$1:$AS$1,0),FALSE))</f>
        <v>106.591117407</v>
      </c>
      <c r="C384" s="76">
        <f>IF(VLOOKUP(A384,Database!$A:$AS,MATCH($C$1,Database!$A$1:$AS$1,0),FALSE)=0,#N/A,VLOOKUP(A384,Database!$A:$AS,MATCH($C$1,Database!$A$1:$AS$1,0),FALSE))</f>
        <v>97.71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105.422087852</v>
      </c>
      <c r="F384" s="76">
        <f>IF(VLOOKUP(A384,Database!$A:$AS,MATCH($F$1,Database!$A$1:$AS$1,0),FALSE)=0,#N/A,VLOOKUP(A384,Database!$A:$AS,MATCH($F$1,Database!$A$1:$AS$1,0),FALSE))</f>
        <v>104.39130072499999</v>
      </c>
      <c r="G384" s="76">
        <f>IF(VLOOKUP(A384,Database!$A:$AS,MATCH($G$1,Database!$A$1:$AS$1,0),FALSE)=0,#N/A,VLOOKUP(A384,Database!$A:$AS,MATCH($G$1,Database!$A$1:$AS$1,0),FALSE))</f>
        <v>114.184648037</v>
      </c>
      <c r="H384" s="76">
        <f>(((Table134567891011121314151617343[[#This Row],[ITA]]-VLOOKUP($U$1,A:B,2,))/VLOOKUP($U$1,A:B,2,))*100)+100</f>
        <v>87.664473684336329</v>
      </c>
      <c r="I384" s="76">
        <f>(((Table134567891011121314151617343[[#This Row],[FRA]]-VLOOKUP($U$1,A:C,3,))/VLOOKUP($U$1,A:C,3,))*100)+100</f>
        <v>95.345433255269313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89.119389989169051</v>
      </c>
      <c r="L384" s="76">
        <f>(((Table134567891011121314151617343[[#This Row],[EA19]]-VLOOKUP($U$1,A:F,6,))/VLOOKUP($U$1,A:F,6,))*100)+100</f>
        <v>116.64804469299088</v>
      </c>
      <c r="M384" s="76">
        <f>(((Table134567891011121314151617343[[#This Row],[GBR]]-VLOOKUP($U$1,A:G,7,))/VLOOKUP($U$1,A:G,7,))*100)+100</f>
        <v>118.8950276246465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1" customFormat="1" x14ac:dyDescent="0.2">
      <c r="A385" s="21">
        <v>44531</v>
      </c>
      <c r="B385" s="76">
        <f>IF(VLOOKUP(A385,Database!$A:$AS,MATCH($B$1,Database!$A$1:$AS$1,0),FALSE)=0,#N/A,VLOOKUP(A385,Database!$A:$AS,MATCH($B$1,Database!$A$1:$AS$1,0),FALSE))</f>
        <v>105.491209066</v>
      </c>
      <c r="C385" s="76">
        <f>IF(VLOOKUP(A385,Database!$A:$AS,MATCH($C$1,Database!$A$1:$AS$1,0),FALSE)=0,#N/A,VLOOKUP(A385,Database!$A:$AS,MATCH($C$1,Database!$A$1:$AS$1,0),FALSE))</f>
        <v>97.74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105.373087811</v>
      </c>
      <c r="F385" s="76">
        <f>IF(VLOOKUP(A385,Database!$A:$AS,MATCH($F$1,Database!$A$1:$AS$1,0),FALSE)=0,#N/A,VLOOKUP(A385,Database!$A:$AS,MATCH($F$1,Database!$A$1:$AS$1,0),FALSE))</f>
        <v>105.891175735</v>
      </c>
      <c r="G385" s="76">
        <f>IF(VLOOKUP(A385,Database!$A:$AS,MATCH($G$1,Database!$A$1:$AS$1,0),FALSE)=0,#N/A,VLOOKUP(A385,Database!$A:$AS,MATCH($G$1,Database!$A$1:$AS$1,0),FALSE))</f>
        <v>114.290767598</v>
      </c>
      <c r="H385" s="76">
        <f>(((Table134567891011121314151617343[[#This Row],[ITA]]-VLOOKUP($U$1,A:B,2,))/VLOOKUP($U$1,A:B,2,))*100)+100</f>
        <v>86.759868421154763</v>
      </c>
      <c r="I385" s="76">
        <f>(((Table134567891011121314151617343[[#This Row],[FRA]]-VLOOKUP($U$1,A:C,3,))/VLOOKUP($U$1,A:C,3,))*100)+100</f>
        <v>95.374707259953155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89.077967419645532</v>
      </c>
      <c r="L385" s="76">
        <f>(((Table134567891011121314151617343[[#This Row],[EA19]]-VLOOKUP($U$1,A:F,6,))/VLOOKUP($U$1,A:F,6,))*100)+100</f>
        <v>118.32402234616023</v>
      </c>
      <c r="M385" s="76">
        <f>(((Table134567891011121314151617343[[#This Row],[GBR]]-VLOOKUP($U$1,A:G,7,))/VLOOKUP($U$1,A:G,7,))*100)+100</f>
        <v>119.00552486182782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1" customFormat="1" x14ac:dyDescent="0.2">
      <c r="A386" s="21">
        <v>44562</v>
      </c>
      <c r="B386" s="76">
        <f>IF(VLOOKUP(A386,Database!$A:$AS,MATCH($B$1,Database!$A$1:$AS$1,0),FALSE)=0,#N/A,VLOOKUP(A386,Database!$A:$AS,MATCH($B$1,Database!$A$1:$AS$1,0),FALSE))</f>
        <v>101.991500708</v>
      </c>
      <c r="C386" s="76">
        <f>IF(VLOOKUP(A386,Database!$A:$AS,MATCH($C$1,Database!$A$1:$AS$1,0),FALSE)=0,#N/A,VLOOKUP(A386,Database!$A:$AS,MATCH($C$1,Database!$A$1:$AS$1,0),FALSE))</f>
        <v>99.46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105.06008755000001</v>
      </c>
      <c r="F386" s="76">
        <f>IF(VLOOKUP(A386,Database!$A:$AS,MATCH($F$1,Database!$A$1:$AS$1,0),FALSE)=0,#N/A,VLOOKUP(A386,Database!$A:$AS,MATCH($F$1,Database!$A$1:$AS$1,0),FALSE))</f>
        <v>105.091242396</v>
      </c>
      <c r="G386" s="76">
        <f>IF(VLOOKUP(A386,Database!$A:$AS,MATCH($G$1,Database!$A$1:$AS$1,0),FALSE)=0,#N/A,VLOOKUP(A386,Database!$A:$AS,MATCH($G$1,Database!$A$1:$AS$1,0),FALSE))</f>
        <v>113.760169791</v>
      </c>
      <c r="H386" s="76">
        <f>(((Table134567891011121314151617343[[#This Row],[ITA]]-VLOOKUP($U$1,A:B,2,))/VLOOKUP($U$1,A:B,2,))*100)+100</f>
        <v>83.881578947170937</v>
      </c>
      <c r="I386" s="76">
        <f>(((Table134567891011121314151617343[[#This Row],[FRA]]-VLOOKUP($U$1,A:C,3,))/VLOOKUP($U$1,A:C,3,))*100)+100</f>
        <v>97.05308352849336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88.813370190591115</v>
      </c>
      <c r="L386" s="76">
        <f>(((Table134567891011121314151617343[[#This Row],[EA19]]-VLOOKUP($U$1,A:F,6,))/VLOOKUP($U$1,A:F,6,))*100)+100</f>
        <v>117.43016759743077</v>
      </c>
      <c r="M386" s="76">
        <f>(((Table134567891011121314151617343[[#This Row],[GBR]]-VLOOKUP($U$1,A:G,7,))/VLOOKUP($U$1,A:G,7,))*100)+100</f>
        <v>118.45303867383869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1" customFormat="1" x14ac:dyDescent="0.2">
      <c r="A387" s="21">
        <v>44593</v>
      </c>
      <c r="B387" s="76">
        <f>IF(VLOOKUP(A387,Database!$A:$AS,MATCH($B$1,Database!$A$1:$AS$1,0),FALSE)=0,#N/A,VLOOKUP(A387,Database!$A:$AS,MATCH($B$1,Database!$A$1:$AS$1,0),FALSE))</f>
        <v>105.99116740300001</v>
      </c>
      <c r="C387" s="76">
        <f>IF(VLOOKUP(A387,Database!$A:$AS,MATCH($C$1,Database!$A$1:$AS$1,0),FALSE)=0,#N/A,VLOOKUP(A387,Database!$A:$AS,MATCH($C$1,Database!$A$1:$AS$1,0),FALSE))</f>
        <v>98.13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106.22408852</v>
      </c>
      <c r="F387" s="76">
        <f>IF(VLOOKUP(A387,Database!$A:$AS,MATCH($F$1,Database!$A$1:$AS$1,0),FALSE)=0,#N/A,VLOOKUP(A387,Database!$A:$AS,MATCH($F$1,Database!$A$1:$AS$1,0),FALSE))</f>
        <v>105.59120073299999</v>
      </c>
      <c r="G387" s="76">
        <f>IF(VLOOKUP(A387,Database!$A:$AS,MATCH($G$1,Database!$A$1:$AS$1,0),FALSE)=0,#N/A,VLOOKUP(A387,Database!$A:$AS,MATCH($G$1,Database!$A$1:$AS$1,0),FALSE))</f>
        <v>113.44181110700001</v>
      </c>
      <c r="H387" s="76">
        <f>(((Table134567891011121314151617343[[#This Row],[ITA]]-VLOOKUP($U$1,A:B,2,))/VLOOKUP($U$1,A:B,2,))*100)+100</f>
        <v>87.171052631841377</v>
      </c>
      <c r="I387" s="76">
        <f>(((Table134567891011121314151617343[[#This Row],[FRA]]-VLOOKUP($U$1,A:C,3,))/VLOOKUP($U$1,A:C,3,))*100)+100</f>
        <v>95.755269320843084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89.797367553068241</v>
      </c>
      <c r="L387" s="76">
        <f>(((Table134567891011121314151617343[[#This Row],[EA19]]-VLOOKUP($U$1,A:F,6,))/VLOOKUP($U$1,A:F,6,))*100)+100</f>
        <v>117.98882681552635</v>
      </c>
      <c r="M387" s="76">
        <f>(((Table134567891011121314151617343[[#This Row],[GBR]]-VLOOKUP($U$1,A:G,7,))/VLOOKUP($U$1,A:G,7,))*100)+100</f>
        <v>118.12154696125349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1" customFormat="1" x14ac:dyDescent="0.2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97.71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104.080086733</v>
      </c>
      <c r="F388" s="76">
        <f>IF(VLOOKUP(A388,Database!$A:$AS,MATCH($F$1,Database!$A$1:$AS$1,0),FALSE)=0,#N/A,VLOOKUP(A388,Database!$A:$AS,MATCH($F$1,Database!$A$1:$AS$1,0),FALSE))</f>
        <v>103.891342388</v>
      </c>
      <c r="G388" s="76">
        <f>IF(VLOOKUP(A388,Database!$A:$AS,MATCH($G$1,Database!$A$1:$AS$1,0),FALSE)=0,#N/A,VLOOKUP(A388,Database!$A:$AS,MATCH($G$1,Database!$A$1:$AS$1,0),FALSE))</f>
        <v>113.44181110700001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95.345433255269313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87.98491880265675</v>
      </c>
      <c r="L388" s="76">
        <f>(((Table134567891011121314151617343[[#This Row],[EA19]]-VLOOKUP($U$1,A:F,6,))/VLOOKUP($U$1,A:F,6,))*100)+100</f>
        <v>116.08938547489529</v>
      </c>
      <c r="M388" s="76">
        <f>(((Table134567891011121314151617343[[#This Row],[GBR]]-VLOOKUP($U$1,A:G,7,))/VLOOKUP($U$1,A:G,7,))*100)+100</f>
        <v>118.12154696125349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1" customFormat="1" x14ac:dyDescent="0.2">
      <c r="A389" s="21">
        <v>44652</v>
      </c>
      <c r="B389" s="76">
        <f>IF(VLOOKUP(A389,Database!$A:$AS,MATCH($B$1,Database!$A$1:$AS$1,0),FALSE)=0,#N/A,VLOOKUP(A389,Database!$A:$AS,MATCH($B$1,Database!$A$1:$AS$1,0),FALSE))</f>
        <v>107.491042413</v>
      </c>
      <c r="C389" s="76">
        <f>IF(VLOOKUP(A389,Database!$A:$AS,MATCH($C$1,Database!$A$1:$AS$1,0),FALSE)=0,#N/A,VLOOKUP(A389,Database!$A:$AS,MATCH($C$1,Database!$A$1:$AS$1,0),FALSE))</f>
        <v>97.4</v>
      </c>
      <c r="D389" s="76">
        <f>IF(VLOOKUP(A389,Database!$A:$AS,MATCH($D$1,Database!$A$1:$AS$1,0),FALSE)=0,#N/A,VLOOKUP(A389,Database!$A:$AS,MATCH($D$1,Database!$A$1:$AS$1,0),FALSE))</f>
        <v>94.907908992000003</v>
      </c>
      <c r="E389" s="76">
        <f>IF(VLOOKUP(A389,Database!$A:$AS,MATCH($E$1,Database!$A$1:$AS$1,0),FALSE)=0,#N/A,VLOOKUP(A389,Database!$A:$AS,MATCH($E$1,Database!$A$1:$AS$1,0),FALSE))</f>
        <v>106.50208875200001</v>
      </c>
      <c r="F389" s="76">
        <f>IF(VLOOKUP(A389,Database!$A:$AS,MATCH($F$1,Database!$A$1:$AS$1,0),FALSE)=0,#N/A,VLOOKUP(A389,Database!$A:$AS,MATCH($F$1,Database!$A$1:$AS$1,0),FALSE))</f>
        <v>103.891342388</v>
      </c>
      <c r="G389" s="76">
        <f>IF(VLOOKUP(A389,Database!$A:$AS,MATCH($G$1,Database!$A$1:$AS$1,0),FALSE)=0,#N/A,VLOOKUP(A389,Database!$A:$AS,MATCH($G$1,Database!$A$1:$AS$1,0),FALSE))</f>
        <v>113.229571984</v>
      </c>
      <c r="H389" s="76">
        <f>(((Table134567891011121314151617343[[#This Row],[ITA]]-VLOOKUP($U$1,A:B,2,))/VLOOKUP($U$1,A:B,2,))*100)+100</f>
        <v>88.404605263078764</v>
      </c>
      <c r="I389" s="76">
        <f>(((Table134567891011121314151617343[[#This Row],[FRA]]-VLOOKUP($U$1,A:C,3,))/VLOOKUP($U$1,A:C,3,))*100)+100</f>
        <v>95.042935206869629</v>
      </c>
      <c r="J389" s="76">
        <f>(((Table134567891011121314151617343[[#This Row],[DEU]]-VLOOKUP($U$1,A:D,4,))/VLOOKUP($U$1,A:D,4,))*100)+100</f>
        <v>126.19680850997169</v>
      </c>
      <c r="K389" s="76">
        <f>(((Table134567891011121314151617343[[#This Row],[ESP]]-VLOOKUP($U$1,A:E,5,))/VLOOKUP($U$1,A:E,5,))*100)+100</f>
        <v>90.032377232704533</v>
      </c>
      <c r="L389" s="76">
        <f>(((Table134567891011121314151617343[[#This Row],[EA19]]-VLOOKUP($U$1,A:F,6,))/VLOOKUP($U$1,A:F,6,))*100)+100</f>
        <v>116.08938547489529</v>
      </c>
      <c r="M389" s="76">
        <f>(((Table134567891011121314151617343[[#This Row],[GBR]]-VLOOKUP($U$1,A:G,7,))/VLOOKUP($U$1,A:G,7,))*100)+100</f>
        <v>117.90055248584957</v>
      </c>
      <c r="N389" s="76">
        <f>IF(VLOOKUP(A389,Database!$A:$AU,MATCH($N$1,Database!$A$1:$AU$1,0),FALSE)=0,#N/A,VLOOKUP(A389,Database!$A:$AU,MATCH($N$1,Database!$A$1:$AU$1,0),FALSE))</f>
        <v>103.3934173</v>
      </c>
      <c r="O389" s="76">
        <f>(((Table134567891011121314151617343[[#This Row],[USA]]-VLOOKUP($U$1,A:N,14,))/VLOOKUP($U$1,A:N,14,))*100)+100</f>
        <v>119.268700558852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1" customFormat="1" x14ac:dyDescent="0.2">
      <c r="A390" s="21">
        <v>44682</v>
      </c>
      <c r="B390" s="76">
        <f>IF(VLOOKUP(A390,Database!$A:$AS,MATCH($B$1,Database!$A$1:$AS$1,0),FALSE)=0,#N/A,VLOOKUP(A390,Database!$A:$AS,MATCH($B$1,Database!$A$1:$AS$1,0),FALSE))</f>
        <v>106.391134072</v>
      </c>
      <c r="C390" s="76">
        <f>IF(VLOOKUP(A390,Database!$A:$AS,MATCH($C$1,Database!$A$1:$AS$1,0),FALSE)=0,#N/A,VLOOKUP(A390,Database!$A:$AS,MATCH($C$1,Database!$A$1:$AS$1,0),FALSE))</f>
        <v>97.71</v>
      </c>
      <c r="D390" s="76">
        <f>IF(VLOOKUP(A390,Database!$A:$AS,MATCH($D$1,Database!$A$1:$AS$1,0),FALSE)=0,#N/A,VLOOKUP(A390,Database!$A:$AS,MATCH($D$1,Database!$A$1:$AS$1,0),FALSE))</f>
        <v>95.507958997000003</v>
      </c>
      <c r="E390" s="76">
        <f>IF(VLOOKUP(A390,Database!$A:$AS,MATCH($E$1,Database!$A$1:$AS$1,0),FALSE)=0,#N/A,VLOOKUP(A390,Database!$A:$AS,MATCH($E$1,Database!$A$1:$AS$1,0),FALSE))</f>
        <v>106.45308871100001</v>
      </c>
      <c r="F390" s="76">
        <f>IF(VLOOKUP(A390,Database!$A:$AS,MATCH($F$1,Database!$A$1:$AS$1,0),FALSE)=0,#N/A,VLOOKUP(A390,Database!$A:$AS,MATCH($F$1,Database!$A$1:$AS$1,0),FALSE))</f>
        <v>105.191234064</v>
      </c>
      <c r="G390" s="76">
        <f>IF(VLOOKUP(A390,Database!$A:$AS,MATCH($G$1,Database!$A$1:$AS$1,0),FALSE)=0,#N/A,VLOOKUP(A390,Database!$A:$AS,MATCH($G$1,Database!$A$1:$AS$1,0),FALSE))</f>
        <v>113.65405023</v>
      </c>
      <c r="H390" s="76">
        <f>(((Table134567891011121314151617343[[#This Row],[ITA]]-VLOOKUP($U$1,A:B,2,))/VLOOKUP($U$1,A:B,2,))*100)+100</f>
        <v>87.499999999897199</v>
      </c>
      <c r="I390" s="76">
        <f>(((Table134567891011121314151617343[[#This Row],[FRA]]-VLOOKUP($U$1,A:C,3,))/VLOOKUP($U$1,A:C,3,))*100)+100</f>
        <v>95.345433255269313</v>
      </c>
      <c r="J390" s="76">
        <f>(((Table134567891011121314151617343[[#This Row],[DEU]]-VLOOKUP($U$1,A:D,4,))/VLOOKUP($U$1,A:D,4,))*100)+100</f>
        <v>126.99468085150411</v>
      </c>
      <c r="K390" s="76">
        <f>(((Table134567891011121314151617343[[#This Row],[ESP]]-VLOOKUP($U$1,A:E,5,))/VLOOKUP($U$1,A:E,5,))*100)+100</f>
        <v>89.990954663181014</v>
      </c>
      <c r="L390" s="76">
        <f>(((Table134567891011121314151617343[[#This Row],[EA19]]-VLOOKUP($U$1,A:F,6,))/VLOOKUP($U$1,A:F,6,))*100)+100</f>
        <v>117.54189944172033</v>
      </c>
      <c r="M390" s="76">
        <f>(((Table134567891011121314151617343[[#This Row],[GBR]]-VLOOKUP($U$1,A:G,7,))/VLOOKUP($U$1,A:G,7,))*100)+100</f>
        <v>118.34254143665737</v>
      </c>
      <c r="N390" s="76">
        <f>IF(VLOOKUP(A390,Database!$A:$AU,MATCH($N$1,Database!$A$1:$AU$1,0),FALSE)=0,#N/A,VLOOKUP(A390,Database!$A:$AU,MATCH($N$1,Database!$A$1:$AU$1,0),FALSE))</f>
        <v>103.308041867</v>
      </c>
      <c r="O390" s="76">
        <f>(((Table134567891011121314151617343[[#This Row],[USA]]-VLOOKUP($U$1,A:N,14,))/VLOOKUP($U$1,A:N,14,))*100)+100</f>
        <v>119.17021636885747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1" customFormat="1" x14ac:dyDescent="0.2">
      <c r="A391" s="21">
        <v>44713</v>
      </c>
      <c r="B391" s="76">
        <f>IF(VLOOKUP(A391,Database!$A:$AS,MATCH($B$1,Database!$A$1:$AS$1,0),FALSE)=0,#N/A,VLOOKUP(A391,Database!$A:$AS,MATCH($B$1,Database!$A$1:$AS$1,0),FALSE))</f>
        <v>104.291309058</v>
      </c>
      <c r="C391" s="76">
        <f>IF(VLOOKUP(A391,Database!$A:$AS,MATCH($C$1,Database!$A$1:$AS$1,0),FALSE)=0,#N/A,VLOOKUP(A391,Database!$A:$AS,MATCH($C$1,Database!$A$1:$AS$1,0),FALSE))</f>
        <v>98.9</v>
      </c>
      <c r="D391" s="76">
        <f>IF(VLOOKUP(A391,Database!$A:$AS,MATCH($D$1,Database!$A$1:$AS$1,0),FALSE)=0,#N/A,VLOOKUP(A391,Database!$A:$AS,MATCH($D$1,Database!$A$1:$AS$1,0),FALSE))</f>
        <v>96.808067339000004</v>
      </c>
      <c r="E391" s="76">
        <f>IF(VLOOKUP(A391,Database!$A:$AS,MATCH($E$1,Database!$A$1:$AS$1,0),FALSE)=0,#N/A,VLOOKUP(A391,Database!$A:$AS,MATCH($E$1,Database!$A$1:$AS$1,0),FALSE))</f>
        <v>107.656089713</v>
      </c>
      <c r="F391" s="76">
        <f>IF(VLOOKUP(A391,Database!$A:$AS,MATCH($F$1,Database!$A$1:$AS$1,0),FALSE)=0,#N/A,VLOOKUP(A391,Database!$A:$AS,MATCH($F$1,Database!$A$1:$AS$1,0),FALSE))</f>
        <v>106.191150737</v>
      </c>
      <c r="G391" s="76">
        <f>IF(VLOOKUP(A391,Database!$A:$AS,MATCH($G$1,Database!$A$1:$AS$1,0),FALSE)=0,#N/A,VLOOKUP(A391,Database!$A:$AS,MATCH($G$1,Database!$A$1:$AS$1,0),FALSE))</f>
        <v>113.33569154600001</v>
      </c>
      <c r="H391" s="76">
        <f>(((Table134567891011121314151617343[[#This Row],[ITA]]-VLOOKUP($U$1,A:B,2,))/VLOOKUP($U$1,A:B,2,))*100)+100</f>
        <v>85.773026316164845</v>
      </c>
      <c r="I391" s="76">
        <f>(((Table134567891011121314151617343[[#This Row],[FRA]]-VLOOKUP($U$1,A:C,3,))/VLOOKUP($U$1,A:C,3,))*100)+100</f>
        <v>96.506635441061675</v>
      </c>
      <c r="J391" s="76">
        <f>(((Table134567891011121314151617343[[#This Row],[DEU]]-VLOOKUP($U$1,A:D,4,))/VLOOKUP($U$1,A:D,4,))*100)+100</f>
        <v>128.72340425527671</v>
      </c>
      <c r="K391" s="76">
        <f>(((Table134567891011121314151617343[[#This Row],[ESP]]-VLOOKUP($U$1,A:E,5,))/VLOOKUP($U$1,A:E,5,))*100)+100</f>
        <v>91.007921009029801</v>
      </c>
      <c r="L391" s="76">
        <f>(((Table134567891011121314151617343[[#This Row],[EA19]]-VLOOKUP($U$1,A:F,6,))/VLOOKUP($U$1,A:F,6,))*100)+100</f>
        <v>118.65921787679409</v>
      </c>
      <c r="M391" s="76">
        <f>(((Table134567891011121314151617343[[#This Row],[GBR]]-VLOOKUP($U$1,A:G,7,))/VLOOKUP($U$1,A:G,7,))*100)+100</f>
        <v>118.01104972407215</v>
      </c>
      <c r="N391" s="76">
        <f>IF(VLOOKUP(A391,Database!$A:$AU,MATCH($N$1,Database!$A$1:$AU$1,0),FALSE)=0,#N/A,VLOOKUP(A391,Database!$A:$AU,MATCH($N$1,Database!$A$1:$AU$1,0),FALSE))</f>
        <v>103.22217064100001</v>
      </c>
      <c r="O391" s="76">
        <f>(((Table134567891011121314151617343[[#This Row],[USA]]-VLOOKUP($U$1,A:N,14,))/VLOOKUP($U$1,A:N,14,))*100)+100</f>
        <v>119.07116026056869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1" customFormat="1" x14ac:dyDescent="0.2">
      <c r="A392" s="21">
        <v>44743</v>
      </c>
      <c r="B392" s="76">
        <f>IF(VLOOKUP(A392,Database!$A:$AS,MATCH($B$1,Database!$A$1:$AS$1,0),FALSE)=0,#N/A,VLOOKUP(A392,Database!$A:$AS,MATCH($B$1,Database!$A$1:$AS$1,0),FALSE))</f>
        <v>104.791267394</v>
      </c>
      <c r="C392" s="76">
        <f>IF(VLOOKUP(A392,Database!$A:$AS,MATCH($C$1,Database!$A$1:$AS$1,0),FALSE)=0,#N/A,VLOOKUP(A392,Database!$A:$AS,MATCH($C$1,Database!$A$1:$AS$1,0),FALSE))</f>
        <v>97.36</v>
      </c>
      <c r="D392" s="76">
        <f>IF(VLOOKUP(A392,Database!$A:$AS,MATCH($D$1,Database!$A$1:$AS$1,0),FALSE)=0,#N/A,VLOOKUP(A392,Database!$A:$AS,MATCH($D$1,Database!$A$1:$AS$1,0),FALSE))</f>
        <v>96.208017334999994</v>
      </c>
      <c r="E392" s="76">
        <f>IF(VLOOKUP(A392,Database!$A:$AS,MATCH($E$1,Database!$A$1:$AS$1,0),FALSE)=0,#N/A,VLOOKUP(A392,Database!$A:$AS,MATCH($E$1,Database!$A$1:$AS$1,0),FALSE))</f>
        <v>106.531088776</v>
      </c>
      <c r="F392" s="76">
        <f>IF(VLOOKUP(A392,Database!$A:$AS,MATCH($F$1,Database!$A$1:$AS$1,0),FALSE)=0,#N/A,VLOOKUP(A392,Database!$A:$AS,MATCH($F$1,Database!$A$1:$AS$1,0),FALSE))</f>
        <v>103.791350721</v>
      </c>
      <c r="G392" s="76">
        <f>IF(VLOOKUP(A392,Database!$A:$AS,MATCH($G$1,Database!$A$1:$AS$1,0),FALSE)=0,#N/A,VLOOKUP(A392,Database!$A:$AS,MATCH($G$1,Database!$A$1:$AS$1,0),FALSE))</f>
        <v>112.062256809</v>
      </c>
      <c r="H392" s="76">
        <f>(((Table134567891011121314151617343[[#This Row],[ITA]]-VLOOKUP($U$1,A:B,2,))/VLOOKUP($U$1,A:B,2,))*100)+100</f>
        <v>86.18421052602902</v>
      </c>
      <c r="I392" s="76">
        <f>(((Table134567891011121314151617343[[#This Row],[FRA]]-VLOOKUP($U$1,A:C,3,))/VLOOKUP($U$1,A:C,3,))*100)+100</f>
        <v>95.003903200624507</v>
      </c>
      <c r="J392" s="76">
        <f>(((Table134567891011121314151617343[[#This Row],[DEU]]-VLOOKUP($U$1,A:D,4,))/VLOOKUP($U$1,A:D,4,))*100)+100</f>
        <v>127.92553191507396</v>
      </c>
      <c r="K392" s="76">
        <f>(((Table134567891011121314151617343[[#This Row],[ESP]]-VLOOKUP($U$1,A:E,5,))/VLOOKUP($U$1,A:E,5,))*100)+100</f>
        <v>90.056892630769681</v>
      </c>
      <c r="L392" s="76">
        <f>(((Table134567891011121314151617343[[#This Row],[EA19]]-VLOOKUP($U$1,A:F,6,))/VLOOKUP($U$1,A:F,6,))*100)+100</f>
        <v>115.97765363172314</v>
      </c>
      <c r="M392" s="76">
        <f>(((Table134567891011121314151617343[[#This Row],[GBR]]-VLOOKUP($U$1,A:G,7,))/VLOOKUP($U$1,A:G,7,))*100)+100</f>
        <v>116.68508287269</v>
      </c>
      <c r="N392" s="76">
        <f>IF(VLOOKUP(A392,Database!$A:$AU,MATCH($N$1,Database!$A$1:$AU$1,0),FALSE)=0,#N/A,VLOOKUP(A392,Database!$A:$AU,MATCH($N$1,Database!$A$1:$AU$1,0),FALSE))</f>
        <v>103.970222054</v>
      </c>
      <c r="O392" s="76">
        <f>(((Table134567891011121314151617343[[#This Row],[USA]]-VLOOKUP($U$1,A:N,14,))/VLOOKUP($U$1,A:N,14,))*100)+100</f>
        <v>119.93406935390922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1" customFormat="1" x14ac:dyDescent="0.2">
      <c r="A393" s="21">
        <v>44774</v>
      </c>
      <c r="B393" s="76">
        <f>IF(VLOOKUP(A393,Database!$A:$AS,MATCH($B$1,Database!$A$1:$AS$1,0),FALSE)=0,#N/A,VLOOKUP(A393,Database!$A:$AS,MATCH($B$1,Database!$A$1:$AS$1,0),FALSE))</f>
        <v>107.19106741100001</v>
      </c>
      <c r="C393" s="76">
        <f>IF(VLOOKUP(A393,Database!$A:$AS,MATCH($C$1,Database!$A$1:$AS$1,0),FALSE)=0,#N/A,VLOOKUP(A393,Database!$A:$AS,MATCH($C$1,Database!$A$1:$AS$1,0),FALSE))</f>
        <v>99.74</v>
      </c>
      <c r="D393" s="76">
        <f>IF(VLOOKUP(A393,Database!$A:$AS,MATCH($D$1,Database!$A$1:$AS$1,0),FALSE)=0,#N/A,VLOOKUP(A393,Database!$A:$AS,MATCH($D$1,Database!$A$1:$AS$1,0),FALSE))</f>
        <v>96.108009000999999</v>
      </c>
      <c r="E393" s="76">
        <f>IF(VLOOKUP(A393,Database!$A:$AS,MATCH($E$1,Database!$A$1:$AS$1,0),FALSE)=0,#N/A,VLOOKUP(A393,Database!$A:$AS,MATCH($E$1,Database!$A$1:$AS$1,0),FALSE))</f>
        <v>106.98008915</v>
      </c>
      <c r="F393" s="76">
        <f>IF(VLOOKUP(A393,Database!$A:$AS,MATCH($F$1,Database!$A$1:$AS$1,0),FALSE)=0,#N/A,VLOOKUP(A393,Database!$A:$AS,MATCH($F$1,Database!$A$1:$AS$1,0),FALSE))</f>
        <v>105.391217399</v>
      </c>
      <c r="G393" s="76">
        <f>IF(VLOOKUP(A393,Database!$A:$AS,MATCH($G$1,Database!$A$1:$AS$1,0),FALSE)=0,#N/A,VLOOKUP(A393,Database!$A:$AS,MATCH($G$1,Database!$A$1:$AS$1,0),FALSE))</f>
        <v>110.045985143</v>
      </c>
      <c r="H393" s="76">
        <f>(((Table134567891011121314151617343[[#This Row],[ITA]]-VLOOKUP($U$1,A:B,2,))/VLOOKUP($U$1,A:B,2,))*100)+100</f>
        <v>88.157894736831295</v>
      </c>
      <c r="I393" s="76">
        <f>(((Table134567891011121314151617343[[#This Row],[FRA]]-VLOOKUP($U$1,A:C,3,))/VLOOKUP($U$1,A:C,3,))*100)+100</f>
        <v>97.326307572209203</v>
      </c>
      <c r="J393" s="76">
        <f>(((Table134567891011121314151617343[[#This Row],[DEU]]-VLOOKUP($U$1,A:D,4,))/VLOOKUP($U$1,A:D,4,))*100)+100</f>
        <v>127.79255319170684</v>
      </c>
      <c r="K393" s="76">
        <f>(((Table134567891011121314151617343[[#This Row],[ESP]]-VLOOKUP($U$1,A:E,5,))/VLOOKUP($U$1,A:E,5,))*100)+100</f>
        <v>90.436458623543075</v>
      </c>
      <c r="L393" s="76">
        <f>(((Table134567891011121314151617343[[#This Row],[EA19]]-VLOOKUP($U$1,A:F,6,))/VLOOKUP($U$1,A:F,6,))*100)+100</f>
        <v>117.76536312918205</v>
      </c>
      <c r="M393" s="76">
        <f>(((Table134567891011121314151617343[[#This Row],[GBR]]-VLOOKUP($U$1,A:G,7,))/VLOOKUP($U$1,A:G,7,))*100)+100</f>
        <v>114.58563535895608</v>
      </c>
      <c r="N393" s="76">
        <f>IF(VLOOKUP(A393,Database!$A:$AU,MATCH($N$1,Database!$A$1:$AU$1,0),FALSE)=0,#N/A,VLOOKUP(A393,Database!$A:$AU,MATCH($N$1,Database!$A$1:$AU$1,0),FALSE))</f>
        <v>103.897935537</v>
      </c>
      <c r="O393" s="76">
        <f>(((Table134567891011121314151617343[[#This Row],[USA]]-VLOOKUP($U$1,A:N,14,))/VLOOKUP($U$1,A:N,14,))*100)+100</f>
        <v>119.85068378473416</v>
      </c>
      <c r="P393" s="76">
        <f>IF(VLOOKUP(A393,Database!$A:$AS,MATCH($P$1,Database!$A$1:$AS$1,0),FALSE)=0,#N/A,VLOOKUP(A393,Database!$A:$AS,MATCH($P$1,Database!$A$1:$AS$1,0),FALSE))</f>
        <v>99.691692359000001</v>
      </c>
      <c r="Q393" s="76">
        <f>(((Table134567891011121314151617343[[#This Row],[JPN]]-VLOOKUP($U$1,A:Q,16,))/VLOOKUP($U$1,A:Q,16,))*100)+100</f>
        <v>100.08841363787293</v>
      </c>
    </row>
    <row r="394" spans="1:17" s="81" customFormat="1" x14ac:dyDescent="0.2">
      <c r="A394" s="16"/>
      <c r="C394" s="35"/>
      <c r="D394" s="36"/>
    </row>
    <row r="395" spans="1:17" s="81" customFormat="1" x14ac:dyDescent="0.2">
      <c r="A395" s="16"/>
      <c r="C395" s="35"/>
      <c r="D395" s="36"/>
    </row>
    <row r="396" spans="1:17" s="81" customFormat="1" x14ac:dyDescent="0.2">
      <c r="A396" s="16"/>
      <c r="C396" s="35"/>
      <c r="D396" s="36"/>
    </row>
    <row r="397" spans="1:17" s="81" customFormat="1" x14ac:dyDescent="0.2">
      <c r="A397" s="16"/>
      <c r="C397" s="35"/>
      <c r="D397" s="36"/>
    </row>
    <row r="398" spans="1:17" s="81" customFormat="1" x14ac:dyDescent="0.2">
      <c r="A398" s="16"/>
      <c r="C398" s="35"/>
      <c r="D398" s="36"/>
    </row>
    <row r="399" spans="1:17" s="81" customFormat="1" x14ac:dyDescent="0.2">
      <c r="A399" s="16"/>
      <c r="C399" s="35"/>
      <c r="D399" s="36"/>
    </row>
    <row r="400" spans="1:17" s="81" customFormat="1" x14ac:dyDescent="0.2">
      <c r="A400" s="16"/>
      <c r="C400" s="35"/>
      <c r="D400" s="36"/>
    </row>
    <row r="401" spans="1:4" s="81" customFormat="1" x14ac:dyDescent="0.2">
      <c r="A401" s="16"/>
      <c r="C401" s="35"/>
      <c r="D401" s="36"/>
    </row>
    <row r="402" spans="1:4" s="81" customFormat="1" x14ac:dyDescent="0.2">
      <c r="A402" s="16"/>
      <c r="C402" s="35"/>
      <c r="D402" s="36"/>
    </row>
    <row r="403" spans="1:4" s="81" customFormat="1" x14ac:dyDescent="0.2">
      <c r="A403" s="16"/>
      <c r="C403" s="35"/>
      <c r="D403" s="36"/>
    </row>
    <row r="404" spans="1:4" s="81" customFormat="1" x14ac:dyDescent="0.2">
      <c r="A404" s="16"/>
      <c r="C404" s="35"/>
      <c r="D404" s="36"/>
    </row>
    <row r="405" spans="1:4" s="81" customFormat="1" x14ac:dyDescent="0.2">
      <c r="A405" s="16"/>
      <c r="C405" s="35"/>
      <c r="D405" s="36"/>
    </row>
    <row r="406" spans="1:4" s="81" customFormat="1" x14ac:dyDescent="0.2">
      <c r="A406" s="16"/>
      <c r="C406" s="35"/>
      <c r="D406" s="36"/>
    </row>
    <row r="407" spans="1:4" s="81" customFormat="1" x14ac:dyDescent="0.2">
      <c r="A407" s="16"/>
      <c r="C407" s="35"/>
      <c r="D407" s="36"/>
    </row>
    <row r="408" spans="1:4" s="81" customFormat="1" x14ac:dyDescent="0.2">
      <c r="A408" s="16"/>
      <c r="C408" s="35"/>
      <c r="D408" s="36"/>
    </row>
    <row r="409" spans="1:4" s="81" customFormat="1" x14ac:dyDescent="0.2">
      <c r="A409" s="16"/>
      <c r="C409" s="35"/>
      <c r="D409" s="36"/>
    </row>
    <row r="410" spans="1:4" s="81" customFormat="1" x14ac:dyDescent="0.2">
      <c r="A410" s="16"/>
      <c r="C410" s="35"/>
      <c r="D410" s="36"/>
    </row>
    <row r="411" spans="1:4" s="81" customFormat="1" x14ac:dyDescent="0.2">
      <c r="A411" s="16"/>
      <c r="C411" s="35"/>
      <c r="D411" s="36"/>
    </row>
    <row r="412" spans="1:4" s="81" customFormat="1" x14ac:dyDescent="0.2">
      <c r="A412" s="16"/>
      <c r="C412" s="35"/>
      <c r="D412" s="36"/>
    </row>
    <row r="413" spans="1:4" s="81" customFormat="1" x14ac:dyDescent="0.2">
      <c r="A413" s="16"/>
      <c r="C413" s="35"/>
      <c r="D413" s="36"/>
    </row>
    <row r="414" spans="1:4" s="81" customFormat="1" x14ac:dyDescent="0.2">
      <c r="A414" s="16"/>
      <c r="C414" s="35"/>
      <c r="D414" s="36"/>
    </row>
    <row r="415" spans="1:4" s="81" customFormat="1" x14ac:dyDescent="0.2">
      <c r="A415" s="16"/>
      <c r="C415" s="35"/>
      <c r="D415" s="36"/>
    </row>
    <row r="416" spans="1:4" s="81" customFormat="1" x14ac:dyDescent="0.2">
      <c r="A416" s="16"/>
      <c r="C416" s="35"/>
      <c r="D416" s="36"/>
    </row>
    <row r="417" spans="1:4" s="81" customFormat="1" x14ac:dyDescent="0.2">
      <c r="A417" s="16"/>
      <c r="C417" s="35"/>
      <c r="D417" s="36"/>
    </row>
    <row r="418" spans="1:4" s="81" customFormat="1" x14ac:dyDescent="0.2">
      <c r="A418" s="16"/>
      <c r="C418" s="35"/>
      <c r="D418" s="36"/>
    </row>
    <row r="419" spans="1:4" s="81" customFormat="1" x14ac:dyDescent="0.2">
      <c r="A419" s="16"/>
      <c r="C419" s="35"/>
      <c r="D419" s="36"/>
    </row>
    <row r="420" spans="1:4" s="81" customFormat="1" x14ac:dyDescent="0.2">
      <c r="A420" s="16"/>
      <c r="C420" s="35"/>
      <c r="D420" s="36"/>
    </row>
    <row r="421" spans="1:4" s="81" customFormat="1" x14ac:dyDescent="0.2">
      <c r="A421" s="16"/>
      <c r="C421" s="35"/>
      <c r="D421" s="36"/>
    </row>
    <row r="422" spans="1:4" s="81" customFormat="1" x14ac:dyDescent="0.2">
      <c r="A422" s="16"/>
      <c r="C422" s="35"/>
      <c r="D422" s="36"/>
    </row>
    <row r="423" spans="1:4" s="81" customFormat="1" x14ac:dyDescent="0.2">
      <c r="A423" s="16"/>
      <c r="C423" s="35"/>
      <c r="D423" s="36"/>
    </row>
    <row r="424" spans="1:4" s="81" customFormat="1" x14ac:dyDescent="0.2">
      <c r="A424" s="16"/>
      <c r="C424" s="35"/>
      <c r="D424" s="36"/>
    </row>
    <row r="425" spans="1:4" s="81" customFormat="1" x14ac:dyDescent="0.2">
      <c r="A425" s="16"/>
      <c r="C425" s="35"/>
      <c r="D425" s="36"/>
    </row>
    <row r="426" spans="1:4" s="81" customFormat="1" x14ac:dyDescent="0.2">
      <c r="A426" s="16"/>
      <c r="C426" s="35"/>
      <c r="D426" s="36"/>
    </row>
    <row r="427" spans="1:4" s="81" customFormat="1" x14ac:dyDescent="0.2">
      <c r="A427" s="16"/>
      <c r="C427" s="35"/>
      <c r="D427" s="36"/>
    </row>
    <row r="428" spans="1:4" s="81" customFormat="1" x14ac:dyDescent="0.2">
      <c r="A428" s="16"/>
      <c r="C428" s="35"/>
      <c r="D428" s="36"/>
    </row>
    <row r="429" spans="1:4" s="81" customFormat="1" x14ac:dyDescent="0.2">
      <c r="A429" s="16"/>
      <c r="C429" s="35"/>
      <c r="D429" s="36"/>
    </row>
    <row r="430" spans="1:4" s="81" customFormat="1" x14ac:dyDescent="0.2">
      <c r="A430" s="16"/>
      <c r="C430" s="35"/>
      <c r="D430" s="36"/>
    </row>
    <row r="431" spans="1:4" s="81" customFormat="1" x14ac:dyDescent="0.2">
      <c r="A431" s="16"/>
      <c r="C431" s="35"/>
      <c r="D431" s="36"/>
    </row>
    <row r="432" spans="1:4" s="81" customFormat="1" x14ac:dyDescent="0.2">
      <c r="A432" s="16"/>
      <c r="C432" s="35"/>
      <c r="D432" s="36"/>
    </row>
    <row r="433" spans="1:4" s="81" customFormat="1" x14ac:dyDescent="0.2">
      <c r="A433" s="16"/>
      <c r="C433" s="35"/>
      <c r="D433" s="36"/>
    </row>
    <row r="434" spans="1:4" s="81" customFormat="1" x14ac:dyDescent="0.2">
      <c r="A434" s="16"/>
      <c r="C434" s="35"/>
      <c r="D434" s="36"/>
    </row>
    <row r="435" spans="1:4" s="81" customFormat="1" x14ac:dyDescent="0.2">
      <c r="A435" s="16"/>
      <c r="C435" s="35"/>
      <c r="D435" s="36"/>
    </row>
    <row r="436" spans="1:4" s="81" customFormat="1" x14ac:dyDescent="0.2">
      <c r="A436" s="16"/>
      <c r="C436" s="35"/>
      <c r="D436" s="36"/>
    </row>
    <row r="437" spans="1:4" s="81" customFormat="1" x14ac:dyDescent="0.2">
      <c r="A437" s="16"/>
      <c r="C437" s="35"/>
      <c r="D437" s="36"/>
    </row>
    <row r="438" spans="1:4" s="81" customFormat="1" x14ac:dyDescent="0.2">
      <c r="A438" s="16"/>
      <c r="C438" s="35"/>
      <c r="D438" s="36"/>
    </row>
    <row r="439" spans="1:4" s="81" customFormat="1" x14ac:dyDescent="0.2">
      <c r="A439" s="16"/>
      <c r="C439" s="35"/>
      <c r="D439" s="36"/>
    </row>
    <row r="440" spans="1:4" s="81" customFormat="1" x14ac:dyDescent="0.2">
      <c r="A440" s="16"/>
      <c r="C440" s="35"/>
      <c r="D440" s="36"/>
    </row>
    <row r="441" spans="1:4" s="81" customFormat="1" x14ac:dyDescent="0.2">
      <c r="A441" s="16"/>
      <c r="C441" s="35"/>
      <c r="D441" s="36"/>
    </row>
    <row r="442" spans="1:4" s="81" customFormat="1" x14ac:dyDescent="0.2">
      <c r="A442" s="16"/>
      <c r="C442" s="35"/>
      <c r="D442" s="36"/>
    </row>
    <row r="443" spans="1:4" s="81" customFormat="1" x14ac:dyDescent="0.2">
      <c r="A443" s="16"/>
      <c r="C443" s="35"/>
      <c r="D443" s="36"/>
    </row>
    <row r="444" spans="1:4" s="81" customFormat="1" x14ac:dyDescent="0.2">
      <c r="A444" s="16"/>
      <c r="C444" s="35"/>
      <c r="D444" s="36"/>
    </row>
    <row r="445" spans="1:4" s="81" customFormat="1" x14ac:dyDescent="0.2">
      <c r="A445" s="16"/>
      <c r="C445" s="35"/>
      <c r="D445" s="36"/>
    </row>
    <row r="446" spans="1:4" s="81" customFormat="1" x14ac:dyDescent="0.2">
      <c r="A446" s="16"/>
      <c r="C446" s="35"/>
      <c r="D446" s="36"/>
    </row>
    <row r="447" spans="1:4" s="81" customFormat="1" x14ac:dyDescent="0.2">
      <c r="A447" s="16"/>
      <c r="C447" s="35"/>
      <c r="D447" s="36"/>
    </row>
    <row r="448" spans="1:4" s="81" customFormat="1" x14ac:dyDescent="0.2">
      <c r="A448" s="16"/>
      <c r="C448" s="35"/>
      <c r="D448" s="36"/>
    </row>
    <row r="449" spans="1:4" s="81" customFormat="1" x14ac:dyDescent="0.2">
      <c r="A449" s="16"/>
      <c r="C449" s="35"/>
      <c r="D449" s="36"/>
    </row>
    <row r="450" spans="1:4" s="81" customFormat="1" x14ac:dyDescent="0.2">
      <c r="A450" s="16"/>
      <c r="C450" s="35"/>
      <c r="D450" s="36"/>
    </row>
    <row r="451" spans="1:4" s="81" customFormat="1" x14ac:dyDescent="0.2">
      <c r="A451" s="16"/>
      <c r="C451" s="35"/>
      <c r="D451" s="36"/>
    </row>
    <row r="452" spans="1:4" s="81" customFormat="1" x14ac:dyDescent="0.2">
      <c r="A452" s="16"/>
      <c r="C452" s="35"/>
      <c r="D452" s="36"/>
    </row>
    <row r="453" spans="1:4" s="81" customFormat="1" x14ac:dyDescent="0.2">
      <c r="A453" s="16"/>
      <c r="C453" s="35"/>
      <c r="D453" s="36"/>
    </row>
    <row r="454" spans="1:4" s="81" customFormat="1" x14ac:dyDescent="0.2">
      <c r="A454" s="16"/>
      <c r="C454" s="35"/>
      <c r="D454" s="36"/>
    </row>
    <row r="455" spans="1:4" s="81" customFormat="1" x14ac:dyDescent="0.2">
      <c r="A455" s="16"/>
      <c r="C455" s="35"/>
      <c r="D455" s="36"/>
    </row>
    <row r="456" spans="1:4" s="81" customFormat="1" x14ac:dyDescent="0.2">
      <c r="A456" s="16"/>
      <c r="C456" s="35"/>
      <c r="D456" s="36"/>
    </row>
    <row r="457" spans="1:4" s="81" customFormat="1" x14ac:dyDescent="0.2">
      <c r="A457" s="16"/>
      <c r="C457" s="35"/>
      <c r="D457" s="36"/>
    </row>
    <row r="458" spans="1:4" s="81" customFormat="1" x14ac:dyDescent="0.2">
      <c r="A458" s="16"/>
      <c r="C458" s="35"/>
      <c r="D458" s="36"/>
    </row>
    <row r="459" spans="1:4" s="81" customFormat="1" x14ac:dyDescent="0.2">
      <c r="A459" s="16"/>
      <c r="C459" s="35"/>
      <c r="D459" s="36"/>
    </row>
    <row r="460" spans="1:4" s="81" customFormat="1" x14ac:dyDescent="0.2">
      <c r="A460" s="16"/>
      <c r="C460" s="35"/>
      <c r="D460" s="36"/>
    </row>
    <row r="461" spans="1:4" s="81" customFormat="1" x14ac:dyDescent="0.2">
      <c r="A461" s="16"/>
      <c r="C461" s="35"/>
      <c r="D461" s="36"/>
    </row>
    <row r="462" spans="1:4" s="81" customFormat="1" x14ac:dyDescent="0.2">
      <c r="A462" s="16"/>
      <c r="C462" s="35"/>
      <c r="D462" s="36"/>
    </row>
    <row r="463" spans="1:4" s="81" customFormat="1" x14ac:dyDescent="0.2">
      <c r="A463" s="16"/>
      <c r="C463" s="35"/>
      <c r="D463" s="36"/>
    </row>
    <row r="464" spans="1:4" s="81" customFormat="1" x14ac:dyDescent="0.2">
      <c r="A464" s="16"/>
      <c r="C464" s="35"/>
      <c r="D464" s="36"/>
    </row>
    <row r="465" spans="1:4" s="81" customFormat="1" x14ac:dyDescent="0.2">
      <c r="A465" s="16"/>
      <c r="C465" s="35"/>
      <c r="D465" s="36"/>
    </row>
    <row r="466" spans="1:4" s="81" customFormat="1" x14ac:dyDescent="0.2">
      <c r="A466" s="16"/>
      <c r="C466" s="35"/>
      <c r="D466" s="36"/>
    </row>
    <row r="467" spans="1:4" s="81" customFormat="1" x14ac:dyDescent="0.2">
      <c r="A467" s="16"/>
      <c r="C467" s="35"/>
      <c r="D467" s="36"/>
    </row>
    <row r="468" spans="1:4" s="81" customFormat="1" x14ac:dyDescent="0.2">
      <c r="A468" s="16"/>
      <c r="C468" s="35"/>
      <c r="D468" s="36"/>
    </row>
    <row r="469" spans="1:4" s="81" customFormat="1" x14ac:dyDescent="0.2">
      <c r="A469" s="16"/>
      <c r="C469" s="35"/>
      <c r="D469" s="36"/>
    </row>
    <row r="470" spans="1:4" s="81" customFormat="1" x14ac:dyDescent="0.2">
      <c r="A470" s="16"/>
      <c r="C470" s="35"/>
      <c r="D470" s="36"/>
    </row>
    <row r="471" spans="1:4" s="81" customFormat="1" x14ac:dyDescent="0.2">
      <c r="A471" s="16"/>
      <c r="C471" s="35"/>
      <c r="D471" s="36"/>
    </row>
    <row r="472" spans="1:4" s="81" customFormat="1" x14ac:dyDescent="0.2">
      <c r="A472" s="16"/>
      <c r="C472" s="35"/>
      <c r="D472" s="36"/>
    </row>
    <row r="473" spans="1:4" s="81" customFormat="1" x14ac:dyDescent="0.2">
      <c r="A473" s="16"/>
      <c r="C473" s="35"/>
      <c r="D473" s="36"/>
    </row>
    <row r="474" spans="1:4" s="81" customFormat="1" x14ac:dyDescent="0.2">
      <c r="A474" s="16"/>
      <c r="C474" s="35"/>
      <c r="D474" s="36"/>
    </row>
    <row r="475" spans="1:4" s="81" customFormat="1" x14ac:dyDescent="0.2">
      <c r="A475" s="16"/>
      <c r="C475" s="35"/>
      <c r="D475" s="36"/>
    </row>
    <row r="476" spans="1:4" s="81" customFormat="1" x14ac:dyDescent="0.2">
      <c r="A476" s="16"/>
      <c r="C476" s="35"/>
      <c r="D476" s="36"/>
    </row>
    <row r="477" spans="1:4" s="81" customFormat="1" x14ac:dyDescent="0.2">
      <c r="A477" s="16"/>
      <c r="C477" s="35"/>
      <c r="D477" s="36"/>
    </row>
    <row r="478" spans="1:4" s="81" customFormat="1" x14ac:dyDescent="0.2">
      <c r="A478" s="16"/>
      <c r="C478" s="35"/>
      <c r="D478" s="36"/>
    </row>
    <row r="479" spans="1:4" s="81" customFormat="1" x14ac:dyDescent="0.2">
      <c r="A479" s="16"/>
      <c r="C479" s="35"/>
      <c r="D479" s="36"/>
    </row>
    <row r="480" spans="1:4" s="81" customFormat="1" x14ac:dyDescent="0.2">
      <c r="A480" s="16"/>
      <c r="C480" s="35"/>
      <c r="D480" s="36"/>
    </row>
    <row r="481" spans="1:4" s="81" customFormat="1" x14ac:dyDescent="0.2">
      <c r="A481" s="16"/>
      <c r="C481" s="35"/>
      <c r="D481" s="36"/>
    </row>
    <row r="482" spans="1:4" s="81" customFormat="1" x14ac:dyDescent="0.2">
      <c r="A482" s="16"/>
      <c r="C482" s="35"/>
      <c r="D482" s="36"/>
    </row>
    <row r="483" spans="1:4" s="81" customFormat="1" x14ac:dyDescent="0.2">
      <c r="A483" s="16"/>
      <c r="C483" s="35"/>
      <c r="D483" s="36"/>
    </row>
    <row r="484" spans="1:4" s="81" customFormat="1" x14ac:dyDescent="0.2">
      <c r="A484" s="16"/>
      <c r="C484" s="35"/>
      <c r="D484" s="36"/>
    </row>
    <row r="485" spans="1:4" s="81" customFormat="1" x14ac:dyDescent="0.2">
      <c r="A485" s="16"/>
      <c r="C485" s="35"/>
      <c r="D485" s="36"/>
    </row>
    <row r="486" spans="1:4" s="81" customFormat="1" x14ac:dyDescent="0.2">
      <c r="A486" s="16"/>
      <c r="C486" s="35"/>
      <c r="D486" s="36"/>
    </row>
    <row r="487" spans="1:4" s="81" customFormat="1" x14ac:dyDescent="0.2">
      <c r="A487" s="16"/>
      <c r="C487" s="35"/>
      <c r="D487" s="36"/>
    </row>
    <row r="488" spans="1:4" s="81" customFormat="1" x14ac:dyDescent="0.2">
      <c r="A488" s="16"/>
      <c r="C488" s="35"/>
      <c r="D488" s="36"/>
    </row>
    <row r="489" spans="1:4" s="81" customFormat="1" x14ac:dyDescent="0.2">
      <c r="A489" s="16"/>
      <c r="C489" s="35"/>
      <c r="D489" s="36"/>
    </row>
    <row r="490" spans="1:4" s="81" customFormat="1" x14ac:dyDescent="0.2">
      <c r="A490" s="16"/>
      <c r="C490" s="35"/>
      <c r="D490" s="36"/>
    </row>
    <row r="491" spans="1:4" s="81" customFormat="1" x14ac:dyDescent="0.2">
      <c r="A491" s="16"/>
      <c r="C491" s="35"/>
      <c r="D491" s="36"/>
    </row>
    <row r="492" spans="1:4" s="81" customFormat="1" x14ac:dyDescent="0.2">
      <c r="A492" s="16"/>
      <c r="C492" s="35"/>
      <c r="D492" s="36"/>
    </row>
    <row r="493" spans="1:4" s="81" customFormat="1" x14ac:dyDescent="0.2">
      <c r="A493" s="16"/>
      <c r="C493" s="35"/>
      <c r="D493" s="36"/>
    </row>
    <row r="494" spans="1:4" s="81" customFormat="1" x14ac:dyDescent="0.2">
      <c r="A494" s="16"/>
      <c r="C494" s="35"/>
      <c r="D494" s="36"/>
    </row>
    <row r="495" spans="1:4" s="81" customFormat="1" x14ac:dyDescent="0.2">
      <c r="A495" s="16"/>
      <c r="C495" s="35"/>
      <c r="D495" s="36"/>
    </row>
    <row r="496" spans="1:4" s="81" customFormat="1" x14ac:dyDescent="0.2">
      <c r="A496" s="16"/>
      <c r="C496" s="35"/>
      <c r="D496" s="36"/>
    </row>
    <row r="497" spans="1:4" s="81" customFormat="1" x14ac:dyDescent="0.2">
      <c r="A497" s="16"/>
      <c r="C497" s="35"/>
      <c r="D497" s="36"/>
    </row>
    <row r="498" spans="1:4" s="81" customFormat="1" x14ac:dyDescent="0.2">
      <c r="A498" s="16"/>
      <c r="C498" s="35"/>
      <c r="D498" s="36"/>
    </row>
    <row r="499" spans="1:4" s="81" customFormat="1" x14ac:dyDescent="0.2">
      <c r="A499" s="16"/>
      <c r="C499" s="35"/>
      <c r="D499" s="36"/>
    </row>
    <row r="500" spans="1:4" s="81" customFormat="1" x14ac:dyDescent="0.2">
      <c r="A500" s="16"/>
      <c r="C500" s="35"/>
      <c r="D500" s="36"/>
    </row>
    <row r="501" spans="1:4" s="81" customFormat="1" x14ac:dyDescent="0.2">
      <c r="A501" s="16"/>
      <c r="C501" s="35"/>
      <c r="D501" s="36"/>
    </row>
    <row r="502" spans="1:4" s="81" customFormat="1" x14ac:dyDescent="0.2">
      <c r="A502" s="16"/>
      <c r="C502" s="35"/>
      <c r="D502" s="36"/>
    </row>
    <row r="503" spans="1:4" s="81" customFormat="1" x14ac:dyDescent="0.2">
      <c r="A503" s="16"/>
      <c r="C503" s="35"/>
      <c r="D503" s="36"/>
    </row>
    <row r="504" spans="1:4" s="81" customFormat="1" x14ac:dyDescent="0.2">
      <c r="A504" s="16"/>
      <c r="C504" s="35"/>
      <c r="D504" s="36"/>
    </row>
    <row r="505" spans="1:4" s="81" customFormat="1" x14ac:dyDescent="0.2">
      <c r="A505" s="16"/>
      <c r="C505" s="35"/>
      <c r="D505" s="36"/>
    </row>
    <row r="506" spans="1:4" s="81" customFormat="1" x14ac:dyDescent="0.2">
      <c r="A506" s="16"/>
      <c r="C506" s="35"/>
      <c r="D506" s="36"/>
    </row>
    <row r="507" spans="1:4" s="81" customFormat="1" x14ac:dyDescent="0.2">
      <c r="A507" s="16"/>
      <c r="C507" s="35"/>
      <c r="D507" s="36"/>
    </row>
    <row r="508" spans="1:4" s="81" customFormat="1" x14ac:dyDescent="0.2">
      <c r="A508" s="16"/>
      <c r="C508" s="35"/>
      <c r="D508" s="36"/>
    </row>
    <row r="509" spans="1:4" s="81" customFormat="1" x14ac:dyDescent="0.2">
      <c r="A509" s="16"/>
      <c r="C509" s="35"/>
      <c r="D509" s="36"/>
    </row>
    <row r="510" spans="1:4" s="81" customFormat="1" x14ac:dyDescent="0.2">
      <c r="A510" s="16"/>
      <c r="C510" s="35"/>
      <c r="D510" s="36"/>
    </row>
    <row r="511" spans="1:4" s="81" customFormat="1" x14ac:dyDescent="0.2">
      <c r="A511" s="16"/>
      <c r="C511" s="35"/>
      <c r="D511" s="36"/>
    </row>
    <row r="512" spans="1:4" s="81" customFormat="1" x14ac:dyDescent="0.2">
      <c r="A512" s="16"/>
      <c r="C512" s="35"/>
      <c r="D512" s="36"/>
    </row>
    <row r="513" spans="1:4" s="81" customFormat="1" x14ac:dyDescent="0.2">
      <c r="A513" s="16"/>
      <c r="C513" s="35"/>
      <c r="D513" s="36"/>
    </row>
    <row r="514" spans="1:4" s="81" customFormat="1" x14ac:dyDescent="0.2">
      <c r="A514" s="16"/>
      <c r="C514" s="35"/>
      <c r="D514" s="36"/>
    </row>
    <row r="515" spans="1:4" s="81" customFormat="1" x14ac:dyDescent="0.2">
      <c r="A515" s="16"/>
      <c r="C515" s="35"/>
      <c r="D515" s="36"/>
    </row>
    <row r="516" spans="1:4" s="81" customFormat="1" x14ac:dyDescent="0.2">
      <c r="A516" s="16"/>
      <c r="C516" s="35"/>
      <c r="D516" s="36"/>
    </row>
    <row r="517" spans="1:4" s="81" customFormat="1" x14ac:dyDescent="0.2">
      <c r="A517" s="16"/>
      <c r="C517" s="35"/>
      <c r="D517" s="36"/>
    </row>
    <row r="518" spans="1:4" s="81" customFormat="1" x14ac:dyDescent="0.2">
      <c r="A518" s="16"/>
      <c r="C518" s="35"/>
      <c r="D518" s="36"/>
    </row>
    <row r="519" spans="1:4" s="81" customFormat="1" x14ac:dyDescent="0.2">
      <c r="A519" s="16"/>
      <c r="C519" s="35"/>
      <c r="D519" s="36"/>
    </row>
    <row r="520" spans="1:4" s="81" customFormat="1" x14ac:dyDescent="0.2">
      <c r="A520" s="16"/>
      <c r="C520" s="35"/>
      <c r="D520" s="36"/>
    </row>
    <row r="521" spans="1:4" s="81" customFormat="1" x14ac:dyDescent="0.2">
      <c r="A521" s="16"/>
      <c r="C521" s="35"/>
      <c r="D521" s="36"/>
    </row>
    <row r="522" spans="1:4" s="81" customFormat="1" x14ac:dyDescent="0.2">
      <c r="A522" s="16"/>
      <c r="C522" s="35"/>
      <c r="D522" s="36"/>
    </row>
    <row r="523" spans="1:4" s="81" customFormat="1" x14ac:dyDescent="0.2">
      <c r="A523" s="16"/>
      <c r="C523" s="35"/>
      <c r="D523" s="36"/>
    </row>
    <row r="524" spans="1:4" s="81" customFormat="1" x14ac:dyDescent="0.2">
      <c r="A524" s="16"/>
      <c r="C524" s="35"/>
      <c r="D524" s="36"/>
    </row>
    <row r="525" spans="1:4" s="81" customFormat="1" x14ac:dyDescent="0.2">
      <c r="A525" s="16"/>
      <c r="C525" s="35"/>
      <c r="D525" s="36"/>
    </row>
    <row r="526" spans="1:4" s="81" customFormat="1" x14ac:dyDescent="0.2">
      <c r="A526" s="16"/>
      <c r="C526" s="35"/>
      <c r="D526" s="36"/>
    </row>
    <row r="527" spans="1:4" s="81" customFormat="1" x14ac:dyDescent="0.2">
      <c r="A527" s="16"/>
      <c r="C527" s="35"/>
      <c r="D527" s="36"/>
    </row>
    <row r="528" spans="1:4" s="81" customFormat="1" x14ac:dyDescent="0.2">
      <c r="A528" s="16"/>
      <c r="C528" s="35"/>
      <c r="D528" s="36"/>
    </row>
    <row r="529" spans="1:4" s="81" customFormat="1" x14ac:dyDescent="0.2">
      <c r="A529" s="16"/>
      <c r="C529" s="35"/>
      <c r="D529" s="36"/>
    </row>
    <row r="530" spans="1:4" s="81" customFormat="1" x14ac:dyDescent="0.2">
      <c r="A530" s="16"/>
      <c r="C530" s="35"/>
      <c r="D530" s="36"/>
    </row>
    <row r="531" spans="1:4" s="81" customFormat="1" x14ac:dyDescent="0.2">
      <c r="A531" s="16"/>
      <c r="C531" s="35"/>
      <c r="D531" s="36"/>
    </row>
    <row r="532" spans="1:4" s="81" customFormat="1" x14ac:dyDescent="0.2">
      <c r="A532" s="16"/>
      <c r="C532" s="35"/>
      <c r="D532" s="36"/>
    </row>
    <row r="533" spans="1:4" s="81" customFormat="1" x14ac:dyDescent="0.2">
      <c r="A533" s="16"/>
      <c r="C533" s="35"/>
      <c r="D533" s="36"/>
    </row>
    <row r="534" spans="1:4" s="81" customFormat="1" x14ac:dyDescent="0.2">
      <c r="A534" s="16"/>
      <c r="C534" s="35"/>
      <c r="D534" s="36"/>
    </row>
    <row r="535" spans="1:4" s="81" customFormat="1" x14ac:dyDescent="0.2">
      <c r="A535" s="16"/>
      <c r="C535" s="35"/>
      <c r="D535" s="36"/>
    </row>
    <row r="536" spans="1:4" s="81" customFormat="1" x14ac:dyDescent="0.2">
      <c r="A536" s="16"/>
      <c r="C536" s="35"/>
      <c r="D536" s="36"/>
    </row>
    <row r="537" spans="1:4" s="81" customFormat="1" x14ac:dyDescent="0.2">
      <c r="A537" s="16"/>
      <c r="C537" s="35"/>
      <c r="D537" s="36"/>
    </row>
    <row r="538" spans="1:4" s="81" customFormat="1" x14ac:dyDescent="0.2">
      <c r="A538" s="16"/>
      <c r="C538" s="35"/>
      <c r="D538" s="36"/>
    </row>
    <row r="539" spans="1:4" s="81" customFormat="1" x14ac:dyDescent="0.2">
      <c r="A539" s="16"/>
      <c r="C539" s="35"/>
      <c r="D539" s="36"/>
    </row>
    <row r="540" spans="1:4" s="81" customFormat="1" x14ac:dyDescent="0.2">
      <c r="A540" s="16"/>
      <c r="C540" s="35"/>
      <c r="D540" s="36"/>
    </row>
    <row r="541" spans="1:4" s="81" customFormat="1" x14ac:dyDescent="0.2">
      <c r="A541" s="16"/>
      <c r="C541" s="35"/>
      <c r="D541" s="36"/>
    </row>
    <row r="542" spans="1:4" s="81" customFormat="1" x14ac:dyDescent="0.2">
      <c r="A542" s="16"/>
      <c r="C542" s="35"/>
      <c r="D542" s="36"/>
    </row>
    <row r="543" spans="1:4" s="81" customFormat="1" x14ac:dyDescent="0.2">
      <c r="A543" s="16"/>
      <c r="C543" s="35"/>
      <c r="D543" s="36"/>
    </row>
    <row r="544" spans="1:4" s="81" customFormat="1" x14ac:dyDescent="0.2">
      <c r="A544" s="16"/>
      <c r="C544" s="35"/>
      <c r="D544" s="36"/>
    </row>
    <row r="545" spans="1:4" s="81" customFormat="1" x14ac:dyDescent="0.2">
      <c r="A545" s="16"/>
      <c r="C545" s="35"/>
      <c r="D545" s="36"/>
    </row>
    <row r="546" spans="1:4" s="81" customFormat="1" x14ac:dyDescent="0.2">
      <c r="A546" s="16"/>
      <c r="C546" s="35"/>
      <c r="D546" s="36"/>
    </row>
    <row r="547" spans="1:4" s="81" customFormat="1" x14ac:dyDescent="0.2">
      <c r="A547" s="16"/>
      <c r="C547" s="35"/>
      <c r="D547" s="36"/>
    </row>
    <row r="548" spans="1:4" s="81" customFormat="1" x14ac:dyDescent="0.2">
      <c r="A548" s="16"/>
      <c r="C548" s="35"/>
      <c r="D548" s="36"/>
    </row>
    <row r="549" spans="1:4" s="81" customFormat="1" x14ac:dyDescent="0.2">
      <c r="A549" s="16"/>
      <c r="C549" s="35"/>
      <c r="D549" s="36"/>
    </row>
    <row r="550" spans="1:4" s="81" customFormat="1" x14ac:dyDescent="0.2">
      <c r="A550" s="16"/>
      <c r="C550" s="35"/>
      <c r="D550" s="36"/>
    </row>
    <row r="551" spans="1:4" s="81" customFormat="1" x14ac:dyDescent="0.2">
      <c r="A551" s="16"/>
      <c r="C551" s="35"/>
      <c r="D551" s="36"/>
    </row>
    <row r="552" spans="1:4" s="81" customFormat="1" x14ac:dyDescent="0.2">
      <c r="A552" s="16"/>
      <c r="C552" s="35"/>
      <c r="D552" s="36"/>
    </row>
    <row r="553" spans="1:4" s="81" customFormat="1" x14ac:dyDescent="0.2">
      <c r="A553" s="16"/>
      <c r="C553" s="35"/>
      <c r="D553" s="36"/>
    </row>
    <row r="554" spans="1:4" s="81" customFormat="1" x14ac:dyDescent="0.2">
      <c r="A554" s="16"/>
      <c r="C554" s="35"/>
      <c r="D554" s="36"/>
    </row>
    <row r="555" spans="1:4" s="81" customFormat="1" x14ac:dyDescent="0.2">
      <c r="A555" s="16"/>
      <c r="C555" s="35"/>
      <c r="D555" s="36"/>
    </row>
    <row r="556" spans="1:4" s="81" customFormat="1" x14ac:dyDescent="0.2">
      <c r="A556" s="16"/>
      <c r="C556" s="35"/>
      <c r="D556" s="36"/>
    </row>
    <row r="557" spans="1:4" s="81" customFormat="1" x14ac:dyDescent="0.2">
      <c r="A557" s="16"/>
      <c r="C557" s="35"/>
      <c r="D557" s="36"/>
    </row>
    <row r="558" spans="1:4" s="81" customFormat="1" x14ac:dyDescent="0.2">
      <c r="A558" s="16"/>
      <c r="C558" s="35"/>
      <c r="D558" s="36"/>
    </row>
    <row r="559" spans="1:4" s="81" customFormat="1" x14ac:dyDescent="0.2">
      <c r="A559" s="16"/>
      <c r="C559" s="35"/>
      <c r="D559" s="36"/>
    </row>
    <row r="560" spans="1:4" s="81" customFormat="1" x14ac:dyDescent="0.2">
      <c r="A560" s="16"/>
      <c r="C560" s="35"/>
      <c r="D560" s="36"/>
    </row>
    <row r="561" spans="1:4" s="81" customFormat="1" x14ac:dyDescent="0.2">
      <c r="A561" s="16"/>
      <c r="C561" s="35"/>
      <c r="D561" s="36"/>
    </row>
    <row r="562" spans="1:4" s="81" customFormat="1" x14ac:dyDescent="0.2">
      <c r="A562" s="16"/>
      <c r="C562" s="35"/>
      <c r="D562" s="36"/>
    </row>
    <row r="563" spans="1:4" s="81" customFormat="1" x14ac:dyDescent="0.2">
      <c r="A563" s="16"/>
      <c r="C563" s="35"/>
      <c r="D563" s="36"/>
    </row>
    <row r="564" spans="1:4" s="81" customFormat="1" x14ac:dyDescent="0.2">
      <c r="A564" s="16"/>
      <c r="C564" s="35"/>
      <c r="D564" s="36"/>
    </row>
    <row r="565" spans="1:4" s="81" customFormat="1" x14ac:dyDescent="0.2">
      <c r="A565" s="16"/>
      <c r="C565" s="35"/>
      <c r="D565" s="36"/>
    </row>
    <row r="566" spans="1:4" s="81" customFormat="1" x14ac:dyDescent="0.2">
      <c r="A566" s="16"/>
      <c r="C566" s="35"/>
      <c r="D566" s="36"/>
    </row>
    <row r="567" spans="1:4" s="81" customFormat="1" x14ac:dyDescent="0.2">
      <c r="A567" s="16"/>
      <c r="C567" s="35"/>
      <c r="D567" s="36"/>
    </row>
    <row r="568" spans="1:4" s="81" customFormat="1" x14ac:dyDescent="0.2">
      <c r="A568" s="16"/>
      <c r="C568" s="35"/>
      <c r="D568" s="36"/>
    </row>
    <row r="569" spans="1:4" s="81" customFormat="1" x14ac:dyDescent="0.2">
      <c r="A569" s="16"/>
      <c r="C569" s="35"/>
      <c r="D569" s="36"/>
    </row>
    <row r="570" spans="1:4" s="81" customFormat="1" x14ac:dyDescent="0.2">
      <c r="A570" s="16"/>
      <c r="C570" s="35"/>
      <c r="D570" s="36"/>
    </row>
    <row r="571" spans="1:4" s="81" customFormat="1" x14ac:dyDescent="0.2">
      <c r="A571" s="16"/>
      <c r="C571" s="35"/>
      <c r="D571" s="36"/>
    </row>
    <row r="572" spans="1:4" s="81" customFormat="1" x14ac:dyDescent="0.2">
      <c r="A572" s="16"/>
      <c r="C572" s="35"/>
      <c r="D572" s="36"/>
    </row>
    <row r="573" spans="1:4" s="81" customFormat="1" x14ac:dyDescent="0.2">
      <c r="A573" s="16"/>
      <c r="C573" s="35"/>
      <c r="D573" s="36"/>
    </row>
    <row r="574" spans="1:4" s="81" customFormat="1" x14ac:dyDescent="0.2">
      <c r="A574" s="16"/>
      <c r="C574" s="35"/>
      <c r="D574" s="36"/>
    </row>
    <row r="575" spans="1:4" s="81" customFormat="1" x14ac:dyDescent="0.2">
      <c r="A575" s="16"/>
      <c r="C575" s="35"/>
      <c r="D575" s="36"/>
    </row>
    <row r="576" spans="1:4" s="81" customFormat="1" x14ac:dyDescent="0.2">
      <c r="A576" s="16"/>
      <c r="C576" s="35"/>
      <c r="D576" s="36"/>
    </row>
    <row r="577" spans="1:4" s="81" customFormat="1" x14ac:dyDescent="0.2">
      <c r="A577" s="16"/>
      <c r="C577" s="35"/>
      <c r="D577" s="36"/>
    </row>
    <row r="578" spans="1:4" s="81" customFormat="1" x14ac:dyDescent="0.2">
      <c r="A578" s="16"/>
      <c r="C578" s="35"/>
      <c r="D578" s="36"/>
    </row>
    <row r="579" spans="1:4" s="81" customFormat="1" x14ac:dyDescent="0.2">
      <c r="A579" s="16"/>
      <c r="C579" s="35"/>
      <c r="D579" s="36"/>
    </row>
    <row r="580" spans="1:4" s="81" customFormat="1" x14ac:dyDescent="0.2">
      <c r="A580" s="16"/>
      <c r="C580" s="35"/>
      <c r="D580" s="36"/>
    </row>
    <row r="581" spans="1:4" s="81" customFormat="1" x14ac:dyDescent="0.2">
      <c r="A581" s="16"/>
      <c r="C581" s="35"/>
      <c r="D581" s="36"/>
    </row>
    <row r="582" spans="1:4" s="81" customFormat="1" x14ac:dyDescent="0.2">
      <c r="A582" s="16"/>
      <c r="C582" s="35"/>
      <c r="D582" s="36"/>
    </row>
    <row r="583" spans="1:4" s="81" customFormat="1" x14ac:dyDescent="0.2">
      <c r="A583" s="16"/>
      <c r="C583" s="35"/>
      <c r="D583" s="36"/>
    </row>
    <row r="584" spans="1:4" s="81" customFormat="1" x14ac:dyDescent="0.2">
      <c r="A584" s="16"/>
      <c r="C584" s="35"/>
      <c r="D584" s="36"/>
    </row>
    <row r="585" spans="1:4" s="81" customFormat="1" x14ac:dyDescent="0.2">
      <c r="A585" s="16"/>
      <c r="C585" s="35"/>
      <c r="D585" s="36"/>
    </row>
    <row r="586" spans="1:4" s="81" customFormat="1" x14ac:dyDescent="0.2">
      <c r="A586" s="16"/>
      <c r="C586" s="35"/>
      <c r="D586" s="36"/>
    </row>
    <row r="587" spans="1:4" s="81" customFormat="1" x14ac:dyDescent="0.2">
      <c r="A587" s="16"/>
      <c r="C587" s="35"/>
      <c r="D587" s="36"/>
    </row>
    <row r="588" spans="1:4" s="81" customFormat="1" x14ac:dyDescent="0.2">
      <c r="A588" s="16"/>
      <c r="C588" s="35"/>
      <c r="D588" s="36"/>
    </row>
    <row r="589" spans="1:4" s="81" customFormat="1" x14ac:dyDescent="0.2">
      <c r="A589" s="16"/>
      <c r="C589" s="35"/>
      <c r="D589" s="36"/>
    </row>
    <row r="590" spans="1:4" s="81" customFormat="1" x14ac:dyDescent="0.2">
      <c r="A590" s="16"/>
      <c r="C590" s="35"/>
      <c r="D590" s="36"/>
    </row>
    <row r="591" spans="1:4" s="81" customFormat="1" x14ac:dyDescent="0.2">
      <c r="A591" s="16"/>
      <c r="C591" s="35"/>
      <c r="D591" s="36"/>
    </row>
    <row r="592" spans="1:4" s="81" customFormat="1" x14ac:dyDescent="0.2">
      <c r="A592" s="16"/>
      <c r="C592" s="35"/>
      <c r="D592" s="36"/>
    </row>
    <row r="593" spans="1:4" s="81" customFormat="1" x14ac:dyDescent="0.2">
      <c r="A593" s="16"/>
      <c r="C593" s="35"/>
      <c r="D593" s="36"/>
    </row>
    <row r="594" spans="1:4" s="81" customFormat="1" x14ac:dyDescent="0.2">
      <c r="A594" s="16"/>
      <c r="C594" s="35"/>
      <c r="D594" s="36"/>
    </row>
    <row r="595" spans="1:4" s="81" customFormat="1" x14ac:dyDescent="0.2">
      <c r="A595" s="16"/>
      <c r="C595" s="35"/>
      <c r="D595" s="36"/>
    </row>
    <row r="596" spans="1:4" s="81" customFormat="1" x14ac:dyDescent="0.2">
      <c r="A596" s="16"/>
      <c r="C596" s="35"/>
      <c r="D596" s="36"/>
    </row>
    <row r="597" spans="1:4" s="81" customFormat="1" x14ac:dyDescent="0.2">
      <c r="A597" s="16"/>
      <c r="C597" s="35"/>
      <c r="D597" s="36"/>
    </row>
    <row r="598" spans="1:4" s="81" customFormat="1" x14ac:dyDescent="0.2">
      <c r="A598" s="16"/>
      <c r="C598" s="35"/>
      <c r="D598" s="36"/>
    </row>
    <row r="599" spans="1:4" s="81" customFormat="1" x14ac:dyDescent="0.2">
      <c r="A599" s="16"/>
      <c r="C599" s="35"/>
      <c r="D599" s="36"/>
    </row>
    <row r="600" spans="1:4" s="81" customFormat="1" x14ac:dyDescent="0.2">
      <c r="A600" s="16"/>
      <c r="C600" s="35"/>
      <c r="D600" s="36"/>
    </row>
    <row r="601" spans="1:4" s="81" customFormat="1" x14ac:dyDescent="0.2">
      <c r="A601" s="16"/>
      <c r="C601" s="35"/>
      <c r="D601" s="36"/>
    </row>
    <row r="602" spans="1:4" s="81" customFormat="1" x14ac:dyDescent="0.2">
      <c r="A602" s="16"/>
      <c r="C602" s="35"/>
      <c r="D602" s="36"/>
    </row>
    <row r="603" spans="1:4" s="81" customFormat="1" x14ac:dyDescent="0.2">
      <c r="A603" s="16"/>
      <c r="C603" s="35"/>
      <c r="D603" s="36"/>
    </row>
    <row r="604" spans="1:4" s="81" customFormat="1" x14ac:dyDescent="0.2">
      <c r="A604" s="16"/>
      <c r="C604" s="35"/>
      <c r="D604" s="36"/>
    </row>
    <row r="605" spans="1:4" s="81" customFormat="1" x14ac:dyDescent="0.2">
      <c r="A605" s="16"/>
      <c r="C605" s="35"/>
      <c r="D605" s="36"/>
    </row>
    <row r="606" spans="1:4" s="81" customFormat="1" x14ac:dyDescent="0.2">
      <c r="A606" s="16"/>
      <c r="C606" s="35"/>
      <c r="D606" s="36"/>
    </row>
    <row r="607" spans="1:4" s="81" customFormat="1" x14ac:dyDescent="0.2">
      <c r="A607" s="16"/>
      <c r="C607" s="35"/>
      <c r="D607" s="36"/>
    </row>
    <row r="608" spans="1:4" s="81" customFormat="1" x14ac:dyDescent="0.2">
      <c r="A608" s="16"/>
      <c r="C608" s="35"/>
      <c r="D608" s="36"/>
    </row>
    <row r="609" spans="1:4" s="81" customFormat="1" x14ac:dyDescent="0.2">
      <c r="A609" s="16"/>
      <c r="C609" s="35"/>
      <c r="D609" s="36"/>
    </row>
    <row r="610" spans="1:4" s="81" customFormat="1" x14ac:dyDescent="0.2">
      <c r="A610" s="16"/>
      <c r="C610" s="35"/>
      <c r="D610" s="36"/>
    </row>
    <row r="611" spans="1:4" s="81" customFormat="1" x14ac:dyDescent="0.2">
      <c r="A611" s="16"/>
      <c r="C611" s="35"/>
      <c r="D611" s="36"/>
    </row>
    <row r="612" spans="1:4" s="81" customFormat="1" x14ac:dyDescent="0.2">
      <c r="A612" s="16"/>
      <c r="C612" s="35"/>
      <c r="D612" s="36"/>
    </row>
    <row r="613" spans="1:4" s="81" customFormat="1" x14ac:dyDescent="0.2">
      <c r="A613" s="16"/>
      <c r="C613" s="35"/>
      <c r="D613" s="36"/>
    </row>
    <row r="614" spans="1:4" s="81" customFormat="1" x14ac:dyDescent="0.2">
      <c r="A614" s="16"/>
      <c r="C614" s="35"/>
      <c r="D614" s="36"/>
    </row>
    <row r="615" spans="1:4" s="81" customFormat="1" x14ac:dyDescent="0.2">
      <c r="A615" s="16"/>
      <c r="C615" s="35"/>
      <c r="D615" s="36"/>
    </row>
    <row r="616" spans="1:4" s="81" customFormat="1" x14ac:dyDescent="0.2">
      <c r="A616" s="16"/>
      <c r="C616" s="35"/>
      <c r="D616" s="36"/>
    </row>
    <row r="617" spans="1:4" s="81" customFormat="1" x14ac:dyDescent="0.2">
      <c r="A617" s="16"/>
      <c r="C617" s="35"/>
      <c r="D617" s="36"/>
    </row>
    <row r="618" spans="1:4" s="81" customFormat="1" x14ac:dyDescent="0.2">
      <c r="A618" s="16"/>
      <c r="C618" s="35"/>
      <c r="D618" s="36"/>
    </row>
    <row r="619" spans="1:4" s="81" customFormat="1" x14ac:dyDescent="0.2">
      <c r="A619" s="16"/>
      <c r="C619" s="35"/>
      <c r="D619" s="36"/>
    </row>
    <row r="620" spans="1:4" s="81" customFormat="1" x14ac:dyDescent="0.2">
      <c r="A620" s="16"/>
      <c r="C620" s="35"/>
      <c r="D620" s="36"/>
    </row>
    <row r="621" spans="1:4" s="81" customFormat="1" x14ac:dyDescent="0.2">
      <c r="A621" s="16"/>
      <c r="C621" s="35"/>
      <c r="D621" s="36"/>
    </row>
    <row r="622" spans="1:4" s="81" customFormat="1" x14ac:dyDescent="0.2">
      <c r="A622" s="16"/>
      <c r="C622" s="35"/>
      <c r="D622" s="36"/>
    </row>
    <row r="623" spans="1:4" s="81" customFormat="1" x14ac:dyDescent="0.2">
      <c r="A623" s="16"/>
      <c r="C623" s="35"/>
      <c r="D623" s="36"/>
    </row>
    <row r="624" spans="1:4" s="81" customFormat="1" x14ac:dyDescent="0.2">
      <c r="A624" s="16"/>
      <c r="C624" s="35"/>
      <c r="D624" s="36"/>
    </row>
    <row r="625" spans="1:4" s="81" customFormat="1" x14ac:dyDescent="0.2">
      <c r="A625" s="16"/>
      <c r="C625" s="35"/>
      <c r="D625" s="36"/>
    </row>
    <row r="626" spans="1:4" s="81" customFormat="1" x14ac:dyDescent="0.2">
      <c r="A626" s="16"/>
      <c r="C626" s="35"/>
      <c r="D626" s="36"/>
    </row>
    <row r="627" spans="1:4" s="81" customFormat="1" x14ac:dyDescent="0.2">
      <c r="A627" s="16"/>
      <c r="C627" s="35"/>
      <c r="D627" s="36"/>
    </row>
    <row r="628" spans="1:4" s="81" customFormat="1" x14ac:dyDescent="0.2">
      <c r="A628" s="16"/>
      <c r="C628" s="35"/>
      <c r="D628" s="36"/>
    </row>
    <row r="629" spans="1:4" s="81" customFormat="1" x14ac:dyDescent="0.2">
      <c r="A629" s="16"/>
      <c r="C629" s="35"/>
      <c r="D629" s="36"/>
    </row>
    <row r="630" spans="1:4" s="81" customFormat="1" x14ac:dyDescent="0.2">
      <c r="A630" s="16"/>
      <c r="C630" s="35"/>
      <c r="D630" s="36"/>
    </row>
    <row r="631" spans="1:4" s="81" customFormat="1" x14ac:dyDescent="0.2">
      <c r="A631" s="16"/>
      <c r="C631" s="35"/>
      <c r="D631" s="36"/>
    </row>
    <row r="632" spans="1:4" s="81" customFormat="1" x14ac:dyDescent="0.2">
      <c r="A632" s="16"/>
      <c r="C632" s="35"/>
      <c r="D632" s="36"/>
    </row>
    <row r="633" spans="1:4" s="81" customFormat="1" x14ac:dyDescent="0.2">
      <c r="A633" s="16"/>
      <c r="C633" s="35"/>
      <c r="D633" s="36"/>
    </row>
    <row r="634" spans="1:4" s="81" customFormat="1" x14ac:dyDescent="0.2">
      <c r="A634" s="16"/>
      <c r="C634" s="35"/>
      <c r="D634" s="36"/>
    </row>
    <row r="635" spans="1:4" s="81" customFormat="1" x14ac:dyDescent="0.2">
      <c r="A635" s="16"/>
      <c r="C635" s="35"/>
      <c r="D635" s="36"/>
    </row>
    <row r="636" spans="1:4" s="81" customFormat="1" x14ac:dyDescent="0.2">
      <c r="A636" s="16"/>
      <c r="C636" s="35"/>
      <c r="D636" s="36"/>
    </row>
    <row r="637" spans="1:4" s="81" customFormat="1" x14ac:dyDescent="0.2">
      <c r="A637" s="16"/>
      <c r="C637" s="35"/>
      <c r="D637" s="36"/>
    </row>
    <row r="638" spans="1:4" s="81" customFormat="1" x14ac:dyDescent="0.2">
      <c r="A638" s="16"/>
      <c r="C638" s="35"/>
      <c r="D638" s="36"/>
    </row>
    <row r="639" spans="1:4" s="81" customFormat="1" x14ac:dyDescent="0.2">
      <c r="A639" s="16"/>
      <c r="C639" s="35"/>
      <c r="D639" s="36"/>
    </row>
    <row r="640" spans="1:4" s="81" customFormat="1" x14ac:dyDescent="0.2">
      <c r="A640" s="16"/>
      <c r="C640" s="35"/>
      <c r="D640" s="36"/>
    </row>
    <row r="641" spans="1:4" s="81" customFormat="1" x14ac:dyDescent="0.2">
      <c r="A641" s="16"/>
      <c r="C641" s="35"/>
      <c r="D641" s="36"/>
    </row>
    <row r="642" spans="1:4" s="81" customFormat="1" x14ac:dyDescent="0.2">
      <c r="A642" s="16"/>
      <c r="C642" s="35"/>
      <c r="D642" s="36"/>
    </row>
    <row r="643" spans="1:4" s="81" customFormat="1" x14ac:dyDescent="0.2">
      <c r="A643" s="16"/>
      <c r="C643" s="35"/>
      <c r="D643" s="36"/>
    </row>
    <row r="644" spans="1:4" s="81" customFormat="1" x14ac:dyDescent="0.2">
      <c r="A644" s="16"/>
      <c r="C644" s="35"/>
      <c r="D644" s="36"/>
    </row>
    <row r="645" spans="1:4" s="81" customFormat="1" x14ac:dyDescent="0.2">
      <c r="A645" s="16"/>
      <c r="C645" s="35"/>
      <c r="D645" s="36"/>
    </row>
    <row r="646" spans="1:4" s="81" customFormat="1" x14ac:dyDescent="0.2">
      <c r="A646" s="16"/>
      <c r="C646" s="35"/>
      <c r="D646" s="36"/>
    </row>
    <row r="647" spans="1:4" s="81" customFormat="1" x14ac:dyDescent="0.2">
      <c r="A647" s="16"/>
      <c r="C647" s="35"/>
      <c r="D647" s="36"/>
    </row>
    <row r="648" spans="1:4" s="81" customFormat="1" x14ac:dyDescent="0.2">
      <c r="A648" s="16"/>
      <c r="C648" s="35"/>
      <c r="D648" s="36"/>
    </row>
    <row r="649" spans="1:4" s="81" customFormat="1" x14ac:dyDescent="0.2">
      <c r="A649" s="16"/>
      <c r="C649" s="35"/>
      <c r="D649" s="36"/>
    </row>
    <row r="650" spans="1:4" s="81" customFormat="1" x14ac:dyDescent="0.2">
      <c r="A650" s="16"/>
      <c r="C650" s="35"/>
      <c r="D650" s="36"/>
    </row>
    <row r="651" spans="1:4" s="81" customFormat="1" x14ac:dyDescent="0.2">
      <c r="A651" s="16"/>
      <c r="C651" s="35"/>
      <c r="D651" s="36"/>
    </row>
    <row r="652" spans="1:4" s="81" customFormat="1" x14ac:dyDescent="0.2">
      <c r="A652" s="16"/>
      <c r="C652" s="35"/>
      <c r="D652" s="36"/>
    </row>
    <row r="653" spans="1:4" s="81" customFormat="1" x14ac:dyDescent="0.2">
      <c r="A653" s="16"/>
      <c r="C653" s="35"/>
      <c r="D653" s="36"/>
    </row>
    <row r="654" spans="1:4" s="81" customFormat="1" x14ac:dyDescent="0.2">
      <c r="A654" s="16"/>
      <c r="C654" s="35"/>
      <c r="D654" s="36"/>
    </row>
    <row r="655" spans="1:4" s="81" customFormat="1" x14ac:dyDescent="0.2">
      <c r="A655" s="16"/>
      <c r="C655" s="35"/>
      <c r="D655" s="36"/>
    </row>
    <row r="656" spans="1:4" s="81" customFormat="1" x14ac:dyDescent="0.2">
      <c r="A656" s="16"/>
      <c r="C656" s="35"/>
      <c r="D656" s="36"/>
    </row>
    <row r="657" spans="1:4" s="81" customFormat="1" x14ac:dyDescent="0.2">
      <c r="A657" s="16"/>
      <c r="C657" s="35"/>
      <c r="D657" s="36"/>
    </row>
    <row r="658" spans="1:4" s="81" customFormat="1" x14ac:dyDescent="0.2">
      <c r="A658" s="16"/>
      <c r="C658" s="35"/>
      <c r="D658" s="36"/>
    </row>
    <row r="659" spans="1:4" s="81" customFormat="1" x14ac:dyDescent="0.2">
      <c r="A659" s="16"/>
      <c r="C659" s="35"/>
      <c r="D659" s="36"/>
    </row>
    <row r="660" spans="1:4" s="81" customFormat="1" x14ac:dyDescent="0.2">
      <c r="A660" s="16"/>
      <c r="C660" s="35"/>
      <c r="D660" s="36"/>
    </row>
    <row r="661" spans="1:4" s="81" customFormat="1" x14ac:dyDescent="0.2">
      <c r="A661" s="16"/>
      <c r="C661" s="35"/>
      <c r="D661" s="36"/>
    </row>
    <row r="662" spans="1:4" s="81" customFormat="1" x14ac:dyDescent="0.2">
      <c r="A662" s="16"/>
      <c r="C662" s="35"/>
      <c r="D662" s="36"/>
    </row>
    <row r="663" spans="1:4" s="81" customFormat="1" x14ac:dyDescent="0.2">
      <c r="A663" s="16"/>
      <c r="C663" s="35"/>
      <c r="D663" s="36"/>
    </row>
    <row r="664" spans="1:4" s="81" customFormat="1" x14ac:dyDescent="0.2">
      <c r="A664" s="16"/>
      <c r="C664" s="35"/>
      <c r="D664" s="36"/>
    </row>
    <row r="665" spans="1:4" s="81" customFormat="1" x14ac:dyDescent="0.2">
      <c r="A665" s="16"/>
      <c r="C665" s="35"/>
      <c r="D665" s="36"/>
    </row>
    <row r="666" spans="1:4" s="81" customFormat="1" x14ac:dyDescent="0.2">
      <c r="A666" s="16"/>
      <c r="C666" s="35"/>
      <c r="D666" s="36"/>
    </row>
    <row r="667" spans="1:4" s="81" customFormat="1" x14ac:dyDescent="0.2">
      <c r="A667" s="16"/>
      <c r="C667" s="35"/>
      <c r="D667" s="36"/>
    </row>
    <row r="668" spans="1:4" s="81" customFormat="1" x14ac:dyDescent="0.2">
      <c r="A668" s="16"/>
      <c r="C668" s="35"/>
      <c r="D668" s="36"/>
    </row>
    <row r="669" spans="1:4" s="81" customFormat="1" x14ac:dyDescent="0.2">
      <c r="A669" s="16"/>
      <c r="C669" s="35"/>
      <c r="D669" s="36"/>
    </row>
    <row r="670" spans="1:4" s="81" customFormat="1" x14ac:dyDescent="0.2">
      <c r="A670" s="16"/>
      <c r="C670" s="35"/>
      <c r="D670" s="36"/>
    </row>
    <row r="671" spans="1:4" s="81" customFormat="1" x14ac:dyDescent="0.2">
      <c r="A671" s="16"/>
      <c r="C671" s="35"/>
      <c r="D671" s="36"/>
    </row>
    <row r="672" spans="1:4" s="81" customFormat="1" x14ac:dyDescent="0.2">
      <c r="A672" s="16"/>
      <c r="C672" s="35"/>
      <c r="D672" s="36"/>
    </row>
    <row r="673" spans="1:4" s="81" customFormat="1" x14ac:dyDescent="0.2">
      <c r="A673" s="16"/>
      <c r="C673" s="35"/>
      <c r="D673" s="36"/>
    </row>
    <row r="674" spans="1:4" s="81" customFormat="1" x14ac:dyDescent="0.2">
      <c r="A674" s="16"/>
      <c r="C674" s="35"/>
      <c r="D674" s="36"/>
    </row>
    <row r="675" spans="1:4" s="81" customFormat="1" x14ac:dyDescent="0.2">
      <c r="A675" s="16"/>
      <c r="C675" s="35"/>
      <c r="D675" s="36"/>
    </row>
    <row r="676" spans="1:4" s="81" customFormat="1" x14ac:dyDescent="0.2">
      <c r="A676" s="16"/>
      <c r="C676" s="35"/>
      <c r="D676" s="36"/>
    </row>
    <row r="677" spans="1:4" s="81" customFormat="1" x14ac:dyDescent="0.2">
      <c r="A677" s="16"/>
      <c r="C677" s="35"/>
      <c r="D677" s="36"/>
    </row>
    <row r="678" spans="1:4" s="81" customFormat="1" x14ac:dyDescent="0.2">
      <c r="A678" s="16"/>
      <c r="C678" s="35"/>
      <c r="D678" s="36"/>
    </row>
    <row r="679" spans="1:4" s="81" customFormat="1" x14ac:dyDescent="0.2">
      <c r="A679" s="16"/>
      <c r="C679" s="35"/>
      <c r="D679" s="36"/>
    </row>
    <row r="680" spans="1:4" s="81" customFormat="1" x14ac:dyDescent="0.2">
      <c r="A680" s="16"/>
      <c r="C680" s="35"/>
      <c r="D680" s="36"/>
    </row>
    <row r="681" spans="1:4" s="81" customFormat="1" x14ac:dyDescent="0.2">
      <c r="A681" s="16"/>
      <c r="C681" s="35"/>
      <c r="D681" s="36"/>
    </row>
    <row r="682" spans="1:4" s="81" customFormat="1" x14ac:dyDescent="0.2">
      <c r="A682" s="16"/>
      <c r="C682" s="35"/>
      <c r="D682" s="36"/>
    </row>
    <row r="683" spans="1:4" s="81" customFormat="1" x14ac:dyDescent="0.2">
      <c r="A683" s="16"/>
      <c r="C683" s="35"/>
      <c r="D683" s="36"/>
    </row>
    <row r="684" spans="1:4" s="81" customFormat="1" x14ac:dyDescent="0.2">
      <c r="A684" s="16"/>
      <c r="C684" s="35"/>
      <c r="D684" s="36"/>
    </row>
    <row r="685" spans="1:4" s="81" customFormat="1" x14ac:dyDescent="0.2">
      <c r="A685" s="16"/>
      <c r="C685" s="35"/>
      <c r="D685" s="36"/>
    </row>
    <row r="686" spans="1:4" s="81" customFormat="1" x14ac:dyDescent="0.2">
      <c r="A686" s="16"/>
      <c r="C686" s="35"/>
      <c r="D686" s="36"/>
    </row>
    <row r="687" spans="1:4" s="81" customFormat="1" x14ac:dyDescent="0.2">
      <c r="A687" s="16"/>
      <c r="C687" s="35"/>
      <c r="D687" s="36"/>
    </row>
    <row r="688" spans="1:4" s="81" customFormat="1" x14ac:dyDescent="0.2">
      <c r="A688" s="16"/>
      <c r="C688" s="35"/>
      <c r="D688" s="36"/>
    </row>
    <row r="689" spans="1:4" s="81" customFormat="1" x14ac:dyDescent="0.2">
      <c r="A689" s="16"/>
      <c r="C689" s="35"/>
      <c r="D689" s="36"/>
    </row>
    <row r="690" spans="1:4" s="81" customFormat="1" x14ac:dyDescent="0.2">
      <c r="A690" s="16"/>
      <c r="C690" s="35"/>
      <c r="D690" s="36"/>
    </row>
    <row r="691" spans="1:4" s="81" customFormat="1" x14ac:dyDescent="0.2">
      <c r="A691" s="16"/>
      <c r="C691" s="35"/>
      <c r="D691" s="36"/>
    </row>
    <row r="692" spans="1:4" s="81" customFormat="1" x14ac:dyDescent="0.2">
      <c r="A692" s="16"/>
      <c r="C692" s="35"/>
      <c r="D692" s="36"/>
    </row>
    <row r="693" spans="1:4" s="81" customFormat="1" x14ac:dyDescent="0.2">
      <c r="A693" s="16"/>
      <c r="C693" s="35"/>
      <c r="D693" s="36"/>
    </row>
    <row r="694" spans="1:4" s="81" customFormat="1" x14ac:dyDescent="0.2">
      <c r="A694" s="16"/>
      <c r="C694" s="35"/>
      <c r="D694" s="36"/>
    </row>
    <row r="695" spans="1:4" s="81" customFormat="1" x14ac:dyDescent="0.2">
      <c r="A695" s="16"/>
      <c r="C695" s="35"/>
      <c r="D695" s="36"/>
    </row>
    <row r="696" spans="1:4" s="81" customFormat="1" x14ac:dyDescent="0.2">
      <c r="A696" s="16"/>
      <c r="C696" s="35"/>
      <c r="D696" s="36"/>
    </row>
    <row r="697" spans="1:4" s="81" customFormat="1" x14ac:dyDescent="0.2">
      <c r="A697" s="16"/>
      <c r="C697" s="35"/>
      <c r="D697" s="36"/>
    </row>
    <row r="698" spans="1:4" s="81" customFormat="1" x14ac:dyDescent="0.2">
      <c r="A698" s="16"/>
      <c r="C698" s="35"/>
      <c r="D698" s="36"/>
    </row>
    <row r="699" spans="1:4" s="81" customFormat="1" x14ac:dyDescent="0.2">
      <c r="A699" s="16"/>
      <c r="C699" s="35"/>
      <c r="D699" s="36"/>
    </row>
    <row r="700" spans="1:4" s="81" customFormat="1" x14ac:dyDescent="0.2">
      <c r="A700" s="16"/>
      <c r="C700" s="35"/>
      <c r="D700" s="36"/>
    </row>
    <row r="701" spans="1:4" s="81" customFormat="1" x14ac:dyDescent="0.2">
      <c r="A701" s="16"/>
      <c r="C701" s="35"/>
      <c r="D701" s="36"/>
    </row>
    <row r="702" spans="1:4" s="81" customFormat="1" x14ac:dyDescent="0.2">
      <c r="A702" s="16"/>
      <c r="C702" s="35"/>
      <c r="D702" s="36"/>
    </row>
    <row r="703" spans="1:4" s="81" customFormat="1" x14ac:dyDescent="0.2">
      <c r="A703" s="16"/>
      <c r="C703" s="35"/>
      <c r="D703" s="36"/>
    </row>
    <row r="704" spans="1:4" s="81" customFormat="1" x14ac:dyDescent="0.2">
      <c r="A704" s="16"/>
      <c r="C704" s="35"/>
      <c r="D704" s="36"/>
    </row>
    <row r="705" spans="1:4" s="81" customFormat="1" x14ac:dyDescent="0.2">
      <c r="A705" s="16"/>
      <c r="C705" s="35"/>
      <c r="D705" s="36"/>
    </row>
    <row r="706" spans="1:4" s="81" customFormat="1" x14ac:dyDescent="0.2">
      <c r="A706" s="16"/>
      <c r="C706" s="35"/>
      <c r="D706" s="36"/>
    </row>
    <row r="707" spans="1:4" s="81" customFormat="1" x14ac:dyDescent="0.2">
      <c r="A707" s="16"/>
      <c r="C707" s="35"/>
      <c r="D707" s="36"/>
    </row>
    <row r="708" spans="1:4" s="81" customFormat="1" x14ac:dyDescent="0.2">
      <c r="A708" s="16"/>
      <c r="C708" s="35"/>
      <c r="D708" s="36"/>
    </row>
    <row r="709" spans="1:4" s="81" customFormat="1" x14ac:dyDescent="0.2">
      <c r="A709" s="16"/>
      <c r="C709" s="35"/>
      <c r="D709" s="36"/>
    </row>
    <row r="710" spans="1:4" s="81" customFormat="1" x14ac:dyDescent="0.2">
      <c r="A710" s="16"/>
      <c r="C710" s="35"/>
      <c r="D710" s="36"/>
    </row>
    <row r="711" spans="1:4" s="81" customFormat="1" x14ac:dyDescent="0.2">
      <c r="A711" s="16"/>
      <c r="C711" s="35"/>
      <c r="D711" s="36"/>
    </row>
    <row r="712" spans="1:4" s="81" customFormat="1" x14ac:dyDescent="0.2">
      <c r="A712" s="16"/>
      <c r="C712" s="35"/>
      <c r="D712" s="36"/>
    </row>
    <row r="713" spans="1:4" s="81" customFormat="1" x14ac:dyDescent="0.2">
      <c r="A713" s="16"/>
      <c r="C713" s="35"/>
      <c r="D713" s="36"/>
    </row>
    <row r="714" spans="1:4" s="81" customFormat="1" x14ac:dyDescent="0.2">
      <c r="A714" s="16"/>
      <c r="C714" s="35"/>
      <c r="D714" s="36"/>
    </row>
    <row r="715" spans="1:4" s="81" customFormat="1" x14ac:dyDescent="0.2">
      <c r="A715" s="16"/>
      <c r="C715" s="35"/>
      <c r="D715" s="36"/>
    </row>
    <row r="716" spans="1:4" s="81" customFormat="1" x14ac:dyDescent="0.2">
      <c r="A716" s="16"/>
      <c r="C716" s="35"/>
      <c r="D716" s="36"/>
    </row>
    <row r="717" spans="1:4" s="81" customFormat="1" x14ac:dyDescent="0.2">
      <c r="A717" s="16"/>
      <c r="C717" s="35"/>
      <c r="D717" s="36"/>
    </row>
    <row r="718" spans="1:4" s="81" customFormat="1" x14ac:dyDescent="0.2">
      <c r="A718" s="16"/>
      <c r="C718" s="35"/>
      <c r="D718" s="36"/>
    </row>
    <row r="719" spans="1:4" s="81" customFormat="1" x14ac:dyDescent="0.2">
      <c r="A719" s="16"/>
      <c r="C719" s="35"/>
      <c r="D719" s="36"/>
    </row>
    <row r="720" spans="1:4" s="81" customFormat="1" x14ac:dyDescent="0.2">
      <c r="A720" s="16"/>
      <c r="C720" s="35"/>
      <c r="D720" s="36"/>
    </row>
    <row r="721" spans="1:4" s="81" customFormat="1" x14ac:dyDescent="0.2">
      <c r="A721" s="16"/>
      <c r="C721" s="35"/>
      <c r="D721" s="36"/>
    </row>
    <row r="722" spans="1:4" s="81" customFormat="1" x14ac:dyDescent="0.2">
      <c r="A722" s="16"/>
      <c r="C722" s="35"/>
      <c r="D722" s="36"/>
    </row>
    <row r="723" spans="1:4" s="81" customFormat="1" x14ac:dyDescent="0.2">
      <c r="A723" s="16"/>
      <c r="C723" s="35"/>
      <c r="D723" s="36"/>
    </row>
    <row r="724" spans="1:4" s="81" customFormat="1" x14ac:dyDescent="0.2">
      <c r="A724" s="16"/>
      <c r="C724" s="35"/>
      <c r="D724" s="36"/>
    </row>
    <row r="725" spans="1:4" s="81" customFormat="1" x14ac:dyDescent="0.2">
      <c r="A725" s="16"/>
      <c r="C725" s="35"/>
      <c r="D725" s="36"/>
    </row>
    <row r="726" spans="1:4" s="81" customFormat="1" x14ac:dyDescent="0.2">
      <c r="A726" s="16"/>
      <c r="C726" s="35"/>
      <c r="D726" s="36"/>
    </row>
    <row r="727" spans="1:4" s="81" customFormat="1" x14ac:dyDescent="0.2">
      <c r="A727" s="16"/>
      <c r="C727" s="35"/>
      <c r="D727" s="36"/>
    </row>
    <row r="728" spans="1:4" s="81" customFormat="1" x14ac:dyDescent="0.2">
      <c r="A728" s="16"/>
      <c r="C728" s="35"/>
      <c r="D728" s="36"/>
    </row>
    <row r="729" spans="1:4" s="81" customFormat="1" x14ac:dyDescent="0.2">
      <c r="A729" s="16"/>
      <c r="C729" s="35"/>
      <c r="D729" s="36"/>
    </row>
    <row r="730" spans="1:4" s="81" customFormat="1" x14ac:dyDescent="0.2">
      <c r="A730" s="16"/>
      <c r="C730" s="35"/>
      <c r="D730" s="36"/>
    </row>
    <row r="731" spans="1:4" s="81" customFormat="1" x14ac:dyDescent="0.2">
      <c r="A731" s="16"/>
      <c r="C731" s="35"/>
      <c r="D731" s="36"/>
    </row>
    <row r="732" spans="1:4" s="81" customFormat="1" x14ac:dyDescent="0.2">
      <c r="A732" s="16"/>
      <c r="C732" s="35"/>
      <c r="D732" s="36"/>
    </row>
    <row r="733" spans="1:4" s="81" customFormat="1" x14ac:dyDescent="0.2">
      <c r="A733" s="16"/>
      <c r="C733" s="35"/>
      <c r="D733" s="36"/>
    </row>
    <row r="734" spans="1:4" s="81" customFormat="1" x14ac:dyDescent="0.2">
      <c r="A734" s="16"/>
      <c r="C734" s="35"/>
      <c r="D734" s="36"/>
    </row>
    <row r="735" spans="1:4" s="81" customFormat="1" x14ac:dyDescent="0.2">
      <c r="A735" s="16"/>
      <c r="C735" s="35"/>
      <c r="D735" s="36"/>
    </row>
    <row r="736" spans="1:4" s="81" customFormat="1" x14ac:dyDescent="0.2">
      <c r="A736" s="16"/>
      <c r="C736" s="35"/>
      <c r="D736" s="36"/>
    </row>
    <row r="737" spans="1:4" s="81" customFormat="1" x14ac:dyDescent="0.2">
      <c r="A737" s="16"/>
      <c r="C737" s="35"/>
      <c r="D737" s="36"/>
    </row>
    <row r="738" spans="1:4" s="81" customFormat="1" x14ac:dyDescent="0.2">
      <c r="A738" s="16"/>
      <c r="C738" s="35"/>
      <c r="D738" s="36"/>
    </row>
    <row r="739" spans="1:4" s="81" customFormat="1" x14ac:dyDescent="0.2">
      <c r="A739" s="16"/>
      <c r="C739" s="35"/>
      <c r="D739" s="36"/>
    </row>
    <row r="740" spans="1:4" s="81" customFormat="1" x14ac:dyDescent="0.2">
      <c r="A740" s="16"/>
      <c r="C740" s="35"/>
      <c r="D740" s="36"/>
    </row>
    <row r="741" spans="1:4" s="81" customFormat="1" x14ac:dyDescent="0.2">
      <c r="A741" s="16"/>
      <c r="C741" s="35"/>
      <c r="D741" s="36"/>
    </row>
    <row r="742" spans="1:4" s="81" customFormat="1" x14ac:dyDescent="0.2">
      <c r="A742" s="16"/>
      <c r="C742" s="35"/>
      <c r="D742" s="36"/>
    </row>
    <row r="743" spans="1:4" s="81" customFormat="1" x14ac:dyDescent="0.2">
      <c r="A743" s="16"/>
      <c r="C743" s="35"/>
      <c r="D743" s="36"/>
    </row>
    <row r="744" spans="1:4" s="81" customFormat="1" x14ac:dyDescent="0.2">
      <c r="A744" s="16"/>
      <c r="C744" s="35"/>
      <c r="D744" s="36"/>
    </row>
    <row r="745" spans="1:4" s="81" customFormat="1" x14ac:dyDescent="0.2">
      <c r="A745" s="16"/>
      <c r="C745" s="35"/>
      <c r="D745" s="36"/>
    </row>
    <row r="746" spans="1:4" s="81" customFormat="1" x14ac:dyDescent="0.2">
      <c r="A746" s="16"/>
      <c r="C746" s="35"/>
      <c r="D746" s="36"/>
    </row>
    <row r="747" spans="1:4" s="81" customFormat="1" x14ac:dyDescent="0.2">
      <c r="A747" s="16"/>
      <c r="C747" s="35"/>
      <c r="D747" s="36"/>
    </row>
    <row r="748" spans="1:4" s="81" customFormat="1" x14ac:dyDescent="0.2">
      <c r="A748" s="16"/>
      <c r="C748" s="35"/>
      <c r="D748" s="36"/>
    </row>
    <row r="749" spans="1:4" s="81" customFormat="1" x14ac:dyDescent="0.2">
      <c r="A749" s="16"/>
      <c r="C749" s="35"/>
      <c r="D749" s="36"/>
    </row>
    <row r="750" spans="1:4" s="81" customFormat="1" x14ac:dyDescent="0.2">
      <c r="A750" s="16"/>
      <c r="C750" s="35"/>
      <c r="D750" s="36"/>
    </row>
    <row r="751" spans="1:4" s="81" customFormat="1" x14ac:dyDescent="0.2">
      <c r="A751" s="16"/>
      <c r="C751" s="35"/>
      <c r="D751" s="36"/>
    </row>
    <row r="752" spans="1:4" s="81" customFormat="1" x14ac:dyDescent="0.2">
      <c r="A752" s="16"/>
      <c r="C752" s="35"/>
      <c r="D752" s="36"/>
    </row>
    <row r="753" spans="1:4" s="81" customFormat="1" x14ac:dyDescent="0.2">
      <c r="A753" s="16"/>
      <c r="C753" s="35"/>
      <c r="D753" s="36"/>
    </row>
    <row r="754" spans="1:4" s="81" customFormat="1" x14ac:dyDescent="0.2">
      <c r="A754" s="16"/>
      <c r="C754" s="35"/>
      <c r="D754" s="36"/>
    </row>
    <row r="755" spans="1:4" s="81" customFormat="1" x14ac:dyDescent="0.2">
      <c r="A755" s="16"/>
      <c r="C755" s="35"/>
      <c r="D755" s="36"/>
    </row>
    <row r="756" spans="1:4" s="81" customFormat="1" x14ac:dyDescent="0.2">
      <c r="A756" s="16"/>
      <c r="C756" s="35"/>
      <c r="D756" s="36"/>
    </row>
    <row r="757" spans="1:4" s="81" customFormat="1" x14ac:dyDescent="0.2">
      <c r="A757" s="16"/>
      <c r="C757" s="35"/>
      <c r="D757" s="36"/>
    </row>
    <row r="758" spans="1:4" s="81" customFormat="1" x14ac:dyDescent="0.2">
      <c r="A758" s="16"/>
      <c r="C758" s="35"/>
      <c r="D758" s="36"/>
    </row>
    <row r="759" spans="1:4" s="81" customFormat="1" x14ac:dyDescent="0.2">
      <c r="A759" s="16"/>
      <c r="C759" s="35"/>
      <c r="D759" s="36"/>
    </row>
    <row r="760" spans="1:4" s="81" customFormat="1" x14ac:dyDescent="0.2">
      <c r="A760" s="16"/>
      <c r="C760" s="35"/>
      <c r="D760" s="36"/>
    </row>
    <row r="761" spans="1:4" s="81" customFormat="1" x14ac:dyDescent="0.2">
      <c r="A761" s="16"/>
      <c r="C761" s="35"/>
      <c r="D761" s="36"/>
    </row>
    <row r="762" spans="1:4" s="81" customFormat="1" x14ac:dyDescent="0.2">
      <c r="A762" s="16"/>
      <c r="C762" s="35"/>
      <c r="D762" s="36"/>
    </row>
    <row r="763" spans="1:4" s="81" customFormat="1" x14ac:dyDescent="0.2">
      <c r="A763" s="16"/>
      <c r="C763" s="35"/>
      <c r="D763" s="36"/>
    </row>
    <row r="764" spans="1:4" s="81" customFormat="1" x14ac:dyDescent="0.2">
      <c r="A764" s="16"/>
      <c r="C764" s="35"/>
      <c r="D764" s="36"/>
    </row>
    <row r="765" spans="1:4" s="81" customFormat="1" x14ac:dyDescent="0.2">
      <c r="A765" s="16"/>
      <c r="C765" s="35"/>
      <c r="D765" s="36"/>
    </row>
    <row r="766" spans="1:4" s="81" customFormat="1" x14ac:dyDescent="0.2">
      <c r="A766" s="16"/>
      <c r="C766" s="35"/>
      <c r="D766" s="36"/>
    </row>
    <row r="767" spans="1:4" s="81" customFormat="1" x14ac:dyDescent="0.2">
      <c r="A767" s="16"/>
      <c r="C767" s="35"/>
      <c r="D767" s="36"/>
    </row>
    <row r="768" spans="1:4" s="81" customFormat="1" x14ac:dyDescent="0.2">
      <c r="A768" s="16"/>
      <c r="C768" s="35"/>
      <c r="D768" s="36"/>
    </row>
    <row r="769" spans="1:4" s="81" customFormat="1" x14ac:dyDescent="0.2">
      <c r="A769" s="16"/>
      <c r="C769" s="35"/>
      <c r="D769" s="36"/>
    </row>
    <row r="770" spans="1:4" s="81" customFormat="1" x14ac:dyDescent="0.2">
      <c r="A770" s="16"/>
      <c r="C770" s="35"/>
      <c r="D770" s="36"/>
    </row>
    <row r="771" spans="1:4" s="81" customFormat="1" x14ac:dyDescent="0.2">
      <c r="A771" s="16"/>
      <c r="C771" s="35"/>
      <c r="D771" s="36"/>
    </row>
    <row r="772" spans="1:4" s="81" customFormat="1" x14ac:dyDescent="0.2">
      <c r="A772" s="16"/>
      <c r="C772" s="35"/>
      <c r="D772" s="36"/>
    </row>
    <row r="773" spans="1:4" s="81" customFormat="1" x14ac:dyDescent="0.2">
      <c r="A773" s="16"/>
      <c r="C773" s="35"/>
      <c r="D773" s="36"/>
    </row>
    <row r="774" spans="1:4" s="81" customFormat="1" x14ac:dyDescent="0.2">
      <c r="A774" s="16"/>
      <c r="C774" s="35"/>
      <c r="D774" s="36"/>
    </row>
    <row r="775" spans="1:4" s="81" customFormat="1" x14ac:dyDescent="0.2">
      <c r="A775" s="16"/>
      <c r="C775" s="35"/>
      <c r="D775" s="36"/>
    </row>
    <row r="776" spans="1:4" s="81" customFormat="1" x14ac:dyDescent="0.2">
      <c r="A776" s="16"/>
      <c r="C776" s="35"/>
      <c r="D776" s="36"/>
    </row>
    <row r="777" spans="1:4" s="81" customFormat="1" x14ac:dyDescent="0.2">
      <c r="A777" s="16"/>
      <c r="C777" s="35"/>
      <c r="D777" s="36"/>
    </row>
    <row r="778" spans="1:4" s="81" customFormat="1" x14ac:dyDescent="0.2">
      <c r="A778" s="16"/>
      <c r="C778" s="35"/>
      <c r="D778" s="36"/>
    </row>
    <row r="779" spans="1:4" s="81" customFormat="1" x14ac:dyDescent="0.2">
      <c r="A779" s="16"/>
      <c r="C779" s="35"/>
      <c r="D779" s="36"/>
    </row>
    <row r="780" spans="1:4" s="81" customFormat="1" x14ac:dyDescent="0.2">
      <c r="A780" s="16"/>
      <c r="C780" s="35"/>
      <c r="D780" s="36"/>
    </row>
    <row r="781" spans="1:4" s="81" customFormat="1" x14ac:dyDescent="0.2">
      <c r="A781" s="16"/>
      <c r="C781" s="35"/>
      <c r="D781" s="36"/>
    </row>
    <row r="782" spans="1:4" s="81" customFormat="1" x14ac:dyDescent="0.2">
      <c r="A782" s="16"/>
      <c r="C782" s="35"/>
      <c r="D782" s="36"/>
    </row>
    <row r="783" spans="1:4" s="81" customFormat="1" x14ac:dyDescent="0.2">
      <c r="A783" s="16"/>
      <c r="C783" s="35"/>
      <c r="D783" s="36"/>
    </row>
    <row r="784" spans="1:4" s="81" customFormat="1" x14ac:dyDescent="0.2">
      <c r="A784" s="16"/>
      <c r="C784" s="35"/>
      <c r="D784" s="36"/>
    </row>
    <row r="785" spans="1:4" s="81" customFormat="1" x14ac:dyDescent="0.2">
      <c r="A785" s="16"/>
      <c r="C785" s="35"/>
      <c r="D785" s="36"/>
    </row>
    <row r="786" spans="1:4" s="81" customFormat="1" x14ac:dyDescent="0.2">
      <c r="A786" s="16"/>
      <c r="C786" s="35"/>
      <c r="D786" s="36"/>
    </row>
    <row r="787" spans="1:4" s="81" customFormat="1" x14ac:dyDescent="0.2">
      <c r="A787" s="16"/>
      <c r="C787" s="35"/>
      <c r="D787" s="36"/>
    </row>
    <row r="788" spans="1:4" s="81" customFormat="1" x14ac:dyDescent="0.2">
      <c r="A788" s="16"/>
      <c r="C788" s="35"/>
      <c r="D788" s="36"/>
    </row>
    <row r="789" spans="1:4" s="81" customFormat="1" x14ac:dyDescent="0.2">
      <c r="A789" s="16"/>
      <c r="C789" s="35"/>
      <c r="D789" s="36"/>
    </row>
    <row r="790" spans="1:4" s="81" customFormat="1" x14ac:dyDescent="0.2">
      <c r="A790" s="16"/>
      <c r="C790" s="35"/>
      <c r="D790" s="36"/>
    </row>
    <row r="791" spans="1:4" s="81" customFormat="1" x14ac:dyDescent="0.2">
      <c r="A791" s="16"/>
      <c r="C791" s="35"/>
      <c r="D791" s="36"/>
    </row>
    <row r="792" spans="1:4" s="81" customFormat="1" x14ac:dyDescent="0.2">
      <c r="A792" s="16"/>
      <c r="C792" s="35"/>
      <c r="D792" s="36"/>
    </row>
    <row r="793" spans="1:4" s="81" customFormat="1" x14ac:dyDescent="0.2">
      <c r="A793" s="16"/>
      <c r="C793" s="35"/>
      <c r="D793" s="36"/>
    </row>
    <row r="794" spans="1:4" s="81" customFormat="1" x14ac:dyDescent="0.2">
      <c r="A794" s="16"/>
      <c r="C794" s="35"/>
      <c r="D794" s="36"/>
    </row>
    <row r="795" spans="1:4" s="81" customFormat="1" x14ac:dyDescent="0.2">
      <c r="A795" s="16"/>
      <c r="C795" s="35"/>
      <c r="D795" s="36"/>
    </row>
    <row r="796" spans="1:4" s="81" customFormat="1" x14ac:dyDescent="0.2">
      <c r="A796" s="16"/>
      <c r="C796" s="35"/>
      <c r="D796" s="36"/>
    </row>
    <row r="797" spans="1:4" s="81" customFormat="1" x14ac:dyDescent="0.2">
      <c r="A797" s="16"/>
      <c r="C797" s="35"/>
      <c r="D797" s="36"/>
    </row>
    <row r="798" spans="1:4" s="81" customFormat="1" x14ac:dyDescent="0.2">
      <c r="A798" s="16"/>
      <c r="C798" s="35"/>
      <c r="D798" s="36"/>
    </row>
    <row r="799" spans="1:4" s="81" customFormat="1" x14ac:dyDescent="0.2">
      <c r="A799" s="16"/>
      <c r="C799" s="35"/>
      <c r="D799" s="36"/>
    </row>
    <row r="800" spans="1:4" s="81" customFormat="1" x14ac:dyDescent="0.2">
      <c r="A800" s="16"/>
      <c r="C800" s="35"/>
      <c r="D800" s="36"/>
    </row>
    <row r="801" spans="1:17" s="81" customFormat="1" x14ac:dyDescent="0.2">
      <c r="A801" s="16"/>
      <c r="C801" s="35"/>
      <c r="D801" s="36"/>
    </row>
    <row r="802" spans="1:17" s="81" customFormat="1" x14ac:dyDescent="0.2">
      <c r="A802" s="16"/>
      <c r="C802" s="35"/>
      <c r="D802" s="36"/>
    </row>
    <row r="803" spans="1:17" s="81" customFormat="1" x14ac:dyDescent="0.2">
      <c r="A803" s="16"/>
      <c r="C803" s="35"/>
      <c r="D803" s="36"/>
    </row>
    <row r="804" spans="1:17" s="81" customFormat="1" x14ac:dyDescent="0.2">
      <c r="A804" s="16"/>
      <c r="C804" s="35"/>
      <c r="D804" s="36"/>
    </row>
    <row r="805" spans="1:17" s="81" customFormat="1" x14ac:dyDescent="0.2">
      <c r="A805" s="16"/>
      <c r="C805" s="35"/>
      <c r="D805" s="36"/>
    </row>
    <row r="806" spans="1:17" s="81" customFormat="1" x14ac:dyDescent="0.2">
      <c r="A806" s="16"/>
      <c r="C806" s="35"/>
      <c r="D806" s="36"/>
    </row>
    <row r="807" spans="1:17" s="81" customFormat="1" x14ac:dyDescent="0.2">
      <c r="A807" s="16"/>
      <c r="C807" s="35"/>
      <c r="D807" s="36"/>
    </row>
    <row r="808" spans="1:17" s="81" customFormat="1" x14ac:dyDescent="0.2">
      <c r="A808" s="16"/>
      <c r="C808" s="35"/>
      <c r="D808" s="36"/>
    </row>
    <row r="809" spans="1:17" s="81" customFormat="1" x14ac:dyDescent="0.2">
      <c r="A809" s="16"/>
      <c r="C809" s="35"/>
      <c r="D809" s="36"/>
    </row>
    <row r="810" spans="1:17" s="81" customFormat="1" x14ac:dyDescent="0.2">
      <c r="A810" s="16"/>
      <c r="C810" s="35"/>
      <c r="D810" s="36"/>
    </row>
    <row r="811" spans="1:17" s="81" customFormat="1" x14ac:dyDescent="0.2">
      <c r="A811" s="16"/>
      <c r="C811" s="35"/>
      <c r="D811" s="36"/>
    </row>
    <row r="812" spans="1:17" s="81" customFormat="1" x14ac:dyDescent="0.2">
      <c r="A812" s="16"/>
      <c r="C812" s="35"/>
      <c r="D812" s="36"/>
    </row>
    <row r="813" spans="1:17" s="81" customFormat="1" x14ac:dyDescent="0.2">
      <c r="A813" s="16"/>
      <c r="C813" s="35"/>
      <c r="D813" s="36"/>
    </row>
    <row r="814" spans="1:17" s="81" customFormat="1" x14ac:dyDescent="0.2">
      <c r="A814" s="16"/>
      <c r="C814" s="35"/>
      <c r="D814" s="36"/>
    </row>
    <row r="815" spans="1:17" s="81" customFormat="1" x14ac:dyDescent="0.2">
      <c r="A815" s="16"/>
      <c r="C815" s="35"/>
      <c r="D815" s="36"/>
    </row>
    <row r="816" spans="1:17" x14ac:dyDescent="0.2">
      <c r="A816" s="16"/>
      <c r="B816" s="81"/>
      <c r="C816" s="35"/>
      <c r="D816" s="36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</row>
    <row r="817" spans="1:17" x14ac:dyDescent="0.2">
      <c r="A817" s="16"/>
      <c r="B817" s="81"/>
      <c r="C817" s="35"/>
      <c r="D817" s="36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</row>
    <row r="818" spans="1:17" x14ac:dyDescent="0.2">
      <c r="A818" s="16"/>
      <c r="B818" s="81"/>
      <c r="C818" s="35"/>
      <c r="D818" s="36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</row>
    <row r="819" spans="1:17" x14ac:dyDescent="0.2">
      <c r="A819" s="16"/>
      <c r="B819" s="81"/>
      <c r="C819" s="35"/>
      <c r="D819" s="36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</row>
    <row r="820" spans="1:17" x14ac:dyDescent="0.2">
      <c r="A820" s="16"/>
      <c r="B820" s="81"/>
      <c r="C820" s="35"/>
      <c r="D820" s="36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</row>
    <row r="821" spans="1:17" x14ac:dyDescent="0.2">
      <c r="A821" s="16"/>
      <c r="B821" s="81"/>
      <c r="C821" s="35"/>
      <c r="D821" s="36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</row>
    <row r="822" spans="1:17" x14ac:dyDescent="0.2">
      <c r="A822" s="16"/>
      <c r="B822" s="81"/>
      <c r="C822" s="35"/>
      <c r="D822" s="36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</row>
    <row r="823" spans="1:17" x14ac:dyDescent="0.2">
      <c r="A823" s="16"/>
      <c r="B823" s="81"/>
      <c r="C823" s="35"/>
      <c r="D823" s="36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</row>
    <row r="824" spans="1:17" x14ac:dyDescent="0.2">
      <c r="A824" s="16"/>
      <c r="B824" s="81"/>
      <c r="C824" s="35"/>
      <c r="D824" s="36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</row>
    <row r="825" spans="1:17" x14ac:dyDescent="0.2">
      <c r="A825" s="16"/>
      <c r="B825" s="81"/>
      <c r="C825" s="35"/>
      <c r="D825" s="36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</row>
    <row r="826" spans="1:17" x14ac:dyDescent="0.2">
      <c r="A826" s="16"/>
      <c r="B826" s="81"/>
      <c r="C826" s="35"/>
      <c r="D826" s="36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</row>
    <row r="827" spans="1:17" x14ac:dyDescent="0.2">
      <c r="A827" s="16"/>
      <c r="B827" s="81"/>
      <c r="C827" s="35"/>
      <c r="D827" s="36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</row>
    <row r="828" spans="1:17" x14ac:dyDescent="0.2">
      <c r="A828" s="16"/>
      <c r="B828" s="81"/>
      <c r="C828" s="35"/>
      <c r="D828" s="36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</row>
    <row r="829" spans="1:17" x14ac:dyDescent="0.2">
      <c r="A829" s="16"/>
      <c r="B829" s="81"/>
      <c r="C829" s="35"/>
      <c r="D829" s="36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</row>
    <row r="830" spans="1:17" x14ac:dyDescent="0.2">
      <c r="A830" s="16"/>
      <c r="B830" s="81"/>
      <c r="C830" s="35"/>
      <c r="D830" s="36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</row>
    <row r="831" spans="1:17" x14ac:dyDescent="0.2">
      <c r="A831" s="16"/>
      <c r="B831" s="81"/>
      <c r="C831" s="35"/>
      <c r="D831" s="36"/>
      <c r="E831" s="81"/>
      <c r="F831" s="81"/>
      <c r="G831" s="81"/>
      <c r="H831" s="81"/>
      <c r="I831" s="81"/>
      <c r="J831" s="81"/>
      <c r="K831" s="81"/>
      <c r="L831" s="81"/>
      <c r="M831" s="81"/>
      <c r="N831" s="81"/>
      <c r="O831" s="81"/>
      <c r="P831" s="81"/>
      <c r="Q831" s="81"/>
    </row>
    <row r="832" spans="1:17" x14ac:dyDescent="0.2">
      <c r="A832" s="16"/>
      <c r="B832" s="81"/>
      <c r="C832" s="35"/>
      <c r="D832" s="36"/>
      <c r="E832" s="81"/>
      <c r="F832" s="81"/>
      <c r="G832" s="81"/>
      <c r="H832" s="81"/>
      <c r="I832" s="81"/>
      <c r="J832" s="81"/>
      <c r="K832" s="81"/>
      <c r="L832" s="81"/>
      <c r="M832" s="81"/>
      <c r="N832" s="81"/>
      <c r="O832" s="81"/>
      <c r="P832" s="81"/>
      <c r="Q832" s="81"/>
    </row>
    <row r="833" spans="1:17" x14ac:dyDescent="0.2">
      <c r="A833" s="16"/>
      <c r="B833" s="81"/>
      <c r="C833" s="35"/>
      <c r="D833" s="36"/>
      <c r="E833" s="81"/>
      <c r="F833" s="81"/>
      <c r="G833" s="81"/>
      <c r="H833" s="81"/>
      <c r="I833" s="81"/>
      <c r="J833" s="81"/>
      <c r="K833" s="81"/>
      <c r="L833" s="81"/>
      <c r="M833" s="81"/>
      <c r="N833" s="81"/>
      <c r="O833" s="81"/>
      <c r="P833" s="81"/>
      <c r="Q833" s="81"/>
    </row>
    <row r="834" spans="1:17" x14ac:dyDescent="0.2">
      <c r="A834" s="16"/>
      <c r="B834" s="81"/>
      <c r="C834" s="35"/>
      <c r="D834" s="36"/>
      <c r="E834" s="81"/>
      <c r="F834" s="81"/>
      <c r="G834" s="81"/>
      <c r="H834" s="81"/>
      <c r="I834" s="81"/>
      <c r="J834" s="81"/>
      <c r="K834" s="81"/>
      <c r="L834" s="81"/>
      <c r="M834" s="81"/>
      <c r="N834" s="81"/>
      <c r="O834" s="81"/>
      <c r="P834" s="81"/>
      <c r="Q834" s="81"/>
    </row>
    <row r="835" spans="1:17" x14ac:dyDescent="0.2">
      <c r="A835" s="16"/>
      <c r="B835" s="81"/>
      <c r="C835" s="35"/>
      <c r="D835" s="36"/>
      <c r="E835" s="81"/>
      <c r="F835" s="81"/>
      <c r="G835" s="81"/>
      <c r="H835" s="81"/>
      <c r="I835" s="81"/>
      <c r="J835" s="81"/>
      <c r="K835" s="81"/>
      <c r="L835" s="81"/>
      <c r="M835" s="81"/>
      <c r="N835" s="81"/>
      <c r="O835" s="81"/>
      <c r="P835" s="81"/>
      <c r="Q835" s="81"/>
    </row>
    <row r="836" spans="1:17" x14ac:dyDescent="0.2">
      <c r="A836" s="16"/>
      <c r="B836" s="81"/>
      <c r="C836" s="35"/>
      <c r="D836" s="36"/>
      <c r="E836" s="81"/>
      <c r="F836" s="81"/>
      <c r="G836" s="81"/>
      <c r="H836" s="81"/>
      <c r="I836" s="81"/>
      <c r="J836" s="81"/>
      <c r="K836" s="81"/>
      <c r="L836" s="81"/>
      <c r="M836" s="81"/>
      <c r="N836" s="81"/>
      <c r="O836" s="81"/>
      <c r="P836" s="81"/>
      <c r="Q836" s="81"/>
    </row>
    <row r="837" spans="1:17" x14ac:dyDescent="0.2">
      <c r="A837" s="16"/>
      <c r="B837" s="81"/>
      <c r="C837" s="35"/>
      <c r="D837" s="36"/>
      <c r="E837" s="81"/>
      <c r="F837" s="81"/>
      <c r="G837" s="81"/>
      <c r="H837" s="81"/>
      <c r="I837" s="81"/>
      <c r="J837" s="81"/>
      <c r="K837" s="81"/>
      <c r="L837" s="81"/>
      <c r="M837" s="81"/>
      <c r="N837" s="81"/>
      <c r="O837" s="81"/>
      <c r="P837" s="81"/>
      <c r="Q837" s="81"/>
    </row>
    <row r="838" spans="1:17" x14ac:dyDescent="0.2">
      <c r="A838" s="16"/>
      <c r="B838" s="81"/>
      <c r="C838" s="35"/>
      <c r="D838" s="36"/>
      <c r="E838" s="81"/>
      <c r="F838" s="81"/>
      <c r="G838" s="81"/>
      <c r="H838" s="81"/>
      <c r="I838" s="81"/>
      <c r="J838" s="81"/>
      <c r="K838" s="81"/>
      <c r="L838" s="81"/>
      <c r="M838" s="81"/>
      <c r="N838" s="81"/>
      <c r="O838" s="81"/>
      <c r="P838" s="81"/>
      <c r="Q838" s="81"/>
    </row>
    <row r="839" spans="1:17" x14ac:dyDescent="0.2">
      <c r="A839" s="16"/>
      <c r="B839" s="81"/>
      <c r="C839" s="35"/>
      <c r="D839" s="36"/>
      <c r="E839" s="81"/>
      <c r="F839" s="81"/>
      <c r="G839" s="81"/>
      <c r="H839" s="81"/>
      <c r="I839" s="81"/>
      <c r="J839" s="81"/>
      <c r="K839" s="81"/>
      <c r="L839" s="81"/>
      <c r="M839" s="81"/>
      <c r="N839" s="81"/>
      <c r="O839" s="81"/>
      <c r="P839" s="81"/>
      <c r="Q839" s="81"/>
    </row>
    <row r="840" spans="1:17" x14ac:dyDescent="0.2">
      <c r="A840" s="16"/>
      <c r="B840" s="81"/>
      <c r="C840" s="35"/>
      <c r="D840" s="36"/>
      <c r="E840" s="81"/>
      <c r="F840" s="81"/>
      <c r="G840" s="81"/>
      <c r="H840" s="81"/>
      <c r="I840" s="81"/>
      <c r="J840" s="81"/>
      <c r="K840" s="81"/>
      <c r="L840" s="81"/>
      <c r="M840" s="81"/>
      <c r="N840" s="81"/>
      <c r="O840" s="81"/>
      <c r="P840" s="81"/>
      <c r="Q840" s="81"/>
    </row>
    <row r="841" spans="1:17" x14ac:dyDescent="0.2">
      <c r="A841" s="16"/>
      <c r="B841" s="81"/>
      <c r="C841" s="35"/>
      <c r="D841" s="36"/>
      <c r="E841" s="81"/>
      <c r="F841" s="81"/>
      <c r="G841" s="81"/>
      <c r="H841" s="81"/>
      <c r="I841" s="81"/>
      <c r="J841" s="81"/>
      <c r="K841" s="81"/>
      <c r="L841" s="81"/>
      <c r="M841" s="81"/>
      <c r="N841" s="81"/>
      <c r="O841" s="81"/>
      <c r="P841" s="81"/>
      <c r="Q841" s="81"/>
    </row>
    <row r="842" spans="1:17" x14ac:dyDescent="0.2">
      <c r="A842" s="16"/>
      <c r="B842" s="81"/>
      <c r="C842" s="35"/>
      <c r="D842" s="36"/>
      <c r="E842" s="81"/>
      <c r="F842" s="81"/>
      <c r="G842" s="81"/>
      <c r="H842" s="81"/>
      <c r="I842" s="81"/>
      <c r="J842" s="81"/>
      <c r="K842" s="81"/>
      <c r="L842" s="81"/>
      <c r="M842" s="81"/>
      <c r="N842" s="81"/>
      <c r="O842" s="81"/>
      <c r="P842" s="81"/>
      <c r="Q842" s="81"/>
    </row>
    <row r="843" spans="1:17" x14ac:dyDescent="0.2">
      <c r="A843" s="16"/>
      <c r="B843" s="81"/>
      <c r="C843" s="35"/>
      <c r="D843" s="36"/>
      <c r="E843" s="81"/>
      <c r="F843" s="81"/>
      <c r="G843" s="81"/>
      <c r="H843" s="81"/>
      <c r="I843" s="81"/>
      <c r="J843" s="81"/>
      <c r="K843" s="81"/>
      <c r="L843" s="81"/>
      <c r="M843" s="81"/>
      <c r="N843" s="81"/>
      <c r="O843" s="81"/>
      <c r="P843" s="81"/>
      <c r="Q843" s="81"/>
    </row>
    <row r="844" spans="1:17" x14ac:dyDescent="0.2">
      <c r="A844" s="16"/>
      <c r="B844" s="81"/>
      <c r="C844" s="35"/>
      <c r="D844" s="36"/>
      <c r="E844" s="81"/>
      <c r="F844" s="81"/>
      <c r="G844" s="81"/>
      <c r="H844" s="81"/>
      <c r="I844" s="81"/>
      <c r="J844" s="81"/>
      <c r="K844" s="81"/>
      <c r="L844" s="81"/>
      <c r="M844" s="81"/>
      <c r="N844" s="81"/>
      <c r="O844" s="81"/>
      <c r="P844" s="81"/>
      <c r="Q844" s="81"/>
    </row>
    <row r="845" spans="1:17" x14ac:dyDescent="0.2">
      <c r="A845" s="16"/>
      <c r="B845" s="81"/>
      <c r="C845" s="35"/>
      <c r="D845" s="36"/>
      <c r="E845" s="81"/>
      <c r="F845" s="81"/>
      <c r="G845" s="81"/>
      <c r="H845" s="81"/>
      <c r="I845" s="81"/>
      <c r="J845" s="81"/>
      <c r="K845" s="81"/>
      <c r="L845" s="81"/>
      <c r="M845" s="81"/>
      <c r="N845" s="81"/>
      <c r="O845" s="81"/>
      <c r="P845" s="81"/>
      <c r="Q845" s="81"/>
    </row>
    <row r="846" spans="1:17" x14ac:dyDescent="0.2">
      <c r="A846" s="16"/>
      <c r="B846" s="81"/>
      <c r="C846" s="35"/>
      <c r="D846" s="36"/>
      <c r="E846" s="81"/>
      <c r="F846" s="81"/>
      <c r="G846" s="81"/>
      <c r="H846" s="81"/>
      <c r="I846" s="81"/>
      <c r="J846" s="81"/>
      <c r="K846" s="81"/>
      <c r="L846" s="81"/>
      <c r="M846" s="81"/>
      <c r="N846" s="81"/>
      <c r="O846" s="81"/>
      <c r="P846" s="81"/>
      <c r="Q846" s="81"/>
    </row>
    <row r="847" spans="1:17" x14ac:dyDescent="0.2">
      <c r="A847" s="16"/>
      <c r="B847" s="81"/>
      <c r="C847" s="35"/>
      <c r="D847" s="36"/>
      <c r="E847" s="81"/>
      <c r="F847" s="81"/>
      <c r="G847" s="81"/>
      <c r="H847" s="81"/>
      <c r="I847" s="81"/>
      <c r="J847" s="81"/>
      <c r="K847" s="81"/>
      <c r="L847" s="81"/>
      <c r="M847" s="81"/>
      <c r="N847" s="81"/>
      <c r="O847" s="81"/>
      <c r="P847" s="81"/>
      <c r="Q847" s="81"/>
    </row>
    <row r="848" spans="1:17" x14ac:dyDescent="0.2">
      <c r="A848" s="16"/>
      <c r="B848" s="81"/>
      <c r="C848" s="35"/>
      <c r="D848" s="36"/>
      <c r="E848" s="81"/>
      <c r="F848" s="81"/>
      <c r="G848" s="81"/>
      <c r="H848" s="81"/>
      <c r="I848" s="81"/>
      <c r="J848" s="81"/>
      <c r="K848" s="81"/>
      <c r="L848" s="81"/>
      <c r="M848" s="81"/>
      <c r="N848" s="81"/>
      <c r="O848" s="81"/>
      <c r="P848" s="81"/>
      <c r="Q848" s="81"/>
    </row>
    <row r="849" spans="1:17" x14ac:dyDescent="0.2">
      <c r="A849" s="16"/>
      <c r="B849" s="81"/>
      <c r="C849" s="35"/>
      <c r="D849" s="36"/>
      <c r="E849" s="81"/>
      <c r="F849" s="81"/>
      <c r="G849" s="81"/>
      <c r="H849" s="81"/>
      <c r="I849" s="81"/>
      <c r="J849" s="81"/>
      <c r="K849" s="81"/>
      <c r="L849" s="81"/>
      <c r="M849" s="81"/>
      <c r="N849" s="81"/>
      <c r="O849" s="81"/>
      <c r="P849" s="81"/>
      <c r="Q849" s="81"/>
    </row>
    <row r="850" spans="1:17" x14ac:dyDescent="0.2">
      <c r="A850" s="16"/>
      <c r="B850" s="81"/>
      <c r="C850" s="35"/>
      <c r="D850" s="36"/>
      <c r="E850" s="81"/>
      <c r="F850" s="81"/>
      <c r="G850" s="81"/>
      <c r="H850" s="81"/>
      <c r="I850" s="81"/>
      <c r="J850" s="81"/>
      <c r="K850" s="81"/>
      <c r="L850" s="81"/>
      <c r="M850" s="81"/>
      <c r="N850" s="81"/>
      <c r="O850" s="81"/>
      <c r="P850" s="81"/>
      <c r="Q850" s="81"/>
    </row>
    <row r="851" spans="1:17" x14ac:dyDescent="0.2">
      <c r="A851" s="16"/>
      <c r="B851" s="81"/>
      <c r="C851" s="35"/>
      <c r="D851" s="36"/>
      <c r="E851" s="81"/>
      <c r="F851" s="81"/>
      <c r="G851" s="81"/>
      <c r="H851" s="81"/>
      <c r="I851" s="81"/>
      <c r="J851" s="81"/>
      <c r="K851" s="81"/>
      <c r="L851" s="81"/>
      <c r="M851" s="81"/>
      <c r="N851" s="81"/>
      <c r="O851" s="81"/>
      <c r="P851" s="81"/>
      <c r="Q851" s="81"/>
    </row>
    <row r="852" spans="1:17" x14ac:dyDescent="0.2">
      <c r="A852" s="16"/>
      <c r="B852" s="81"/>
      <c r="C852" s="35"/>
      <c r="D852" s="36"/>
      <c r="E852" s="81"/>
      <c r="F852" s="81"/>
      <c r="G852" s="81"/>
      <c r="H852" s="81"/>
      <c r="I852" s="81"/>
      <c r="J852" s="81"/>
      <c r="K852" s="81"/>
      <c r="L852" s="81"/>
      <c r="M852" s="81"/>
      <c r="N852" s="81"/>
      <c r="O852" s="81"/>
      <c r="P852" s="81"/>
      <c r="Q852" s="81"/>
    </row>
    <row r="853" spans="1:17" x14ac:dyDescent="0.2">
      <c r="A853" s="16"/>
      <c r="B853" s="81"/>
      <c r="C853" s="35"/>
      <c r="D853" s="36"/>
      <c r="E853" s="81"/>
      <c r="F853" s="81"/>
      <c r="G853" s="81"/>
      <c r="H853" s="81"/>
      <c r="I853" s="81"/>
      <c r="J853" s="81"/>
      <c r="K853" s="81"/>
      <c r="L853" s="81"/>
      <c r="M853" s="81"/>
      <c r="N853" s="81"/>
      <c r="O853" s="81"/>
      <c r="P853" s="81"/>
      <c r="Q853" s="81"/>
    </row>
    <row r="854" spans="1:17" x14ac:dyDescent="0.2">
      <c r="A854" s="16"/>
      <c r="B854" s="81"/>
      <c r="C854" s="35"/>
      <c r="D854" s="36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</row>
    <row r="855" spans="1:17" x14ac:dyDescent="0.2">
      <c r="A855" s="16"/>
      <c r="B855" s="81"/>
      <c r="C855" s="35"/>
      <c r="D855" s="36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</row>
    <row r="856" spans="1:17" x14ac:dyDescent="0.2">
      <c r="A856" s="16"/>
      <c r="B856" s="81"/>
      <c r="C856" s="35"/>
      <c r="D856" s="36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</row>
    <row r="857" spans="1:17" x14ac:dyDescent="0.2">
      <c r="A857" s="16"/>
      <c r="B857" s="81"/>
      <c r="C857" s="35"/>
      <c r="D857" s="36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</row>
    <row r="858" spans="1:17" x14ac:dyDescent="0.2">
      <c r="A858" s="16"/>
      <c r="B858" s="81"/>
      <c r="C858" s="35"/>
      <c r="D858" s="36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</row>
    <row r="859" spans="1:17" x14ac:dyDescent="0.2">
      <c r="A859" s="16"/>
      <c r="B859" s="81"/>
      <c r="C859" s="35"/>
      <c r="D859" s="36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</row>
    <row r="860" spans="1:17" x14ac:dyDescent="0.2">
      <c r="A860" s="16"/>
      <c r="B860" s="81"/>
      <c r="C860" s="35"/>
      <c r="D860" s="36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</row>
    <row r="861" spans="1:17" x14ac:dyDescent="0.2">
      <c r="A861" s="16"/>
      <c r="B861" s="81"/>
      <c r="C861" s="35"/>
      <c r="D861" s="36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</row>
    <row r="862" spans="1:17" x14ac:dyDescent="0.2">
      <c r="A862" s="16"/>
      <c r="B862" s="81"/>
      <c r="C862" s="35"/>
      <c r="D862" s="36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</row>
    <row r="863" spans="1:17" x14ac:dyDescent="0.2">
      <c r="A863" s="16"/>
      <c r="B863" s="81"/>
      <c r="C863" s="35"/>
      <c r="D863" s="36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</row>
    <row r="864" spans="1:17" x14ac:dyDescent="0.2">
      <c r="A864" s="16"/>
      <c r="B864" s="81"/>
      <c r="C864" s="35"/>
      <c r="D864" s="36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</row>
    <row r="865" spans="1:17" x14ac:dyDescent="0.2">
      <c r="A865" s="16"/>
      <c r="B865" s="81"/>
      <c r="C865" s="35"/>
      <c r="D865" s="36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</row>
    <row r="866" spans="1:17" x14ac:dyDescent="0.2">
      <c r="A866" s="16"/>
      <c r="B866" s="81"/>
      <c r="C866" s="35"/>
      <c r="D866" s="36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</row>
    <row r="867" spans="1:17" x14ac:dyDescent="0.2">
      <c r="A867" s="16"/>
      <c r="B867" s="81"/>
      <c r="C867" s="35"/>
      <c r="D867" s="36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</row>
    <row r="868" spans="1:17" x14ac:dyDescent="0.2">
      <c r="A868" s="16"/>
      <c r="B868" s="81"/>
      <c r="C868" s="35"/>
      <c r="D868" s="36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</row>
    <row r="869" spans="1:17" x14ac:dyDescent="0.2">
      <c r="A869" s="16"/>
      <c r="B869" s="81"/>
      <c r="C869" s="35"/>
      <c r="D869" s="36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</row>
    <row r="870" spans="1:17" x14ac:dyDescent="0.2">
      <c r="A870" s="16"/>
      <c r="B870" s="81"/>
      <c r="C870" s="35"/>
      <c r="D870" s="36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30" zoomScaleNormal="130" workbookViewId="0">
      <pane ySplit="4" topLeftCell="A346" activePane="bottomLeft" state="frozen"/>
      <selection activeCell="P16" sqref="P16"/>
      <selection pane="bottomLeft" activeCell="O383" sqref="O383"/>
    </sheetView>
  </sheetViews>
  <sheetFormatPr baseColWidth="10" defaultColWidth="8.83203125" defaultRowHeight="15" x14ac:dyDescent="0.2"/>
  <cols>
    <col min="1" max="1" width="14.1640625" style="1" customWidth="1"/>
    <col min="2" max="2" width="12.6640625" style="80" bestFit="1" customWidth="1"/>
    <col min="3" max="4" width="11.6640625" style="9" customWidth="1"/>
    <col min="5" max="129" width="9.1640625" style="81" customWidth="1"/>
  </cols>
  <sheetData>
    <row r="1" spans="1:129" s="26" customFormat="1" x14ac:dyDescent="0.2">
      <c r="A1" s="34" t="s">
        <v>577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2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2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2">
      <c r="A4" s="24" t="s">
        <v>490</v>
      </c>
      <c r="B4" s="32" t="s">
        <v>431</v>
      </c>
      <c r="C4" s="25" t="s">
        <v>579</v>
      </c>
      <c r="D4" s="25" t="s">
        <v>580</v>
      </c>
      <c r="G4" s="29" t="str">
        <f>G1&amp;" Industrial Production"</f>
        <v>United States Industrial Production</v>
      </c>
    </row>
    <row r="5" spans="1:129" x14ac:dyDescent="0.2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2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2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2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2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2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2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2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2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2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2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2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2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2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2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2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2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2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2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2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2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2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2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2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2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2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2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2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2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2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2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2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2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2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2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2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2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2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2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2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2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2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2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2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2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2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2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2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2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2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2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2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2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2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2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2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2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2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2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2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2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2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2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2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2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2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2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2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2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2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2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2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2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2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2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2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2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2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2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2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2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2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2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2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2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2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2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2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2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2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2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2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2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2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2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2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2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2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2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2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2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2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2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2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2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2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2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2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2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2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2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2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2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2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2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2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2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2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2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2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2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2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2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2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2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2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2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2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2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2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2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2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2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2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2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2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2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2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2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2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2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2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2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2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2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2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2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2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2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2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2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2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2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2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2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2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2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2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2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2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2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2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2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2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2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2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2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2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2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2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2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2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2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2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2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2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2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2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2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2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2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2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2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2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2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2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2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2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2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2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2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2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2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2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2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2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2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2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2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2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2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2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2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2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2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2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2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2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2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2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2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2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2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2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2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2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2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2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2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2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2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2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2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2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2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2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2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2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2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2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2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2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2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2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2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2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2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2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2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2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2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2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2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2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2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2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2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2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2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2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2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2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2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2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2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2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2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2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2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2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2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2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2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2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2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2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2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2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2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2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2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2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2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2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2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2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2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2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2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2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2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2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2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2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2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2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2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2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2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2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2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2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2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2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2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2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2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2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2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2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2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1" customFormat="1" x14ac:dyDescent="0.2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1" customFormat="1" x14ac:dyDescent="0.2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1" customFormat="1" x14ac:dyDescent="0.2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1" customFormat="1" x14ac:dyDescent="0.2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1" customFormat="1" x14ac:dyDescent="0.2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1" customFormat="1" x14ac:dyDescent="0.2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1" customFormat="1" x14ac:dyDescent="0.2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1" customFormat="1" x14ac:dyDescent="0.2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1" customFormat="1" x14ac:dyDescent="0.2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1" customFormat="1" x14ac:dyDescent="0.2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1" customFormat="1" x14ac:dyDescent="0.2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1" customFormat="1" x14ac:dyDescent="0.2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1" customFormat="1" x14ac:dyDescent="0.2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1" customFormat="1" x14ac:dyDescent="0.2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1" customFormat="1" x14ac:dyDescent="0.2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1" customFormat="1" x14ac:dyDescent="0.2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1" customFormat="1" x14ac:dyDescent="0.2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1" customFormat="1" x14ac:dyDescent="0.2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1" customFormat="1" x14ac:dyDescent="0.2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1" customFormat="1" x14ac:dyDescent="0.2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1" customFormat="1" x14ac:dyDescent="0.2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1" customFormat="1" x14ac:dyDescent="0.2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1" customFormat="1" x14ac:dyDescent="0.2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1" customFormat="1" x14ac:dyDescent="0.2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1" customFormat="1" x14ac:dyDescent="0.2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1" customFormat="1" x14ac:dyDescent="0.2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1" customFormat="1" x14ac:dyDescent="0.2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1" customFormat="1" x14ac:dyDescent="0.2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1" customFormat="1" x14ac:dyDescent="0.2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1" customFormat="1" x14ac:dyDescent="0.2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1" customFormat="1" x14ac:dyDescent="0.2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1" customFormat="1" x14ac:dyDescent="0.2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1" customFormat="1" x14ac:dyDescent="0.2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1" customFormat="1" x14ac:dyDescent="0.2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1" customFormat="1" x14ac:dyDescent="0.2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1" customFormat="1" x14ac:dyDescent="0.2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1" customFormat="1" x14ac:dyDescent="0.2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1" customFormat="1" x14ac:dyDescent="0.2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1" customFormat="1" x14ac:dyDescent="0.2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1" customFormat="1" x14ac:dyDescent="0.2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1" customFormat="1" x14ac:dyDescent="0.2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1" customFormat="1" x14ac:dyDescent="0.2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1" customFormat="1" x14ac:dyDescent="0.2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1" customFormat="1" x14ac:dyDescent="0.2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1" customFormat="1" x14ac:dyDescent="0.2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1" customFormat="1" x14ac:dyDescent="0.2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1" customFormat="1" x14ac:dyDescent="0.2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1" customFormat="1" x14ac:dyDescent="0.2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1" customFormat="1" x14ac:dyDescent="0.2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1" customFormat="1" x14ac:dyDescent="0.2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1" customFormat="1" x14ac:dyDescent="0.2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1" customFormat="1" x14ac:dyDescent="0.2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1" customFormat="1" x14ac:dyDescent="0.2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1" customFormat="1" x14ac:dyDescent="0.2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1" customFormat="1" x14ac:dyDescent="0.2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1" customFormat="1" x14ac:dyDescent="0.2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1" customFormat="1" x14ac:dyDescent="0.2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1" customFormat="1" x14ac:dyDescent="0.2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1" customFormat="1" x14ac:dyDescent="0.2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1" customFormat="1" x14ac:dyDescent="0.2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1" customFormat="1" x14ac:dyDescent="0.2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1" customFormat="1" x14ac:dyDescent="0.2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1" customFormat="1" x14ac:dyDescent="0.2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1" customFormat="1" x14ac:dyDescent="0.2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1" customFormat="1" x14ac:dyDescent="0.2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1" customFormat="1" x14ac:dyDescent="0.2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1" customFormat="1" x14ac:dyDescent="0.2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1" customFormat="1" x14ac:dyDescent="0.2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1" customFormat="1" x14ac:dyDescent="0.2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1" customFormat="1" x14ac:dyDescent="0.2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1" customFormat="1" x14ac:dyDescent="0.2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1" customFormat="1" x14ac:dyDescent="0.2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1" customFormat="1" x14ac:dyDescent="0.2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1" customFormat="1" x14ac:dyDescent="0.2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1" customFormat="1" x14ac:dyDescent="0.2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1" customFormat="1" x14ac:dyDescent="0.2">
      <c r="A381" s="21">
        <v>44652</v>
      </c>
      <c r="B381" s="76">
        <f>VLOOKUP(A381,Database!$A:$AU,MATCH($B$4,Database!$A$1:$AU$1,0),FALSE)</f>
        <v>103.3934173</v>
      </c>
      <c r="C381" s="22">
        <f>(Table13456789101112131415161734[[#This Row],[USA]]-B380)/B380</f>
        <v>6.7508788681393634E-3</v>
      </c>
      <c r="D381" s="23">
        <f>(Table13456789101112131415161734[[#This Row],[USA]]-B369)/B369</f>
        <v>5.2979764633331677E-2</v>
      </c>
    </row>
    <row r="382" spans="1:4" s="81" customFormat="1" x14ac:dyDescent="0.2">
      <c r="A382" s="21">
        <v>44682</v>
      </c>
      <c r="B382" s="76">
        <f>VLOOKUP(A382,Database!$A:$AU,MATCH($B$4,Database!$A$1:$AU$1,0),FALSE)</f>
        <v>103.308041867</v>
      </c>
      <c r="C382" s="22">
        <f>(Table13456789101112131415161734[[#This Row],[USA]]-B381)/B381</f>
        <v>-8.2573373846688632E-4</v>
      </c>
      <c r="D382" s="23">
        <f>(Table13456789101112131415161734[[#This Row],[USA]]-B370)/B370</f>
        <v>4.4160816206191653E-2</v>
      </c>
    </row>
    <row r="383" spans="1:4" s="81" customFormat="1" x14ac:dyDescent="0.2">
      <c r="A383" s="21">
        <v>44713</v>
      </c>
      <c r="B383" s="76">
        <f>VLOOKUP(A383,Database!$A:$AU,MATCH($B$4,Database!$A$1:$AU$1,0),FALSE)</f>
        <v>103.22217064100001</v>
      </c>
      <c r="C383" s="22">
        <f>(Table13456789101112131415161734[[#This Row],[USA]]-B382)/B382</f>
        <v>-8.3121530955495594E-4</v>
      </c>
      <c r="D383" s="23">
        <f>(Table13456789101112131415161734[[#This Row],[USA]]-B371)/B371</f>
        <v>3.8984033694206707E-2</v>
      </c>
    </row>
    <row r="384" spans="1:4" s="81" customFormat="1" x14ac:dyDescent="0.2">
      <c r="A384" s="21">
        <v>44743</v>
      </c>
      <c r="B384" s="76">
        <f>VLOOKUP(A384,Database!$A:$AU,MATCH($B$4,Database!$A$1:$AU$1,0),FALSE)</f>
        <v>103.970222054</v>
      </c>
      <c r="C384" s="22">
        <f>(Table13456789101112131415161734[[#This Row],[USA]]-B383)/B383</f>
        <v>7.2470033167745815E-3</v>
      </c>
      <c r="D384" s="23">
        <f>(Table13456789101112131415161734[[#This Row],[USA]]-B372)/B372</f>
        <v>3.9457770414171006E-2</v>
      </c>
    </row>
    <row r="385" spans="1:4" s="81" customFormat="1" x14ac:dyDescent="0.2">
      <c r="A385" s="21">
        <v>44774</v>
      </c>
      <c r="B385" s="76">
        <f>VLOOKUP(A385,Database!$A:$AU,MATCH($B$4,Database!$A$1:$AU$1,0),FALSE)</f>
        <v>103.897935537</v>
      </c>
      <c r="C385" s="22">
        <f>(Table13456789101112131415161734[[#This Row],[USA]]-B384)/B384</f>
        <v>-6.9526173525401302E-4</v>
      </c>
      <c r="D385" s="23">
        <f>(Table13456789101112131415161734[[#This Row],[USA]]-B373)/B373</f>
        <v>3.909973520940694E-2</v>
      </c>
    </row>
    <row r="386" spans="1:4" s="81" customFormat="1" x14ac:dyDescent="0.2">
      <c r="A386" s="21">
        <v>44805</v>
      </c>
      <c r="B386" s="76">
        <f>VLOOKUP(A386,Database!$A:$AU,MATCH($B$4,Database!$A$1:$AU$1,0),FALSE)</f>
        <v>104.291098826</v>
      </c>
      <c r="C386" s="22">
        <f>(Table13456789101112131415161734[[#This Row],[USA]]-B385)/B385</f>
        <v>3.7841299441410702E-3</v>
      </c>
      <c r="D386" s="23">
        <f>(Table13456789101112131415161734[[#This Row],[USA]]-B374)/B374</f>
        <v>5.33441228669497E-2</v>
      </c>
    </row>
    <row r="387" spans="1:4" s="81" customFormat="1" x14ac:dyDescent="0.2">
      <c r="A387" s="16"/>
      <c r="C387" s="19"/>
      <c r="D387" s="19"/>
    </row>
    <row r="388" spans="1:4" s="81" customFormat="1" x14ac:dyDescent="0.2">
      <c r="A388" s="16"/>
      <c r="C388" s="19"/>
      <c r="D388" s="19"/>
    </row>
    <row r="389" spans="1:4" s="81" customFormat="1" x14ac:dyDescent="0.2">
      <c r="A389" s="16"/>
      <c r="C389" s="19"/>
      <c r="D389" s="19"/>
    </row>
    <row r="390" spans="1:4" s="81" customFormat="1" x14ac:dyDescent="0.2">
      <c r="A390" s="16"/>
      <c r="C390" s="19"/>
      <c r="D390" s="19"/>
    </row>
    <row r="391" spans="1:4" s="81" customFormat="1" x14ac:dyDescent="0.2">
      <c r="A391" s="16"/>
      <c r="C391" s="19"/>
      <c r="D391" s="19"/>
    </row>
    <row r="392" spans="1:4" s="81" customFormat="1" x14ac:dyDescent="0.2">
      <c r="A392" s="16"/>
      <c r="C392" s="19"/>
      <c r="D392" s="19"/>
    </row>
    <row r="393" spans="1:4" s="81" customFormat="1" x14ac:dyDescent="0.2">
      <c r="A393" s="16"/>
      <c r="C393" s="19"/>
      <c r="D393" s="19"/>
    </row>
    <row r="394" spans="1:4" s="81" customFormat="1" x14ac:dyDescent="0.2">
      <c r="A394" s="16"/>
      <c r="C394" s="19"/>
      <c r="D394" s="19"/>
    </row>
    <row r="395" spans="1:4" s="81" customFormat="1" x14ac:dyDescent="0.2">
      <c r="A395" s="16"/>
      <c r="C395" s="19"/>
      <c r="D395" s="19"/>
    </row>
    <row r="396" spans="1:4" s="81" customFormat="1" x14ac:dyDescent="0.2">
      <c r="A396" s="16"/>
      <c r="C396" s="19"/>
      <c r="D396" s="19"/>
    </row>
    <row r="397" spans="1:4" s="81" customFormat="1" x14ac:dyDescent="0.2">
      <c r="A397" s="16"/>
      <c r="C397" s="19"/>
      <c r="D397" s="19"/>
    </row>
    <row r="398" spans="1:4" s="81" customFormat="1" x14ac:dyDescent="0.2">
      <c r="A398" s="16"/>
      <c r="C398" s="19"/>
      <c r="D398" s="19"/>
    </row>
    <row r="399" spans="1:4" s="81" customFormat="1" x14ac:dyDescent="0.2">
      <c r="A399" s="16"/>
      <c r="C399" s="19"/>
      <c r="D399" s="19"/>
    </row>
    <row r="400" spans="1:4" s="81" customFormat="1" x14ac:dyDescent="0.2">
      <c r="A400" s="16"/>
      <c r="C400" s="19"/>
      <c r="D400" s="19"/>
    </row>
    <row r="401" spans="1:4" s="81" customFormat="1" x14ac:dyDescent="0.2">
      <c r="A401" s="16"/>
      <c r="C401" s="19"/>
      <c r="D401" s="19"/>
    </row>
    <row r="402" spans="1:4" s="81" customFormat="1" x14ac:dyDescent="0.2">
      <c r="A402" s="16"/>
      <c r="C402" s="19"/>
      <c r="D402" s="19"/>
    </row>
    <row r="403" spans="1:4" s="81" customFormat="1" x14ac:dyDescent="0.2">
      <c r="A403" s="16"/>
      <c r="C403" s="19"/>
      <c r="D403" s="19"/>
    </row>
    <row r="404" spans="1:4" s="81" customFormat="1" x14ac:dyDescent="0.2">
      <c r="A404" s="16"/>
      <c r="C404" s="19"/>
      <c r="D404" s="19"/>
    </row>
    <row r="405" spans="1:4" s="81" customFormat="1" x14ac:dyDescent="0.2">
      <c r="A405" s="16"/>
      <c r="C405" s="19"/>
      <c r="D405" s="19"/>
    </row>
    <row r="406" spans="1:4" s="81" customFormat="1" x14ac:dyDescent="0.2">
      <c r="A406" s="16"/>
      <c r="C406" s="19"/>
      <c r="D406" s="19"/>
    </row>
    <row r="407" spans="1:4" s="81" customFormat="1" x14ac:dyDescent="0.2">
      <c r="A407" s="16"/>
      <c r="C407" s="19"/>
      <c r="D407" s="19"/>
    </row>
    <row r="408" spans="1:4" s="81" customFormat="1" x14ac:dyDescent="0.2">
      <c r="A408" s="16"/>
      <c r="C408" s="19"/>
      <c r="D408" s="19"/>
    </row>
    <row r="409" spans="1:4" s="81" customFormat="1" x14ac:dyDescent="0.2">
      <c r="A409" s="16"/>
      <c r="C409" s="19"/>
      <c r="D409" s="19"/>
    </row>
    <row r="410" spans="1:4" s="81" customFormat="1" x14ac:dyDescent="0.2">
      <c r="A410" s="16"/>
      <c r="C410" s="19"/>
      <c r="D410" s="19"/>
    </row>
    <row r="411" spans="1:4" s="81" customFormat="1" x14ac:dyDescent="0.2">
      <c r="A411" s="16"/>
      <c r="C411" s="19"/>
      <c r="D411" s="19"/>
    </row>
    <row r="412" spans="1:4" s="81" customFormat="1" x14ac:dyDescent="0.2">
      <c r="A412" s="16"/>
      <c r="C412" s="19"/>
      <c r="D412" s="19"/>
    </row>
    <row r="413" spans="1:4" s="81" customFormat="1" x14ac:dyDescent="0.2">
      <c r="A413" s="16"/>
      <c r="C413" s="19"/>
      <c r="D413" s="19"/>
    </row>
    <row r="414" spans="1:4" s="81" customFormat="1" x14ac:dyDescent="0.2">
      <c r="A414" s="16"/>
      <c r="C414" s="19"/>
      <c r="D414" s="19"/>
    </row>
    <row r="415" spans="1:4" s="81" customFormat="1" x14ac:dyDescent="0.2">
      <c r="A415" s="16"/>
      <c r="C415" s="19"/>
      <c r="D415" s="19"/>
    </row>
    <row r="416" spans="1:4" s="81" customFormat="1" x14ac:dyDescent="0.2">
      <c r="A416" s="16"/>
      <c r="C416" s="19"/>
      <c r="D416" s="19"/>
    </row>
    <row r="417" spans="1:4" s="81" customFormat="1" x14ac:dyDescent="0.2">
      <c r="A417" s="16"/>
      <c r="C417" s="19"/>
      <c r="D417" s="19"/>
    </row>
    <row r="418" spans="1:4" s="81" customFormat="1" x14ac:dyDescent="0.2">
      <c r="A418" s="16"/>
      <c r="C418" s="19"/>
      <c r="D418" s="19"/>
    </row>
    <row r="419" spans="1:4" s="81" customFormat="1" x14ac:dyDescent="0.2">
      <c r="A419" s="16"/>
      <c r="C419" s="19"/>
      <c r="D419" s="19"/>
    </row>
    <row r="420" spans="1:4" s="81" customFormat="1" x14ac:dyDescent="0.2">
      <c r="A420" s="16"/>
      <c r="C420" s="19"/>
      <c r="D420" s="19"/>
    </row>
    <row r="421" spans="1:4" s="81" customFormat="1" x14ac:dyDescent="0.2">
      <c r="A421" s="16"/>
      <c r="C421" s="19"/>
      <c r="D421" s="19"/>
    </row>
    <row r="422" spans="1:4" s="81" customFormat="1" x14ac:dyDescent="0.2">
      <c r="A422" s="16"/>
      <c r="C422" s="19"/>
      <c r="D422" s="19"/>
    </row>
    <row r="423" spans="1:4" s="81" customFormat="1" x14ac:dyDescent="0.2">
      <c r="A423" s="16"/>
      <c r="C423" s="19"/>
      <c r="D423" s="19"/>
    </row>
    <row r="424" spans="1:4" s="81" customFormat="1" x14ac:dyDescent="0.2">
      <c r="A424" s="16"/>
      <c r="C424" s="19"/>
      <c r="D424" s="19"/>
    </row>
    <row r="425" spans="1:4" s="81" customFormat="1" x14ac:dyDescent="0.2">
      <c r="A425" s="16"/>
      <c r="C425" s="19"/>
      <c r="D425" s="19"/>
    </row>
    <row r="426" spans="1:4" s="81" customFormat="1" x14ac:dyDescent="0.2">
      <c r="A426" s="16"/>
      <c r="C426" s="19"/>
      <c r="D426" s="19"/>
    </row>
    <row r="427" spans="1:4" s="81" customFormat="1" x14ac:dyDescent="0.2">
      <c r="A427" s="16"/>
      <c r="C427" s="19"/>
      <c r="D427" s="19"/>
    </row>
    <row r="428" spans="1:4" s="81" customFormat="1" x14ac:dyDescent="0.2">
      <c r="A428" s="16"/>
      <c r="C428" s="19"/>
      <c r="D428" s="19"/>
    </row>
    <row r="429" spans="1:4" s="81" customFormat="1" x14ac:dyDescent="0.2">
      <c r="A429" s="16"/>
      <c r="C429" s="19"/>
      <c r="D429" s="19"/>
    </row>
    <row r="430" spans="1:4" s="81" customFormat="1" x14ac:dyDescent="0.2">
      <c r="A430" s="16"/>
      <c r="C430" s="19"/>
      <c r="D430" s="19"/>
    </row>
    <row r="431" spans="1:4" s="81" customFormat="1" x14ac:dyDescent="0.2">
      <c r="A431" s="16"/>
      <c r="C431" s="19"/>
      <c r="D431" s="19"/>
    </row>
    <row r="432" spans="1:4" s="81" customFormat="1" x14ac:dyDescent="0.2">
      <c r="A432" s="16"/>
      <c r="C432" s="19"/>
      <c r="D432" s="19"/>
    </row>
    <row r="433" spans="1:4" s="81" customFormat="1" x14ac:dyDescent="0.2">
      <c r="A433" s="16"/>
      <c r="C433" s="19"/>
      <c r="D433" s="19"/>
    </row>
    <row r="434" spans="1:4" s="81" customFormat="1" x14ac:dyDescent="0.2">
      <c r="A434" s="16"/>
      <c r="C434" s="19"/>
      <c r="D434" s="19"/>
    </row>
    <row r="435" spans="1:4" s="81" customFormat="1" x14ac:dyDescent="0.2">
      <c r="A435" s="16"/>
      <c r="C435" s="19"/>
      <c r="D435" s="19"/>
    </row>
    <row r="436" spans="1:4" s="81" customFormat="1" x14ac:dyDescent="0.2">
      <c r="A436" s="16"/>
      <c r="C436" s="19"/>
      <c r="D436" s="19"/>
    </row>
    <row r="437" spans="1:4" s="81" customFormat="1" x14ac:dyDescent="0.2">
      <c r="A437" s="16"/>
      <c r="C437" s="19"/>
      <c r="D437" s="19"/>
    </row>
    <row r="438" spans="1:4" s="81" customFormat="1" x14ac:dyDescent="0.2">
      <c r="A438" s="16"/>
      <c r="C438" s="19"/>
      <c r="D438" s="19"/>
    </row>
    <row r="439" spans="1:4" s="81" customFormat="1" x14ac:dyDescent="0.2">
      <c r="A439" s="16"/>
      <c r="C439" s="19"/>
      <c r="D439" s="19"/>
    </row>
    <row r="440" spans="1:4" s="81" customFormat="1" x14ac:dyDescent="0.2">
      <c r="A440" s="16"/>
      <c r="C440" s="19"/>
      <c r="D440" s="19"/>
    </row>
    <row r="441" spans="1:4" s="81" customFormat="1" x14ac:dyDescent="0.2">
      <c r="A441" s="16"/>
      <c r="C441" s="19"/>
      <c r="D441" s="19"/>
    </row>
    <row r="442" spans="1:4" s="81" customFormat="1" x14ac:dyDescent="0.2">
      <c r="A442" s="16"/>
      <c r="C442" s="19"/>
      <c r="D442" s="19"/>
    </row>
    <row r="443" spans="1:4" s="81" customFormat="1" x14ac:dyDescent="0.2">
      <c r="A443" s="16"/>
      <c r="C443" s="19"/>
      <c r="D443" s="19"/>
    </row>
    <row r="444" spans="1:4" s="81" customFormat="1" x14ac:dyDescent="0.2">
      <c r="A444" s="16"/>
      <c r="C444" s="19"/>
      <c r="D444" s="19"/>
    </row>
    <row r="445" spans="1:4" s="81" customFormat="1" x14ac:dyDescent="0.2">
      <c r="A445" s="16"/>
      <c r="C445" s="19"/>
      <c r="D445" s="19"/>
    </row>
    <row r="446" spans="1:4" s="81" customFormat="1" x14ac:dyDescent="0.2">
      <c r="A446" s="16"/>
      <c r="C446" s="19"/>
      <c r="D446" s="19"/>
    </row>
    <row r="447" spans="1:4" s="81" customFormat="1" x14ac:dyDescent="0.2">
      <c r="A447" s="16"/>
      <c r="C447" s="19"/>
      <c r="D447" s="19"/>
    </row>
    <row r="448" spans="1:4" s="81" customFormat="1" x14ac:dyDescent="0.2">
      <c r="A448" s="16"/>
      <c r="C448" s="19"/>
      <c r="D448" s="19"/>
    </row>
    <row r="449" spans="1:4" s="81" customFormat="1" x14ac:dyDescent="0.2">
      <c r="A449" s="16"/>
      <c r="C449" s="19"/>
      <c r="D449" s="19"/>
    </row>
    <row r="450" spans="1:4" s="81" customFormat="1" x14ac:dyDescent="0.2">
      <c r="A450" s="16"/>
      <c r="C450" s="19"/>
      <c r="D450" s="19"/>
    </row>
    <row r="451" spans="1:4" s="81" customFormat="1" x14ac:dyDescent="0.2">
      <c r="A451" s="16"/>
      <c r="C451" s="19"/>
      <c r="D451" s="19"/>
    </row>
    <row r="452" spans="1:4" s="81" customFormat="1" x14ac:dyDescent="0.2">
      <c r="A452" s="16"/>
      <c r="C452" s="19"/>
      <c r="D452" s="19"/>
    </row>
    <row r="453" spans="1:4" s="81" customFormat="1" x14ac:dyDescent="0.2">
      <c r="A453" s="16"/>
      <c r="C453" s="19"/>
      <c r="D453" s="19"/>
    </row>
    <row r="454" spans="1:4" s="81" customFormat="1" x14ac:dyDescent="0.2">
      <c r="A454" s="16"/>
      <c r="C454" s="19"/>
      <c r="D454" s="19"/>
    </row>
    <row r="455" spans="1:4" s="81" customFormat="1" x14ac:dyDescent="0.2">
      <c r="A455" s="16"/>
      <c r="C455" s="19"/>
      <c r="D455" s="19"/>
    </row>
    <row r="456" spans="1:4" s="81" customFormat="1" x14ac:dyDescent="0.2">
      <c r="A456" s="16"/>
      <c r="C456" s="19"/>
      <c r="D456" s="19"/>
    </row>
    <row r="457" spans="1:4" s="81" customFormat="1" x14ac:dyDescent="0.2">
      <c r="A457" s="16"/>
      <c r="C457" s="19"/>
      <c r="D457" s="19"/>
    </row>
    <row r="458" spans="1:4" s="81" customFormat="1" x14ac:dyDescent="0.2">
      <c r="A458" s="16"/>
      <c r="C458" s="19"/>
      <c r="D458" s="19"/>
    </row>
    <row r="459" spans="1:4" s="81" customFormat="1" x14ac:dyDescent="0.2">
      <c r="A459" s="16"/>
      <c r="C459" s="19"/>
      <c r="D459" s="19"/>
    </row>
    <row r="460" spans="1:4" s="81" customFormat="1" x14ac:dyDescent="0.2">
      <c r="A460" s="16"/>
      <c r="C460" s="19"/>
      <c r="D460" s="19"/>
    </row>
    <row r="461" spans="1:4" s="81" customFormat="1" x14ac:dyDescent="0.2">
      <c r="A461" s="16"/>
      <c r="C461" s="19"/>
      <c r="D461" s="19"/>
    </row>
    <row r="462" spans="1:4" s="81" customFormat="1" x14ac:dyDescent="0.2">
      <c r="A462" s="16"/>
      <c r="C462" s="19"/>
      <c r="D462" s="19"/>
    </row>
    <row r="463" spans="1:4" s="81" customFormat="1" x14ac:dyDescent="0.2">
      <c r="A463" s="16"/>
      <c r="C463" s="19"/>
      <c r="D463" s="19"/>
    </row>
    <row r="464" spans="1:4" s="81" customFormat="1" x14ac:dyDescent="0.2">
      <c r="A464" s="16"/>
      <c r="C464" s="19"/>
      <c r="D464" s="19"/>
    </row>
    <row r="465" spans="1:4" s="81" customFormat="1" x14ac:dyDescent="0.2">
      <c r="A465" s="16"/>
      <c r="C465" s="19"/>
      <c r="D465" s="19"/>
    </row>
    <row r="466" spans="1:4" s="81" customFormat="1" x14ac:dyDescent="0.2">
      <c r="A466" s="16"/>
      <c r="C466" s="19"/>
      <c r="D466" s="19"/>
    </row>
    <row r="467" spans="1:4" s="81" customFormat="1" x14ac:dyDescent="0.2">
      <c r="A467" s="16"/>
      <c r="C467" s="19"/>
      <c r="D467" s="19"/>
    </row>
    <row r="468" spans="1:4" s="81" customFormat="1" x14ac:dyDescent="0.2">
      <c r="A468" s="16"/>
      <c r="C468" s="19"/>
      <c r="D468" s="19"/>
    </row>
    <row r="469" spans="1:4" s="81" customFormat="1" x14ac:dyDescent="0.2">
      <c r="A469" s="16"/>
      <c r="C469" s="19"/>
      <c r="D469" s="19"/>
    </row>
    <row r="470" spans="1:4" s="81" customFormat="1" x14ac:dyDescent="0.2">
      <c r="A470" s="16"/>
      <c r="C470" s="19"/>
      <c r="D470" s="19"/>
    </row>
    <row r="471" spans="1:4" s="81" customFormat="1" x14ac:dyDescent="0.2">
      <c r="A471" s="16"/>
      <c r="C471" s="19"/>
      <c r="D471" s="19"/>
    </row>
    <row r="472" spans="1:4" s="81" customFormat="1" x14ac:dyDescent="0.2">
      <c r="A472" s="16"/>
      <c r="C472" s="19"/>
      <c r="D472" s="19"/>
    </row>
    <row r="473" spans="1:4" s="81" customFormat="1" x14ac:dyDescent="0.2">
      <c r="A473" s="16"/>
      <c r="C473" s="19"/>
      <c r="D473" s="19"/>
    </row>
    <row r="474" spans="1:4" s="81" customFormat="1" x14ac:dyDescent="0.2">
      <c r="A474" s="16"/>
      <c r="C474" s="19"/>
      <c r="D474" s="19"/>
    </row>
    <row r="475" spans="1:4" s="81" customFormat="1" x14ac:dyDescent="0.2">
      <c r="A475" s="16"/>
      <c r="C475" s="19"/>
      <c r="D475" s="19"/>
    </row>
    <row r="476" spans="1:4" s="81" customFormat="1" x14ac:dyDescent="0.2">
      <c r="A476" s="16"/>
      <c r="C476" s="19"/>
      <c r="D476" s="19"/>
    </row>
    <row r="477" spans="1:4" s="81" customFormat="1" x14ac:dyDescent="0.2">
      <c r="A477" s="16"/>
      <c r="C477" s="19"/>
      <c r="D477" s="19"/>
    </row>
    <row r="478" spans="1:4" s="81" customFormat="1" x14ac:dyDescent="0.2">
      <c r="A478" s="16"/>
      <c r="C478" s="19"/>
      <c r="D478" s="19"/>
    </row>
    <row r="479" spans="1:4" s="81" customFormat="1" x14ac:dyDescent="0.2">
      <c r="A479" s="16"/>
      <c r="C479" s="19"/>
      <c r="D479" s="19"/>
    </row>
    <row r="480" spans="1:4" s="81" customFormat="1" x14ac:dyDescent="0.2">
      <c r="A480" s="16"/>
      <c r="C480" s="19"/>
      <c r="D480" s="19"/>
    </row>
    <row r="481" spans="1:4" s="81" customFormat="1" x14ac:dyDescent="0.2">
      <c r="A481" s="16"/>
      <c r="C481" s="19"/>
      <c r="D481" s="19"/>
    </row>
    <row r="482" spans="1:4" s="81" customFormat="1" x14ac:dyDescent="0.2">
      <c r="A482" s="16"/>
      <c r="C482" s="19"/>
      <c r="D482" s="19"/>
    </row>
    <row r="483" spans="1:4" s="81" customFormat="1" x14ac:dyDescent="0.2">
      <c r="A483" s="16"/>
      <c r="C483" s="19"/>
      <c r="D483" s="19"/>
    </row>
    <row r="484" spans="1:4" s="81" customFormat="1" x14ac:dyDescent="0.2">
      <c r="A484" s="16"/>
      <c r="C484" s="19"/>
      <c r="D484" s="19"/>
    </row>
    <row r="485" spans="1:4" s="81" customFormat="1" x14ac:dyDescent="0.2">
      <c r="A485" s="16"/>
      <c r="C485" s="19"/>
      <c r="D485" s="19"/>
    </row>
    <row r="486" spans="1:4" s="81" customFormat="1" x14ac:dyDescent="0.2">
      <c r="A486" s="16"/>
      <c r="C486" s="19"/>
      <c r="D486" s="19"/>
    </row>
    <row r="487" spans="1:4" s="81" customFormat="1" x14ac:dyDescent="0.2">
      <c r="A487" s="16"/>
      <c r="C487" s="19"/>
      <c r="D487" s="19"/>
    </row>
    <row r="488" spans="1:4" s="81" customFormat="1" x14ac:dyDescent="0.2">
      <c r="A488" s="16"/>
      <c r="C488" s="19"/>
      <c r="D488" s="19"/>
    </row>
    <row r="489" spans="1:4" s="81" customFormat="1" x14ac:dyDescent="0.2">
      <c r="A489" s="16"/>
      <c r="C489" s="19"/>
      <c r="D489" s="19"/>
    </row>
    <row r="490" spans="1:4" s="81" customFormat="1" x14ac:dyDescent="0.2">
      <c r="A490" s="16"/>
      <c r="C490" s="19"/>
      <c r="D490" s="19"/>
    </row>
    <row r="491" spans="1:4" s="81" customFormat="1" x14ac:dyDescent="0.2">
      <c r="A491" s="16"/>
      <c r="C491" s="19"/>
      <c r="D491" s="19"/>
    </row>
    <row r="492" spans="1:4" s="81" customFormat="1" x14ac:dyDescent="0.2">
      <c r="A492" s="16"/>
      <c r="C492" s="19"/>
      <c r="D492" s="19"/>
    </row>
    <row r="493" spans="1:4" s="81" customFormat="1" x14ac:dyDescent="0.2">
      <c r="A493" s="16"/>
      <c r="C493" s="19"/>
      <c r="D493" s="19"/>
    </row>
    <row r="494" spans="1:4" s="81" customFormat="1" x14ac:dyDescent="0.2">
      <c r="A494" s="16"/>
      <c r="C494" s="19"/>
      <c r="D494" s="19"/>
    </row>
    <row r="495" spans="1:4" s="81" customFormat="1" x14ac:dyDescent="0.2">
      <c r="A495" s="16"/>
      <c r="C495" s="19"/>
      <c r="D495" s="19"/>
    </row>
    <row r="496" spans="1:4" s="81" customFormat="1" x14ac:dyDescent="0.2">
      <c r="A496" s="16"/>
      <c r="C496" s="19"/>
      <c r="D496" s="19"/>
    </row>
    <row r="497" spans="1:4" s="81" customFormat="1" x14ac:dyDescent="0.2">
      <c r="A497" s="16"/>
      <c r="C497" s="19"/>
      <c r="D497" s="19"/>
    </row>
    <row r="498" spans="1:4" s="81" customFormat="1" x14ac:dyDescent="0.2">
      <c r="A498" s="16"/>
      <c r="C498" s="19"/>
      <c r="D498" s="19"/>
    </row>
    <row r="499" spans="1:4" s="81" customFormat="1" x14ac:dyDescent="0.2">
      <c r="A499" s="16"/>
      <c r="C499" s="19"/>
      <c r="D499" s="19"/>
    </row>
    <row r="500" spans="1:4" s="81" customFormat="1" x14ac:dyDescent="0.2">
      <c r="A500" s="16"/>
      <c r="C500" s="19"/>
      <c r="D500" s="19"/>
    </row>
    <row r="501" spans="1:4" s="81" customFormat="1" x14ac:dyDescent="0.2">
      <c r="A501" s="16"/>
      <c r="C501" s="19"/>
      <c r="D501" s="19"/>
    </row>
    <row r="502" spans="1:4" s="81" customFormat="1" x14ac:dyDescent="0.2">
      <c r="A502" s="16"/>
      <c r="C502" s="19"/>
      <c r="D502" s="19"/>
    </row>
    <row r="503" spans="1:4" s="81" customFormat="1" x14ac:dyDescent="0.2">
      <c r="A503" s="16"/>
      <c r="C503" s="19"/>
      <c r="D503" s="19"/>
    </row>
    <row r="504" spans="1:4" s="81" customFormat="1" x14ac:dyDescent="0.2">
      <c r="A504" s="16"/>
      <c r="C504" s="19"/>
      <c r="D504" s="19"/>
    </row>
    <row r="505" spans="1:4" s="81" customFormat="1" x14ac:dyDescent="0.2">
      <c r="A505" s="16"/>
      <c r="C505" s="19"/>
      <c r="D505" s="19"/>
    </row>
    <row r="506" spans="1:4" s="81" customFormat="1" x14ac:dyDescent="0.2">
      <c r="A506" s="16"/>
      <c r="C506" s="19"/>
      <c r="D506" s="19"/>
    </row>
    <row r="507" spans="1:4" s="81" customFormat="1" x14ac:dyDescent="0.2">
      <c r="A507" s="16"/>
      <c r="C507" s="19"/>
      <c r="D507" s="19"/>
    </row>
    <row r="508" spans="1:4" s="81" customFormat="1" x14ac:dyDescent="0.2">
      <c r="A508" s="16"/>
      <c r="C508" s="19"/>
      <c r="D508" s="19"/>
    </row>
    <row r="509" spans="1:4" s="81" customFormat="1" x14ac:dyDescent="0.2">
      <c r="A509" s="16"/>
      <c r="C509" s="19"/>
      <c r="D509" s="19"/>
    </row>
    <row r="510" spans="1:4" s="81" customFormat="1" x14ac:dyDescent="0.2">
      <c r="A510" s="16"/>
      <c r="C510" s="19"/>
      <c r="D510" s="19"/>
    </row>
    <row r="511" spans="1:4" s="81" customFormat="1" x14ac:dyDescent="0.2">
      <c r="A511" s="16"/>
      <c r="C511" s="19"/>
      <c r="D511" s="19"/>
    </row>
    <row r="512" spans="1:4" s="81" customFormat="1" x14ac:dyDescent="0.2">
      <c r="A512" s="16"/>
      <c r="C512" s="19"/>
      <c r="D512" s="19"/>
    </row>
    <row r="513" spans="1:4" s="81" customFormat="1" x14ac:dyDescent="0.2">
      <c r="A513" s="16"/>
      <c r="C513" s="19"/>
      <c r="D513" s="19"/>
    </row>
    <row r="514" spans="1:4" s="81" customFormat="1" x14ac:dyDescent="0.2">
      <c r="A514" s="16"/>
      <c r="C514" s="19"/>
      <c r="D514" s="19"/>
    </row>
    <row r="515" spans="1:4" s="81" customFormat="1" x14ac:dyDescent="0.2">
      <c r="A515" s="16"/>
      <c r="C515" s="19"/>
      <c r="D515" s="19"/>
    </row>
    <row r="516" spans="1:4" s="81" customFormat="1" x14ac:dyDescent="0.2">
      <c r="A516" s="16"/>
      <c r="C516" s="19"/>
      <c r="D516" s="19"/>
    </row>
    <row r="517" spans="1:4" s="81" customFormat="1" x14ac:dyDescent="0.2">
      <c r="A517" s="16"/>
      <c r="C517" s="19"/>
      <c r="D517" s="19"/>
    </row>
    <row r="518" spans="1:4" s="81" customFormat="1" x14ac:dyDescent="0.2">
      <c r="A518" s="16"/>
      <c r="C518" s="19"/>
      <c r="D518" s="19"/>
    </row>
    <row r="519" spans="1:4" s="81" customFormat="1" x14ac:dyDescent="0.2">
      <c r="A519" s="16"/>
      <c r="C519" s="19"/>
      <c r="D519" s="19"/>
    </row>
    <row r="520" spans="1:4" s="81" customFormat="1" x14ac:dyDescent="0.2">
      <c r="A520" s="16"/>
      <c r="C520" s="19"/>
      <c r="D520" s="19"/>
    </row>
    <row r="521" spans="1:4" s="81" customFormat="1" x14ac:dyDescent="0.2">
      <c r="A521" s="16"/>
      <c r="C521" s="19"/>
      <c r="D521" s="19"/>
    </row>
    <row r="522" spans="1:4" s="81" customFormat="1" x14ac:dyDescent="0.2">
      <c r="A522" s="16"/>
      <c r="C522" s="19"/>
      <c r="D522" s="19"/>
    </row>
    <row r="523" spans="1:4" s="81" customFormat="1" x14ac:dyDescent="0.2">
      <c r="A523" s="16"/>
      <c r="C523" s="19"/>
      <c r="D523" s="19"/>
    </row>
    <row r="524" spans="1:4" s="81" customFormat="1" x14ac:dyDescent="0.2">
      <c r="A524" s="16"/>
      <c r="C524" s="19"/>
      <c r="D524" s="19"/>
    </row>
    <row r="525" spans="1:4" s="81" customFormat="1" x14ac:dyDescent="0.2">
      <c r="A525" s="16"/>
      <c r="C525" s="19"/>
      <c r="D525" s="19"/>
    </row>
    <row r="526" spans="1:4" s="81" customFormat="1" x14ac:dyDescent="0.2">
      <c r="A526" s="16"/>
      <c r="C526" s="19"/>
      <c r="D526" s="19"/>
    </row>
    <row r="527" spans="1:4" s="81" customFormat="1" x14ac:dyDescent="0.2">
      <c r="A527" s="16"/>
      <c r="C527" s="19"/>
      <c r="D527" s="19"/>
    </row>
    <row r="528" spans="1:4" s="81" customFormat="1" x14ac:dyDescent="0.2">
      <c r="A528" s="16"/>
      <c r="C528" s="19"/>
      <c r="D528" s="19"/>
    </row>
    <row r="529" spans="1:4" s="81" customFormat="1" x14ac:dyDescent="0.2">
      <c r="A529" s="16"/>
      <c r="C529" s="19"/>
      <c r="D529" s="19"/>
    </row>
    <row r="530" spans="1:4" s="81" customFormat="1" x14ac:dyDescent="0.2">
      <c r="A530" s="16"/>
      <c r="C530" s="19"/>
      <c r="D530" s="19"/>
    </row>
    <row r="531" spans="1:4" s="81" customFormat="1" x14ac:dyDescent="0.2">
      <c r="A531" s="16"/>
      <c r="C531" s="19"/>
      <c r="D531" s="19"/>
    </row>
    <row r="532" spans="1:4" s="81" customFormat="1" x14ac:dyDescent="0.2">
      <c r="A532" s="16"/>
      <c r="C532" s="19"/>
      <c r="D532" s="19"/>
    </row>
    <row r="533" spans="1:4" s="81" customFormat="1" x14ac:dyDescent="0.2">
      <c r="A533" s="16"/>
      <c r="C533" s="19"/>
      <c r="D533" s="19"/>
    </row>
    <row r="534" spans="1:4" s="81" customFormat="1" x14ac:dyDescent="0.2">
      <c r="A534" s="16"/>
      <c r="C534" s="19"/>
      <c r="D534" s="19"/>
    </row>
    <row r="535" spans="1:4" s="81" customFormat="1" x14ac:dyDescent="0.2">
      <c r="A535" s="16"/>
      <c r="C535" s="19"/>
      <c r="D535" s="19"/>
    </row>
    <row r="536" spans="1:4" s="81" customFormat="1" x14ac:dyDescent="0.2">
      <c r="A536" s="16"/>
      <c r="C536" s="19"/>
      <c r="D536" s="19"/>
    </row>
    <row r="537" spans="1:4" s="81" customFormat="1" x14ac:dyDescent="0.2">
      <c r="A537" s="16"/>
      <c r="C537" s="19"/>
      <c r="D537" s="19"/>
    </row>
    <row r="538" spans="1:4" s="81" customFormat="1" x14ac:dyDescent="0.2">
      <c r="A538" s="16"/>
      <c r="C538" s="19"/>
      <c r="D538" s="19"/>
    </row>
    <row r="539" spans="1:4" s="81" customFormat="1" x14ac:dyDescent="0.2">
      <c r="A539" s="16"/>
      <c r="C539" s="19"/>
      <c r="D539" s="19"/>
    </row>
    <row r="540" spans="1:4" s="81" customFormat="1" x14ac:dyDescent="0.2">
      <c r="A540" s="16"/>
      <c r="C540" s="19"/>
      <c r="D540" s="19"/>
    </row>
    <row r="541" spans="1:4" s="81" customFormat="1" x14ac:dyDescent="0.2">
      <c r="A541" s="16"/>
      <c r="C541" s="19"/>
      <c r="D541" s="19"/>
    </row>
    <row r="542" spans="1:4" s="81" customFormat="1" x14ac:dyDescent="0.2">
      <c r="A542" s="16"/>
      <c r="C542" s="19"/>
      <c r="D542" s="19"/>
    </row>
    <row r="543" spans="1:4" s="81" customFormat="1" x14ac:dyDescent="0.2">
      <c r="A543" s="16"/>
      <c r="C543" s="19"/>
      <c r="D543" s="19"/>
    </row>
    <row r="544" spans="1:4" s="81" customFormat="1" x14ac:dyDescent="0.2">
      <c r="A544" s="16"/>
      <c r="C544" s="19"/>
      <c r="D544" s="19"/>
    </row>
    <row r="545" spans="1:4" s="81" customFormat="1" x14ac:dyDescent="0.2">
      <c r="A545" s="16"/>
      <c r="C545" s="19"/>
      <c r="D545" s="19"/>
    </row>
    <row r="546" spans="1:4" s="81" customFormat="1" x14ac:dyDescent="0.2">
      <c r="A546" s="16"/>
      <c r="C546" s="19"/>
      <c r="D546" s="19"/>
    </row>
    <row r="547" spans="1:4" s="81" customFormat="1" x14ac:dyDescent="0.2">
      <c r="A547" s="16"/>
      <c r="C547" s="19"/>
      <c r="D547" s="19"/>
    </row>
    <row r="548" spans="1:4" s="81" customFormat="1" x14ac:dyDescent="0.2">
      <c r="A548" s="16"/>
      <c r="C548" s="19"/>
      <c r="D548" s="19"/>
    </row>
    <row r="549" spans="1:4" s="81" customFormat="1" x14ac:dyDescent="0.2">
      <c r="A549" s="16"/>
      <c r="C549" s="19"/>
      <c r="D549" s="19"/>
    </row>
    <row r="550" spans="1:4" s="81" customFormat="1" x14ac:dyDescent="0.2">
      <c r="A550" s="16"/>
      <c r="C550" s="19"/>
      <c r="D550" s="19"/>
    </row>
    <row r="551" spans="1:4" s="81" customFormat="1" x14ac:dyDescent="0.2">
      <c r="A551" s="16"/>
      <c r="C551" s="19"/>
      <c r="D551" s="19"/>
    </row>
    <row r="552" spans="1:4" s="81" customFormat="1" x14ac:dyDescent="0.2">
      <c r="A552" s="16"/>
      <c r="C552" s="19"/>
      <c r="D552" s="19"/>
    </row>
    <row r="553" spans="1:4" s="81" customFormat="1" x14ac:dyDescent="0.2">
      <c r="A553" s="16"/>
      <c r="C553" s="19"/>
      <c r="D553" s="19"/>
    </row>
    <row r="554" spans="1:4" s="81" customFormat="1" x14ac:dyDescent="0.2">
      <c r="A554" s="16"/>
      <c r="C554" s="19"/>
      <c r="D554" s="19"/>
    </row>
    <row r="555" spans="1:4" s="81" customFormat="1" x14ac:dyDescent="0.2">
      <c r="A555" s="16"/>
      <c r="C555" s="19"/>
      <c r="D555" s="19"/>
    </row>
    <row r="556" spans="1:4" s="81" customFormat="1" x14ac:dyDescent="0.2">
      <c r="A556" s="16"/>
      <c r="C556" s="19"/>
      <c r="D556" s="19"/>
    </row>
    <row r="557" spans="1:4" s="81" customFormat="1" x14ac:dyDescent="0.2">
      <c r="A557" s="16"/>
      <c r="C557" s="19"/>
      <c r="D557" s="19"/>
    </row>
    <row r="558" spans="1:4" s="81" customFormat="1" x14ac:dyDescent="0.2">
      <c r="A558" s="16"/>
      <c r="C558" s="19"/>
      <c r="D558" s="19"/>
    </row>
    <row r="559" spans="1:4" s="81" customFormat="1" x14ac:dyDescent="0.2">
      <c r="A559" s="16"/>
      <c r="C559" s="19"/>
      <c r="D559" s="19"/>
    </row>
    <row r="560" spans="1:4" s="81" customFormat="1" x14ac:dyDescent="0.2">
      <c r="A560" s="16"/>
      <c r="C560" s="19"/>
      <c r="D560" s="19"/>
    </row>
    <row r="561" spans="1:4" s="81" customFormat="1" x14ac:dyDescent="0.2">
      <c r="A561" s="16"/>
      <c r="C561" s="19"/>
      <c r="D561" s="19"/>
    </row>
    <row r="562" spans="1:4" s="81" customFormat="1" x14ac:dyDescent="0.2">
      <c r="A562" s="16"/>
      <c r="C562" s="19"/>
      <c r="D562" s="19"/>
    </row>
    <row r="563" spans="1:4" s="81" customFormat="1" x14ac:dyDescent="0.2">
      <c r="A563" s="16"/>
      <c r="C563" s="19"/>
      <c r="D563" s="19"/>
    </row>
    <row r="564" spans="1:4" s="81" customFormat="1" x14ac:dyDescent="0.2">
      <c r="A564" s="16"/>
      <c r="C564" s="19"/>
      <c r="D564" s="19"/>
    </row>
    <row r="565" spans="1:4" s="81" customFormat="1" x14ac:dyDescent="0.2">
      <c r="A565" s="16"/>
      <c r="C565" s="19"/>
      <c r="D565" s="19"/>
    </row>
    <row r="566" spans="1:4" s="81" customFormat="1" x14ac:dyDescent="0.2">
      <c r="A566" s="16"/>
      <c r="C566" s="19"/>
      <c r="D566" s="19"/>
    </row>
    <row r="567" spans="1:4" s="81" customFormat="1" x14ac:dyDescent="0.2">
      <c r="A567" s="16"/>
      <c r="C567" s="19"/>
      <c r="D567" s="19"/>
    </row>
    <row r="568" spans="1:4" s="81" customFormat="1" x14ac:dyDescent="0.2">
      <c r="A568" s="16"/>
      <c r="C568" s="19"/>
      <c r="D568" s="19"/>
    </row>
    <row r="569" spans="1:4" s="81" customFormat="1" x14ac:dyDescent="0.2">
      <c r="A569" s="16"/>
      <c r="C569" s="19"/>
      <c r="D569" s="19"/>
    </row>
    <row r="570" spans="1:4" s="81" customFormat="1" x14ac:dyDescent="0.2">
      <c r="A570" s="16"/>
      <c r="C570" s="19"/>
      <c r="D570" s="19"/>
    </row>
    <row r="571" spans="1:4" s="81" customFormat="1" x14ac:dyDescent="0.2">
      <c r="A571" s="16"/>
      <c r="C571" s="19"/>
      <c r="D571" s="19"/>
    </row>
    <row r="572" spans="1:4" s="81" customFormat="1" x14ac:dyDescent="0.2">
      <c r="A572" s="16"/>
      <c r="C572" s="19"/>
      <c r="D572" s="19"/>
    </row>
    <row r="573" spans="1:4" s="81" customFormat="1" x14ac:dyDescent="0.2">
      <c r="A573" s="16"/>
      <c r="C573" s="19"/>
      <c r="D573" s="19"/>
    </row>
    <row r="574" spans="1:4" s="81" customFormat="1" x14ac:dyDescent="0.2">
      <c r="A574" s="16"/>
      <c r="C574" s="19"/>
      <c r="D574" s="19"/>
    </row>
    <row r="575" spans="1:4" s="81" customFormat="1" x14ac:dyDescent="0.2">
      <c r="A575" s="16"/>
      <c r="C575" s="19"/>
      <c r="D575" s="19"/>
    </row>
    <row r="576" spans="1:4" s="81" customFormat="1" x14ac:dyDescent="0.2">
      <c r="A576" s="16"/>
      <c r="C576" s="19"/>
      <c r="D576" s="19"/>
    </row>
    <row r="577" spans="1:4" s="81" customFormat="1" x14ac:dyDescent="0.2">
      <c r="A577" s="16"/>
      <c r="C577" s="19"/>
      <c r="D577" s="19"/>
    </row>
    <row r="578" spans="1:4" s="81" customFormat="1" x14ac:dyDescent="0.2">
      <c r="A578" s="16"/>
      <c r="C578" s="19"/>
      <c r="D578" s="19"/>
    </row>
    <row r="579" spans="1:4" s="81" customFormat="1" x14ac:dyDescent="0.2">
      <c r="A579" s="16"/>
      <c r="C579" s="19"/>
      <c r="D579" s="19"/>
    </row>
    <row r="580" spans="1:4" s="81" customFormat="1" x14ac:dyDescent="0.2">
      <c r="A580" s="16"/>
      <c r="C580" s="19"/>
      <c r="D580" s="19"/>
    </row>
    <row r="581" spans="1:4" s="81" customFormat="1" x14ac:dyDescent="0.2">
      <c r="A581" s="16"/>
      <c r="C581" s="19"/>
      <c r="D581" s="19"/>
    </row>
    <row r="582" spans="1:4" s="81" customFormat="1" x14ac:dyDescent="0.2">
      <c r="A582" s="16"/>
      <c r="C582" s="19"/>
      <c r="D582" s="19"/>
    </row>
    <row r="583" spans="1:4" s="81" customFormat="1" x14ac:dyDescent="0.2">
      <c r="A583" s="16"/>
      <c r="C583" s="19"/>
      <c r="D583" s="19"/>
    </row>
    <row r="584" spans="1:4" s="81" customFormat="1" x14ac:dyDescent="0.2">
      <c r="A584" s="16"/>
      <c r="C584" s="19"/>
      <c r="D584" s="19"/>
    </row>
    <row r="585" spans="1:4" s="81" customFormat="1" x14ac:dyDescent="0.2">
      <c r="A585" s="16"/>
      <c r="C585" s="19"/>
      <c r="D585" s="19"/>
    </row>
    <row r="586" spans="1:4" s="81" customFormat="1" x14ac:dyDescent="0.2">
      <c r="A586" s="16"/>
      <c r="C586" s="19"/>
      <c r="D586" s="19"/>
    </row>
    <row r="587" spans="1:4" s="81" customFormat="1" x14ac:dyDescent="0.2">
      <c r="A587" s="16"/>
      <c r="C587" s="19"/>
      <c r="D587" s="19"/>
    </row>
    <row r="588" spans="1:4" s="81" customFormat="1" x14ac:dyDescent="0.2">
      <c r="A588" s="16"/>
      <c r="C588" s="19"/>
      <c r="D588" s="19"/>
    </row>
    <row r="589" spans="1:4" s="81" customFormat="1" x14ac:dyDescent="0.2">
      <c r="A589" s="16"/>
      <c r="C589" s="19"/>
      <c r="D589" s="19"/>
    </row>
    <row r="590" spans="1:4" s="81" customFormat="1" x14ac:dyDescent="0.2">
      <c r="A590" s="16"/>
      <c r="C590" s="19"/>
      <c r="D590" s="19"/>
    </row>
    <row r="591" spans="1:4" s="81" customFormat="1" x14ac:dyDescent="0.2">
      <c r="A591" s="16"/>
      <c r="C591" s="19"/>
      <c r="D591" s="19"/>
    </row>
    <row r="592" spans="1:4" s="81" customFormat="1" x14ac:dyDescent="0.2">
      <c r="A592" s="16"/>
      <c r="C592" s="19"/>
      <c r="D592" s="19"/>
    </row>
    <row r="593" spans="1:4" s="81" customFormat="1" x14ac:dyDescent="0.2">
      <c r="A593" s="16"/>
      <c r="C593" s="19"/>
      <c r="D593" s="19"/>
    </row>
    <row r="594" spans="1:4" s="81" customFormat="1" x14ac:dyDescent="0.2">
      <c r="A594" s="16"/>
      <c r="C594" s="19"/>
      <c r="D594" s="19"/>
    </row>
    <row r="595" spans="1:4" s="81" customFormat="1" x14ac:dyDescent="0.2">
      <c r="A595" s="16"/>
      <c r="C595" s="19"/>
      <c r="D595" s="19"/>
    </row>
    <row r="596" spans="1:4" s="81" customFormat="1" x14ac:dyDescent="0.2">
      <c r="A596" s="16"/>
      <c r="C596" s="19"/>
      <c r="D596" s="19"/>
    </row>
    <row r="597" spans="1:4" s="81" customFormat="1" x14ac:dyDescent="0.2">
      <c r="A597" s="16"/>
      <c r="C597" s="19"/>
      <c r="D597" s="19"/>
    </row>
    <row r="598" spans="1:4" s="81" customFormat="1" x14ac:dyDescent="0.2">
      <c r="A598" s="16"/>
      <c r="C598" s="19"/>
      <c r="D598" s="19"/>
    </row>
    <row r="599" spans="1:4" s="81" customFormat="1" x14ac:dyDescent="0.2">
      <c r="A599" s="16"/>
      <c r="C599" s="19"/>
      <c r="D599" s="19"/>
    </row>
    <row r="600" spans="1:4" s="81" customFormat="1" x14ac:dyDescent="0.2">
      <c r="A600" s="16"/>
      <c r="C600" s="19"/>
      <c r="D600" s="19"/>
    </row>
    <row r="601" spans="1:4" s="81" customFormat="1" x14ac:dyDescent="0.2">
      <c r="A601" s="16"/>
      <c r="C601" s="19"/>
      <c r="D601" s="19"/>
    </row>
    <row r="602" spans="1:4" s="81" customFormat="1" x14ac:dyDescent="0.2">
      <c r="A602" s="16"/>
      <c r="C602" s="19"/>
      <c r="D602" s="19"/>
    </row>
    <row r="603" spans="1:4" s="81" customFormat="1" x14ac:dyDescent="0.2">
      <c r="A603" s="16"/>
      <c r="C603" s="19"/>
      <c r="D603" s="19"/>
    </row>
    <row r="604" spans="1:4" s="81" customFormat="1" x14ac:dyDescent="0.2">
      <c r="A604" s="16"/>
      <c r="C604" s="19"/>
      <c r="D604" s="19"/>
    </row>
    <row r="605" spans="1:4" s="81" customFormat="1" x14ac:dyDescent="0.2">
      <c r="A605" s="16"/>
      <c r="C605" s="19"/>
      <c r="D605" s="19"/>
    </row>
    <row r="606" spans="1:4" s="81" customFormat="1" x14ac:dyDescent="0.2">
      <c r="A606" s="16"/>
      <c r="C606" s="19"/>
      <c r="D606" s="19"/>
    </row>
    <row r="607" spans="1:4" s="81" customFormat="1" x14ac:dyDescent="0.2">
      <c r="A607" s="16"/>
      <c r="C607" s="19"/>
      <c r="D607" s="19"/>
    </row>
    <row r="608" spans="1:4" s="81" customFormat="1" x14ac:dyDescent="0.2">
      <c r="A608" s="16"/>
      <c r="C608" s="19"/>
      <c r="D608" s="19"/>
    </row>
    <row r="609" spans="1:4" s="81" customFormat="1" x14ac:dyDescent="0.2">
      <c r="A609" s="16"/>
      <c r="C609" s="19"/>
      <c r="D609" s="19"/>
    </row>
    <row r="610" spans="1:4" s="81" customFormat="1" x14ac:dyDescent="0.2">
      <c r="A610" s="16"/>
      <c r="C610" s="19"/>
      <c r="D610" s="19"/>
    </row>
    <row r="611" spans="1:4" s="81" customFormat="1" x14ac:dyDescent="0.2">
      <c r="A611" s="16"/>
      <c r="C611" s="19"/>
      <c r="D611" s="19"/>
    </row>
    <row r="612" spans="1:4" s="81" customFormat="1" x14ac:dyDescent="0.2">
      <c r="A612" s="16"/>
      <c r="C612" s="19"/>
      <c r="D612" s="19"/>
    </row>
    <row r="613" spans="1:4" s="81" customFormat="1" x14ac:dyDescent="0.2">
      <c r="A613" s="16"/>
      <c r="C613" s="19"/>
      <c r="D613" s="19"/>
    </row>
    <row r="614" spans="1:4" s="81" customFormat="1" x14ac:dyDescent="0.2">
      <c r="A614" s="16"/>
      <c r="C614" s="19"/>
      <c r="D614" s="19"/>
    </row>
    <row r="615" spans="1:4" s="81" customFormat="1" x14ac:dyDescent="0.2">
      <c r="A615" s="16"/>
      <c r="C615" s="19"/>
      <c r="D615" s="19"/>
    </row>
    <row r="616" spans="1:4" s="81" customFormat="1" x14ac:dyDescent="0.2">
      <c r="A616" s="16"/>
      <c r="C616" s="19"/>
      <c r="D616" s="19"/>
    </row>
    <row r="617" spans="1:4" s="81" customFormat="1" x14ac:dyDescent="0.2">
      <c r="A617" s="16"/>
      <c r="C617" s="19"/>
      <c r="D617" s="19"/>
    </row>
    <row r="618" spans="1:4" s="81" customFormat="1" x14ac:dyDescent="0.2">
      <c r="A618" s="16"/>
      <c r="C618" s="19"/>
      <c r="D618" s="19"/>
    </row>
    <row r="619" spans="1:4" s="81" customFormat="1" x14ac:dyDescent="0.2">
      <c r="A619" s="16"/>
      <c r="C619" s="19"/>
      <c r="D619" s="19"/>
    </row>
    <row r="620" spans="1:4" s="81" customFormat="1" x14ac:dyDescent="0.2">
      <c r="A620" s="16"/>
      <c r="C620" s="19"/>
      <c r="D620" s="19"/>
    </row>
    <row r="621" spans="1:4" s="81" customFormat="1" x14ac:dyDescent="0.2">
      <c r="A621" s="16"/>
      <c r="C621" s="19"/>
      <c r="D621" s="19"/>
    </row>
    <row r="622" spans="1:4" s="81" customFormat="1" x14ac:dyDescent="0.2">
      <c r="A622" s="16"/>
      <c r="C622" s="19"/>
      <c r="D622" s="19"/>
    </row>
    <row r="623" spans="1:4" s="81" customFormat="1" x14ac:dyDescent="0.2">
      <c r="A623" s="16"/>
      <c r="C623" s="19"/>
      <c r="D623" s="19"/>
    </row>
    <row r="624" spans="1:4" s="81" customFormat="1" x14ac:dyDescent="0.2">
      <c r="A624" s="16"/>
      <c r="C624" s="19"/>
      <c r="D624" s="19"/>
    </row>
    <row r="625" spans="1:4" s="81" customFormat="1" x14ac:dyDescent="0.2">
      <c r="A625" s="16"/>
      <c r="C625" s="19"/>
      <c r="D625" s="19"/>
    </row>
    <row r="626" spans="1:4" s="81" customFormat="1" x14ac:dyDescent="0.2">
      <c r="A626" s="16"/>
      <c r="C626" s="19"/>
      <c r="D626" s="19"/>
    </row>
    <row r="627" spans="1:4" s="81" customFormat="1" x14ac:dyDescent="0.2">
      <c r="A627" s="16"/>
      <c r="C627" s="19"/>
      <c r="D627" s="19"/>
    </row>
    <row r="628" spans="1:4" s="81" customFormat="1" x14ac:dyDescent="0.2">
      <c r="A628" s="16"/>
      <c r="C628" s="19"/>
      <c r="D628" s="19"/>
    </row>
    <row r="629" spans="1:4" s="81" customFormat="1" x14ac:dyDescent="0.2">
      <c r="A629" s="16"/>
      <c r="C629" s="19"/>
      <c r="D629" s="19"/>
    </row>
    <row r="630" spans="1:4" s="81" customFormat="1" x14ac:dyDescent="0.2">
      <c r="A630" s="16"/>
      <c r="C630" s="19"/>
      <c r="D630" s="19"/>
    </row>
    <row r="631" spans="1:4" s="81" customFormat="1" x14ac:dyDescent="0.2">
      <c r="A631" s="16"/>
      <c r="C631" s="19"/>
      <c r="D631" s="19"/>
    </row>
    <row r="632" spans="1:4" s="81" customFormat="1" x14ac:dyDescent="0.2">
      <c r="A632" s="16"/>
      <c r="C632" s="19"/>
      <c r="D632" s="19"/>
    </row>
    <row r="633" spans="1:4" s="81" customFormat="1" x14ac:dyDescent="0.2">
      <c r="A633" s="16"/>
      <c r="C633" s="19"/>
      <c r="D633" s="19"/>
    </row>
    <row r="634" spans="1:4" s="81" customFormat="1" x14ac:dyDescent="0.2">
      <c r="A634" s="16"/>
      <c r="C634" s="19"/>
      <c r="D634" s="19"/>
    </row>
    <row r="635" spans="1:4" s="81" customFormat="1" x14ac:dyDescent="0.2">
      <c r="A635" s="16"/>
      <c r="C635" s="19"/>
      <c r="D635" s="19"/>
    </row>
    <row r="636" spans="1:4" s="81" customFormat="1" x14ac:dyDescent="0.2">
      <c r="A636" s="16"/>
      <c r="C636" s="19"/>
      <c r="D636" s="19"/>
    </row>
    <row r="637" spans="1:4" s="81" customFormat="1" x14ac:dyDescent="0.2">
      <c r="A637" s="16"/>
      <c r="C637" s="19"/>
      <c r="D637" s="19"/>
    </row>
    <row r="638" spans="1:4" s="81" customFormat="1" x14ac:dyDescent="0.2">
      <c r="A638" s="16"/>
      <c r="C638" s="19"/>
      <c r="D638" s="19"/>
    </row>
    <row r="639" spans="1:4" s="81" customFormat="1" x14ac:dyDescent="0.2">
      <c r="A639" s="16"/>
      <c r="C639" s="19"/>
      <c r="D639" s="19"/>
    </row>
    <row r="640" spans="1:4" s="81" customFormat="1" x14ac:dyDescent="0.2">
      <c r="A640" s="16"/>
      <c r="C640" s="19"/>
      <c r="D640" s="19"/>
    </row>
    <row r="641" spans="1:4" s="81" customFormat="1" x14ac:dyDescent="0.2">
      <c r="A641" s="16"/>
      <c r="C641" s="19"/>
      <c r="D641" s="19"/>
    </row>
    <row r="642" spans="1:4" s="81" customFormat="1" x14ac:dyDescent="0.2">
      <c r="A642" s="16"/>
      <c r="C642" s="19"/>
      <c r="D642" s="19"/>
    </row>
    <row r="643" spans="1:4" s="81" customFormat="1" x14ac:dyDescent="0.2">
      <c r="A643" s="16"/>
      <c r="C643" s="19"/>
      <c r="D643" s="19"/>
    </row>
    <row r="644" spans="1:4" s="81" customFormat="1" x14ac:dyDescent="0.2">
      <c r="A644" s="16"/>
      <c r="C644" s="19"/>
      <c r="D644" s="19"/>
    </row>
    <row r="645" spans="1:4" s="81" customFormat="1" x14ac:dyDescent="0.2">
      <c r="A645" s="16"/>
      <c r="C645" s="19"/>
      <c r="D645" s="19"/>
    </row>
    <row r="646" spans="1:4" s="81" customFormat="1" x14ac:dyDescent="0.2">
      <c r="A646" s="16"/>
      <c r="C646" s="19"/>
      <c r="D646" s="19"/>
    </row>
    <row r="647" spans="1:4" s="81" customFormat="1" x14ac:dyDescent="0.2">
      <c r="A647" s="16"/>
      <c r="C647" s="19"/>
      <c r="D647" s="19"/>
    </row>
    <row r="648" spans="1:4" s="81" customFormat="1" x14ac:dyDescent="0.2">
      <c r="A648" s="16"/>
      <c r="C648" s="19"/>
      <c r="D648" s="19"/>
    </row>
    <row r="649" spans="1:4" s="81" customFormat="1" x14ac:dyDescent="0.2">
      <c r="A649" s="16"/>
      <c r="C649" s="19"/>
      <c r="D649" s="19"/>
    </row>
    <row r="650" spans="1:4" s="81" customFormat="1" x14ac:dyDescent="0.2">
      <c r="A650" s="16"/>
      <c r="C650" s="19"/>
      <c r="D650" s="19"/>
    </row>
    <row r="651" spans="1:4" s="81" customFormat="1" x14ac:dyDescent="0.2">
      <c r="A651" s="16"/>
      <c r="C651" s="19"/>
      <c r="D651" s="19"/>
    </row>
    <row r="652" spans="1:4" s="81" customFormat="1" x14ac:dyDescent="0.2">
      <c r="A652" s="16"/>
      <c r="C652" s="19"/>
      <c r="D652" s="19"/>
    </row>
    <row r="653" spans="1:4" s="81" customFormat="1" x14ac:dyDescent="0.2">
      <c r="A653" s="16"/>
      <c r="C653" s="19"/>
      <c r="D653" s="19"/>
    </row>
    <row r="654" spans="1:4" s="81" customFormat="1" x14ac:dyDescent="0.2">
      <c r="A654" s="16"/>
      <c r="C654" s="19"/>
      <c r="D654" s="19"/>
    </row>
    <row r="655" spans="1:4" s="81" customFormat="1" x14ac:dyDescent="0.2">
      <c r="A655" s="16"/>
      <c r="C655" s="19"/>
      <c r="D655" s="19"/>
    </row>
    <row r="656" spans="1:4" s="81" customFormat="1" x14ac:dyDescent="0.2">
      <c r="A656" s="16"/>
      <c r="C656" s="19"/>
      <c r="D656" s="19"/>
    </row>
    <row r="657" spans="1:4" s="81" customFormat="1" x14ac:dyDescent="0.2">
      <c r="A657" s="16"/>
      <c r="C657" s="19"/>
      <c r="D657" s="19"/>
    </row>
    <row r="658" spans="1:4" s="81" customFormat="1" x14ac:dyDescent="0.2">
      <c r="A658" s="16"/>
      <c r="C658" s="19"/>
      <c r="D658" s="19"/>
    </row>
    <row r="659" spans="1:4" s="81" customFormat="1" x14ac:dyDescent="0.2">
      <c r="A659" s="16"/>
      <c r="C659" s="19"/>
      <c r="D659" s="19"/>
    </row>
    <row r="660" spans="1:4" s="81" customFormat="1" x14ac:dyDescent="0.2">
      <c r="A660" s="16"/>
      <c r="C660" s="19"/>
      <c r="D660" s="19"/>
    </row>
    <row r="661" spans="1:4" s="81" customFormat="1" x14ac:dyDescent="0.2">
      <c r="A661" s="16"/>
      <c r="C661" s="19"/>
      <c r="D661" s="19"/>
    </row>
    <row r="662" spans="1:4" s="81" customFormat="1" x14ac:dyDescent="0.2">
      <c r="A662" s="16"/>
      <c r="C662" s="19"/>
      <c r="D662" s="19"/>
    </row>
    <row r="663" spans="1:4" s="81" customFormat="1" x14ac:dyDescent="0.2">
      <c r="A663" s="16"/>
      <c r="C663" s="19"/>
      <c r="D663" s="19"/>
    </row>
    <row r="664" spans="1:4" s="81" customFormat="1" x14ac:dyDescent="0.2">
      <c r="A664" s="16"/>
      <c r="C664" s="19"/>
      <c r="D664" s="19"/>
    </row>
    <row r="665" spans="1:4" s="81" customFormat="1" x14ac:dyDescent="0.2">
      <c r="A665" s="16"/>
      <c r="C665" s="19"/>
      <c r="D665" s="19"/>
    </row>
    <row r="666" spans="1:4" s="81" customFormat="1" x14ac:dyDescent="0.2">
      <c r="A666" s="16"/>
      <c r="C666" s="19"/>
      <c r="D666" s="19"/>
    </row>
    <row r="667" spans="1:4" s="81" customFormat="1" x14ac:dyDescent="0.2">
      <c r="A667" s="16"/>
      <c r="C667" s="19"/>
      <c r="D667" s="19"/>
    </row>
    <row r="668" spans="1:4" s="81" customFormat="1" x14ac:dyDescent="0.2">
      <c r="A668" s="16"/>
      <c r="C668" s="19"/>
      <c r="D668" s="19"/>
    </row>
    <row r="669" spans="1:4" s="81" customFormat="1" x14ac:dyDescent="0.2">
      <c r="A669" s="16"/>
      <c r="C669" s="19"/>
      <c r="D669" s="19"/>
    </row>
    <row r="670" spans="1:4" s="81" customFormat="1" x14ac:dyDescent="0.2">
      <c r="A670" s="16"/>
      <c r="C670" s="19"/>
      <c r="D670" s="19"/>
    </row>
    <row r="671" spans="1:4" s="81" customFormat="1" x14ac:dyDescent="0.2">
      <c r="A671" s="16"/>
      <c r="C671" s="19"/>
      <c r="D671" s="19"/>
    </row>
    <row r="672" spans="1:4" s="81" customFormat="1" x14ac:dyDescent="0.2">
      <c r="A672" s="16"/>
      <c r="C672" s="19"/>
      <c r="D672" s="19"/>
    </row>
    <row r="673" spans="1:4" s="81" customFormat="1" x14ac:dyDescent="0.2">
      <c r="A673" s="16"/>
      <c r="C673" s="19"/>
      <c r="D673" s="19"/>
    </row>
    <row r="674" spans="1:4" s="81" customFormat="1" x14ac:dyDescent="0.2">
      <c r="A674" s="16"/>
      <c r="C674" s="19"/>
      <c r="D674" s="19"/>
    </row>
    <row r="675" spans="1:4" s="81" customFormat="1" x14ac:dyDescent="0.2">
      <c r="A675" s="16"/>
      <c r="C675" s="19"/>
      <c r="D675" s="19"/>
    </row>
    <row r="676" spans="1:4" s="81" customFormat="1" x14ac:dyDescent="0.2">
      <c r="A676" s="16"/>
      <c r="C676" s="19"/>
      <c r="D676" s="19"/>
    </row>
    <row r="677" spans="1:4" s="81" customFormat="1" x14ac:dyDescent="0.2">
      <c r="A677" s="16"/>
      <c r="C677" s="19"/>
      <c r="D677" s="19"/>
    </row>
    <row r="678" spans="1:4" s="81" customFormat="1" x14ac:dyDescent="0.2">
      <c r="A678" s="16"/>
      <c r="C678" s="19"/>
      <c r="D678" s="19"/>
    </row>
    <row r="679" spans="1:4" s="81" customFormat="1" x14ac:dyDescent="0.2">
      <c r="A679" s="16"/>
      <c r="C679" s="19"/>
      <c r="D679" s="19"/>
    </row>
    <row r="680" spans="1:4" s="81" customFormat="1" x14ac:dyDescent="0.2">
      <c r="A680" s="16"/>
      <c r="C680" s="19"/>
      <c r="D680" s="19"/>
    </row>
    <row r="681" spans="1:4" s="81" customFormat="1" x14ac:dyDescent="0.2">
      <c r="A681" s="16"/>
      <c r="C681" s="19"/>
      <c r="D681" s="19"/>
    </row>
    <row r="682" spans="1:4" s="81" customFormat="1" x14ac:dyDescent="0.2">
      <c r="A682" s="16"/>
      <c r="C682" s="19"/>
      <c r="D682" s="19"/>
    </row>
    <row r="683" spans="1:4" s="81" customFormat="1" x14ac:dyDescent="0.2">
      <c r="A683" s="16"/>
      <c r="C683" s="19"/>
      <c r="D683" s="19"/>
    </row>
    <row r="684" spans="1:4" s="81" customFormat="1" x14ac:dyDescent="0.2">
      <c r="A684" s="16"/>
      <c r="C684" s="19"/>
      <c r="D684" s="19"/>
    </row>
    <row r="685" spans="1:4" s="81" customFormat="1" x14ac:dyDescent="0.2">
      <c r="A685" s="16"/>
      <c r="C685" s="19"/>
      <c r="D685" s="19"/>
    </row>
    <row r="686" spans="1:4" s="81" customFormat="1" x14ac:dyDescent="0.2">
      <c r="A686" s="16"/>
      <c r="C686" s="19"/>
      <c r="D686" s="19"/>
    </row>
    <row r="687" spans="1:4" s="81" customFormat="1" x14ac:dyDescent="0.2">
      <c r="A687" s="16"/>
      <c r="C687" s="19"/>
      <c r="D687" s="19"/>
    </row>
    <row r="688" spans="1:4" s="81" customFormat="1" x14ac:dyDescent="0.2">
      <c r="A688" s="16"/>
      <c r="C688" s="19"/>
      <c r="D688" s="19"/>
    </row>
    <row r="689" spans="1:4" s="81" customFormat="1" x14ac:dyDescent="0.2">
      <c r="A689" s="16"/>
      <c r="C689" s="19"/>
      <c r="D689" s="19"/>
    </row>
    <row r="690" spans="1:4" s="81" customFormat="1" x14ac:dyDescent="0.2">
      <c r="A690" s="16"/>
      <c r="C690" s="19"/>
      <c r="D690" s="19"/>
    </row>
    <row r="691" spans="1:4" s="81" customFormat="1" x14ac:dyDescent="0.2">
      <c r="A691" s="16"/>
      <c r="C691" s="19"/>
      <c r="D691" s="19"/>
    </row>
    <row r="692" spans="1:4" s="81" customFormat="1" x14ac:dyDescent="0.2">
      <c r="A692" s="16"/>
      <c r="C692" s="19"/>
      <c r="D692" s="19"/>
    </row>
    <row r="693" spans="1:4" s="81" customFormat="1" x14ac:dyDescent="0.2">
      <c r="A693" s="16"/>
      <c r="C693" s="19"/>
      <c r="D693" s="19"/>
    </row>
    <row r="694" spans="1:4" s="81" customFormat="1" x14ac:dyDescent="0.2">
      <c r="A694" s="16"/>
      <c r="C694" s="19"/>
      <c r="D694" s="19"/>
    </row>
    <row r="695" spans="1:4" s="81" customFormat="1" x14ac:dyDescent="0.2">
      <c r="A695" s="16"/>
      <c r="C695" s="19"/>
      <c r="D695" s="19"/>
    </row>
    <row r="696" spans="1:4" s="81" customFormat="1" x14ac:dyDescent="0.2">
      <c r="A696" s="16"/>
      <c r="C696" s="19"/>
      <c r="D696" s="19"/>
    </row>
    <row r="697" spans="1:4" s="81" customFormat="1" x14ac:dyDescent="0.2">
      <c r="A697" s="16"/>
      <c r="C697" s="19"/>
      <c r="D697" s="19"/>
    </row>
    <row r="698" spans="1:4" s="81" customFormat="1" x14ac:dyDescent="0.2">
      <c r="A698" s="16"/>
      <c r="C698" s="19"/>
      <c r="D698" s="19"/>
    </row>
    <row r="699" spans="1:4" s="81" customFormat="1" x14ac:dyDescent="0.2">
      <c r="A699" s="16"/>
      <c r="C699" s="19"/>
      <c r="D699" s="19"/>
    </row>
    <row r="700" spans="1:4" s="81" customFormat="1" x14ac:dyDescent="0.2">
      <c r="A700" s="16"/>
      <c r="C700" s="19"/>
      <c r="D700" s="19"/>
    </row>
    <row r="701" spans="1:4" s="81" customFormat="1" x14ac:dyDescent="0.2">
      <c r="A701" s="16"/>
      <c r="C701" s="19"/>
      <c r="D701" s="19"/>
    </row>
    <row r="702" spans="1:4" s="81" customFormat="1" x14ac:dyDescent="0.2">
      <c r="A702" s="16"/>
      <c r="C702" s="19"/>
      <c r="D702" s="19"/>
    </row>
    <row r="703" spans="1:4" s="81" customFormat="1" x14ac:dyDescent="0.2">
      <c r="A703" s="16"/>
      <c r="C703" s="19"/>
      <c r="D703" s="19"/>
    </row>
    <row r="704" spans="1:4" s="81" customFormat="1" x14ac:dyDescent="0.2">
      <c r="A704" s="16"/>
      <c r="C704" s="19"/>
      <c r="D704" s="19"/>
    </row>
    <row r="705" spans="1:4" s="81" customFormat="1" x14ac:dyDescent="0.2">
      <c r="A705" s="16"/>
      <c r="C705" s="19"/>
      <c r="D705" s="19"/>
    </row>
    <row r="706" spans="1:4" s="81" customFormat="1" x14ac:dyDescent="0.2">
      <c r="A706" s="16"/>
      <c r="C706" s="19"/>
      <c r="D706" s="19"/>
    </row>
    <row r="707" spans="1:4" s="81" customFormat="1" x14ac:dyDescent="0.2">
      <c r="A707" s="16"/>
      <c r="C707" s="19"/>
      <c r="D707" s="19"/>
    </row>
    <row r="708" spans="1:4" s="81" customFormat="1" x14ac:dyDescent="0.2">
      <c r="A708" s="16"/>
      <c r="C708" s="19"/>
      <c r="D708" s="19"/>
    </row>
    <row r="709" spans="1:4" s="81" customFormat="1" x14ac:dyDescent="0.2">
      <c r="A709" s="16"/>
      <c r="C709" s="19"/>
      <c r="D709" s="19"/>
    </row>
    <row r="710" spans="1:4" s="81" customFormat="1" x14ac:dyDescent="0.2">
      <c r="A710" s="16"/>
      <c r="C710" s="19"/>
      <c r="D710" s="19"/>
    </row>
    <row r="711" spans="1:4" s="81" customFormat="1" x14ac:dyDescent="0.2">
      <c r="A711" s="16"/>
      <c r="C711" s="19"/>
      <c r="D711" s="19"/>
    </row>
    <row r="712" spans="1:4" s="81" customFormat="1" x14ac:dyDescent="0.2">
      <c r="A712" s="16"/>
      <c r="C712" s="19"/>
      <c r="D712" s="19"/>
    </row>
    <row r="713" spans="1:4" s="81" customFormat="1" x14ac:dyDescent="0.2">
      <c r="A713" s="16"/>
      <c r="C713" s="19"/>
      <c r="D713" s="19"/>
    </row>
    <row r="714" spans="1:4" s="81" customFormat="1" x14ac:dyDescent="0.2">
      <c r="A714" s="16"/>
      <c r="C714" s="19"/>
      <c r="D714" s="19"/>
    </row>
    <row r="715" spans="1:4" s="81" customFormat="1" x14ac:dyDescent="0.2">
      <c r="A715" s="16"/>
      <c r="C715" s="19"/>
      <c r="D715" s="19"/>
    </row>
    <row r="716" spans="1:4" s="81" customFormat="1" x14ac:dyDescent="0.2">
      <c r="A716" s="16"/>
      <c r="C716" s="19"/>
      <c r="D716" s="19"/>
    </row>
    <row r="717" spans="1:4" s="81" customFormat="1" x14ac:dyDescent="0.2">
      <c r="A717" s="16"/>
      <c r="C717" s="19"/>
      <c r="D717" s="19"/>
    </row>
    <row r="718" spans="1:4" s="81" customFormat="1" x14ac:dyDescent="0.2">
      <c r="A718" s="16"/>
      <c r="C718" s="19"/>
      <c r="D718" s="19"/>
    </row>
    <row r="719" spans="1:4" s="81" customFormat="1" x14ac:dyDescent="0.2">
      <c r="A719" s="16"/>
      <c r="C719" s="19"/>
      <c r="D719" s="19"/>
    </row>
    <row r="720" spans="1:4" s="81" customFormat="1" x14ac:dyDescent="0.2">
      <c r="A720" s="16"/>
      <c r="C720" s="19"/>
      <c r="D720" s="19"/>
    </row>
    <row r="721" spans="1:4" s="81" customFormat="1" x14ac:dyDescent="0.2">
      <c r="A721" s="16"/>
      <c r="C721" s="19"/>
      <c r="D721" s="19"/>
    </row>
    <row r="722" spans="1:4" s="81" customFormat="1" x14ac:dyDescent="0.2">
      <c r="A722" s="16"/>
      <c r="C722" s="19"/>
      <c r="D722" s="19"/>
    </row>
    <row r="723" spans="1:4" s="81" customFormat="1" x14ac:dyDescent="0.2">
      <c r="A723" s="16"/>
      <c r="C723" s="19"/>
      <c r="D723" s="19"/>
    </row>
    <row r="724" spans="1:4" s="81" customFormat="1" x14ac:dyDescent="0.2">
      <c r="A724" s="16"/>
      <c r="C724" s="19"/>
      <c r="D724" s="19"/>
    </row>
    <row r="725" spans="1:4" s="81" customFormat="1" x14ac:dyDescent="0.2">
      <c r="A725" s="16"/>
      <c r="C725" s="19"/>
      <c r="D725" s="19"/>
    </row>
    <row r="726" spans="1:4" s="81" customFormat="1" x14ac:dyDescent="0.2">
      <c r="A726" s="16"/>
      <c r="C726" s="19"/>
      <c r="D726" s="19"/>
    </row>
    <row r="727" spans="1:4" s="81" customFormat="1" x14ac:dyDescent="0.2">
      <c r="A727" s="16"/>
      <c r="C727" s="19"/>
      <c r="D727" s="19"/>
    </row>
    <row r="728" spans="1:4" s="81" customFormat="1" x14ac:dyDescent="0.2">
      <c r="A728" s="16"/>
      <c r="C728" s="19"/>
      <c r="D728" s="19"/>
    </row>
    <row r="729" spans="1:4" s="81" customFormat="1" x14ac:dyDescent="0.2">
      <c r="A729" s="16"/>
      <c r="C729" s="19"/>
      <c r="D729" s="19"/>
    </row>
    <row r="730" spans="1:4" s="81" customFormat="1" x14ac:dyDescent="0.2">
      <c r="A730" s="16"/>
      <c r="C730" s="19"/>
      <c r="D730" s="19"/>
    </row>
    <row r="731" spans="1:4" s="81" customFormat="1" x14ac:dyDescent="0.2">
      <c r="A731" s="16"/>
      <c r="C731" s="19"/>
      <c r="D731" s="19"/>
    </row>
    <row r="732" spans="1:4" s="81" customFormat="1" x14ac:dyDescent="0.2">
      <c r="A732" s="16"/>
      <c r="C732" s="19"/>
      <c r="D732" s="19"/>
    </row>
    <row r="733" spans="1:4" s="81" customFormat="1" x14ac:dyDescent="0.2">
      <c r="A733" s="16"/>
      <c r="C733" s="19"/>
      <c r="D733" s="19"/>
    </row>
    <row r="734" spans="1:4" s="81" customFormat="1" x14ac:dyDescent="0.2">
      <c r="A734" s="16"/>
      <c r="C734" s="19"/>
      <c r="D734" s="19"/>
    </row>
    <row r="735" spans="1:4" s="81" customFormat="1" x14ac:dyDescent="0.2">
      <c r="A735" s="16"/>
      <c r="C735" s="19"/>
      <c r="D735" s="19"/>
    </row>
    <row r="736" spans="1:4" s="81" customFormat="1" x14ac:dyDescent="0.2">
      <c r="A736" s="16"/>
      <c r="C736" s="19"/>
      <c r="D736" s="19"/>
    </row>
    <row r="737" spans="1:4" s="81" customFormat="1" x14ac:dyDescent="0.2">
      <c r="A737" s="16"/>
      <c r="C737" s="19"/>
      <c r="D737" s="19"/>
    </row>
    <row r="738" spans="1:4" s="81" customFormat="1" x14ac:dyDescent="0.2">
      <c r="A738" s="16"/>
      <c r="C738" s="19"/>
      <c r="D738" s="19"/>
    </row>
    <row r="739" spans="1:4" s="81" customFormat="1" x14ac:dyDescent="0.2">
      <c r="A739" s="16"/>
      <c r="C739" s="19"/>
      <c r="D739" s="19"/>
    </row>
    <row r="740" spans="1:4" s="81" customFormat="1" x14ac:dyDescent="0.2">
      <c r="A740" s="16"/>
      <c r="C740" s="19"/>
      <c r="D740" s="19"/>
    </row>
    <row r="741" spans="1:4" s="81" customFormat="1" x14ac:dyDescent="0.2">
      <c r="A741" s="16"/>
      <c r="C741" s="19"/>
      <c r="D741" s="19"/>
    </row>
    <row r="742" spans="1:4" s="81" customFormat="1" x14ac:dyDescent="0.2">
      <c r="A742" s="16"/>
      <c r="C742" s="19"/>
      <c r="D742" s="19"/>
    </row>
    <row r="743" spans="1:4" s="81" customFormat="1" x14ac:dyDescent="0.2">
      <c r="A743" s="16"/>
      <c r="C743" s="19"/>
      <c r="D743" s="19"/>
    </row>
    <row r="744" spans="1:4" s="81" customFormat="1" x14ac:dyDescent="0.2">
      <c r="A744" s="16"/>
      <c r="C744" s="19"/>
      <c r="D744" s="19"/>
    </row>
    <row r="745" spans="1:4" s="81" customFormat="1" x14ac:dyDescent="0.2">
      <c r="A745" s="16"/>
      <c r="C745" s="19"/>
      <c r="D745" s="19"/>
    </row>
    <row r="746" spans="1:4" s="81" customFormat="1" x14ac:dyDescent="0.2">
      <c r="A746" s="16"/>
      <c r="C746" s="19"/>
      <c r="D746" s="19"/>
    </row>
    <row r="747" spans="1:4" s="81" customFormat="1" x14ac:dyDescent="0.2">
      <c r="A747" s="16"/>
      <c r="C747" s="19"/>
      <c r="D747" s="19"/>
    </row>
    <row r="748" spans="1:4" s="81" customFormat="1" x14ac:dyDescent="0.2">
      <c r="A748" s="16"/>
      <c r="C748" s="19"/>
      <c r="D748" s="19"/>
    </row>
    <row r="749" spans="1:4" s="81" customFormat="1" x14ac:dyDescent="0.2">
      <c r="A749" s="16"/>
      <c r="C749" s="19"/>
      <c r="D749" s="19"/>
    </row>
    <row r="750" spans="1:4" s="81" customFormat="1" x14ac:dyDescent="0.2">
      <c r="A750" s="16"/>
      <c r="C750" s="19"/>
      <c r="D750" s="19"/>
    </row>
    <row r="751" spans="1:4" s="81" customFormat="1" x14ac:dyDescent="0.2">
      <c r="A751" s="16"/>
      <c r="C751" s="19"/>
      <c r="D751" s="19"/>
    </row>
    <row r="752" spans="1:4" s="81" customFormat="1" x14ac:dyDescent="0.2">
      <c r="A752" s="16"/>
      <c r="C752" s="19"/>
      <c r="D752" s="19"/>
    </row>
    <row r="753" spans="1:4" s="81" customFormat="1" x14ac:dyDescent="0.2">
      <c r="A753" s="16"/>
      <c r="C753" s="19"/>
      <c r="D753" s="19"/>
    </row>
    <row r="754" spans="1:4" s="81" customFormat="1" x14ac:dyDescent="0.2">
      <c r="A754" s="16"/>
      <c r="C754" s="19"/>
      <c r="D754" s="19"/>
    </row>
    <row r="755" spans="1:4" s="81" customFormat="1" x14ac:dyDescent="0.2">
      <c r="A755" s="16"/>
      <c r="C755" s="19"/>
      <c r="D755" s="19"/>
    </row>
    <row r="756" spans="1:4" s="81" customFormat="1" x14ac:dyDescent="0.2">
      <c r="A756" s="16"/>
      <c r="C756" s="19"/>
      <c r="D756" s="19"/>
    </row>
    <row r="757" spans="1:4" s="81" customFormat="1" x14ac:dyDescent="0.2">
      <c r="A757" s="16"/>
      <c r="C757" s="19"/>
      <c r="D757" s="19"/>
    </row>
    <row r="758" spans="1:4" s="81" customFormat="1" x14ac:dyDescent="0.2">
      <c r="A758" s="16"/>
      <c r="C758" s="19"/>
      <c r="D758" s="19"/>
    </row>
    <row r="759" spans="1:4" s="81" customFormat="1" x14ac:dyDescent="0.2">
      <c r="A759" s="16"/>
      <c r="C759" s="19"/>
      <c r="D759" s="19"/>
    </row>
    <row r="760" spans="1:4" s="81" customFormat="1" x14ac:dyDescent="0.2">
      <c r="A760" s="16"/>
      <c r="C760" s="19"/>
      <c r="D760" s="19"/>
    </row>
    <row r="761" spans="1:4" s="81" customFormat="1" x14ac:dyDescent="0.2">
      <c r="A761" s="16"/>
      <c r="C761" s="19"/>
      <c r="D761" s="19"/>
    </row>
    <row r="762" spans="1:4" s="81" customFormat="1" x14ac:dyDescent="0.2">
      <c r="A762" s="16"/>
      <c r="C762" s="19"/>
      <c r="D762" s="19"/>
    </row>
    <row r="763" spans="1:4" s="81" customFormat="1" x14ac:dyDescent="0.2">
      <c r="A763" s="16"/>
      <c r="C763" s="19"/>
      <c r="D763" s="19"/>
    </row>
    <row r="764" spans="1:4" s="81" customFormat="1" x14ac:dyDescent="0.2">
      <c r="A764" s="16"/>
      <c r="C764" s="19"/>
      <c r="D764" s="19"/>
    </row>
    <row r="765" spans="1:4" s="81" customFormat="1" x14ac:dyDescent="0.2">
      <c r="A765" s="16"/>
      <c r="C765" s="19"/>
      <c r="D765" s="19"/>
    </row>
    <row r="766" spans="1:4" s="81" customFormat="1" x14ac:dyDescent="0.2">
      <c r="A766" s="16"/>
      <c r="C766" s="19"/>
      <c r="D766" s="19"/>
    </row>
    <row r="767" spans="1:4" s="81" customFormat="1" x14ac:dyDescent="0.2">
      <c r="A767" s="16"/>
      <c r="C767" s="19"/>
      <c r="D767" s="19"/>
    </row>
    <row r="768" spans="1:4" s="81" customFormat="1" x14ac:dyDescent="0.2">
      <c r="A768" s="16"/>
      <c r="C768" s="19"/>
      <c r="D768" s="19"/>
    </row>
    <row r="769" spans="1:4" s="81" customFormat="1" x14ac:dyDescent="0.2">
      <c r="A769" s="16"/>
      <c r="C769" s="19"/>
      <c r="D769" s="19"/>
    </row>
    <row r="770" spans="1:4" s="81" customFormat="1" x14ac:dyDescent="0.2">
      <c r="A770" s="16"/>
      <c r="C770" s="19"/>
      <c r="D770" s="19"/>
    </row>
    <row r="771" spans="1:4" s="81" customFormat="1" x14ac:dyDescent="0.2">
      <c r="A771" s="16"/>
      <c r="C771" s="19"/>
      <c r="D771" s="19"/>
    </row>
    <row r="772" spans="1:4" s="81" customFormat="1" x14ac:dyDescent="0.2">
      <c r="A772" s="16"/>
      <c r="C772" s="19"/>
      <c r="D772" s="19"/>
    </row>
    <row r="773" spans="1:4" s="81" customFormat="1" x14ac:dyDescent="0.2">
      <c r="A773" s="16"/>
      <c r="C773" s="19"/>
      <c r="D773" s="19"/>
    </row>
    <row r="774" spans="1:4" s="81" customFormat="1" x14ac:dyDescent="0.2">
      <c r="A774" s="16"/>
      <c r="C774" s="19"/>
      <c r="D774" s="19"/>
    </row>
    <row r="775" spans="1:4" s="81" customFormat="1" x14ac:dyDescent="0.2">
      <c r="A775" s="16"/>
      <c r="C775" s="19"/>
      <c r="D775" s="19"/>
    </row>
    <row r="776" spans="1:4" s="81" customFormat="1" x14ac:dyDescent="0.2">
      <c r="A776" s="16"/>
      <c r="C776" s="19"/>
      <c r="D776" s="19"/>
    </row>
    <row r="777" spans="1:4" s="81" customFormat="1" x14ac:dyDescent="0.2">
      <c r="A777" s="16"/>
      <c r="C777" s="19"/>
      <c r="D777" s="19"/>
    </row>
    <row r="778" spans="1:4" s="81" customFormat="1" x14ac:dyDescent="0.2">
      <c r="A778" s="16"/>
      <c r="C778" s="19"/>
      <c r="D778" s="19"/>
    </row>
    <row r="779" spans="1:4" s="81" customFormat="1" x14ac:dyDescent="0.2">
      <c r="A779" s="16"/>
      <c r="C779" s="19"/>
      <c r="D779" s="19"/>
    </row>
    <row r="780" spans="1:4" s="81" customFormat="1" x14ac:dyDescent="0.2">
      <c r="A780" s="16"/>
      <c r="C780" s="19"/>
      <c r="D780" s="19"/>
    </row>
    <row r="781" spans="1:4" s="81" customFormat="1" x14ac:dyDescent="0.2">
      <c r="A781" s="16"/>
      <c r="C781" s="19"/>
      <c r="D781" s="19"/>
    </row>
    <row r="782" spans="1:4" s="81" customFormat="1" x14ac:dyDescent="0.2">
      <c r="A782" s="16"/>
      <c r="C782" s="19"/>
      <c r="D782" s="19"/>
    </row>
    <row r="783" spans="1:4" s="81" customFormat="1" x14ac:dyDescent="0.2">
      <c r="A783" s="16"/>
      <c r="C783" s="19"/>
      <c r="D783" s="19"/>
    </row>
    <row r="784" spans="1:4" s="81" customFormat="1" x14ac:dyDescent="0.2">
      <c r="A784" s="16"/>
      <c r="C784" s="19"/>
      <c r="D784" s="19"/>
    </row>
    <row r="785" spans="1:4" s="81" customFormat="1" x14ac:dyDescent="0.2">
      <c r="A785" s="16"/>
      <c r="C785" s="19"/>
      <c r="D785" s="19"/>
    </row>
    <row r="786" spans="1:4" s="81" customFormat="1" x14ac:dyDescent="0.2">
      <c r="A786" s="16"/>
      <c r="C786" s="19"/>
      <c r="D786" s="19"/>
    </row>
    <row r="787" spans="1:4" s="81" customFormat="1" x14ac:dyDescent="0.2">
      <c r="A787" s="16"/>
      <c r="C787" s="19"/>
      <c r="D787" s="19"/>
    </row>
    <row r="788" spans="1:4" s="81" customFormat="1" x14ac:dyDescent="0.2">
      <c r="A788" s="16"/>
      <c r="C788" s="19"/>
      <c r="D788" s="19"/>
    </row>
    <row r="789" spans="1:4" s="81" customFormat="1" x14ac:dyDescent="0.2">
      <c r="A789" s="16"/>
      <c r="C789" s="19"/>
      <c r="D789" s="19"/>
    </row>
    <row r="790" spans="1:4" s="81" customFormat="1" x14ac:dyDescent="0.2">
      <c r="A790" s="16"/>
      <c r="C790" s="19"/>
      <c r="D790" s="19"/>
    </row>
    <row r="791" spans="1:4" s="81" customFormat="1" x14ac:dyDescent="0.2">
      <c r="A791" s="16"/>
      <c r="C791" s="19"/>
      <c r="D791" s="19"/>
    </row>
    <row r="792" spans="1:4" s="81" customFormat="1" x14ac:dyDescent="0.2">
      <c r="A792" s="16"/>
      <c r="C792" s="19"/>
      <c r="D792" s="19"/>
    </row>
    <row r="793" spans="1:4" s="81" customFormat="1" x14ac:dyDescent="0.2">
      <c r="A793" s="16"/>
      <c r="C793" s="19"/>
      <c r="D793" s="19"/>
    </row>
    <row r="794" spans="1:4" s="81" customFormat="1" x14ac:dyDescent="0.2">
      <c r="A794" s="16"/>
      <c r="C794" s="19"/>
      <c r="D794" s="19"/>
    </row>
    <row r="795" spans="1:4" s="81" customFormat="1" x14ac:dyDescent="0.2">
      <c r="A795" s="16"/>
      <c r="C795" s="19"/>
      <c r="D795" s="19"/>
    </row>
    <row r="796" spans="1:4" s="81" customFormat="1" x14ac:dyDescent="0.2">
      <c r="A796" s="16"/>
      <c r="C796" s="19"/>
      <c r="D796" s="19"/>
    </row>
    <row r="797" spans="1:4" s="81" customFormat="1" x14ac:dyDescent="0.2">
      <c r="A797" s="16"/>
      <c r="C797" s="19"/>
      <c r="D797" s="19"/>
    </row>
    <row r="798" spans="1:4" s="81" customFormat="1" x14ac:dyDescent="0.2">
      <c r="A798" s="16"/>
      <c r="C798" s="19"/>
      <c r="D798" s="19"/>
    </row>
    <row r="799" spans="1:4" s="81" customFormat="1" x14ac:dyDescent="0.2">
      <c r="A799" s="16"/>
      <c r="C799" s="19"/>
      <c r="D799" s="19"/>
    </row>
    <row r="800" spans="1:4" s="81" customFormat="1" x14ac:dyDescent="0.2">
      <c r="A800" s="16"/>
      <c r="C800" s="19"/>
      <c r="D800" s="19"/>
    </row>
    <row r="801" spans="1:4" s="81" customFormat="1" x14ac:dyDescent="0.2">
      <c r="A801" s="16"/>
      <c r="C801" s="19"/>
      <c r="D801" s="19"/>
    </row>
    <row r="802" spans="1:4" s="81" customFormat="1" x14ac:dyDescent="0.2">
      <c r="A802" s="16"/>
      <c r="C802" s="19"/>
      <c r="D802" s="19"/>
    </row>
    <row r="803" spans="1:4" s="81" customFormat="1" x14ac:dyDescent="0.2">
      <c r="A803" s="16"/>
      <c r="C803" s="19"/>
      <c r="D803" s="19"/>
    </row>
    <row r="804" spans="1:4" s="81" customFormat="1" x14ac:dyDescent="0.2">
      <c r="A804" s="16"/>
      <c r="C804" s="19"/>
      <c r="D804" s="19"/>
    </row>
    <row r="805" spans="1:4" s="81" customFormat="1" x14ac:dyDescent="0.2">
      <c r="A805" s="16"/>
      <c r="C805" s="19"/>
      <c r="D805" s="19"/>
    </row>
    <row r="806" spans="1:4" s="81" customFormat="1" x14ac:dyDescent="0.2">
      <c r="A806" s="16"/>
      <c r="C806" s="19"/>
      <c r="D806" s="19"/>
    </row>
    <row r="807" spans="1:4" s="81" customFormat="1" x14ac:dyDescent="0.2">
      <c r="A807" s="16"/>
      <c r="C807" s="19"/>
      <c r="D807" s="19"/>
    </row>
    <row r="808" spans="1:4" s="81" customFormat="1" x14ac:dyDescent="0.2">
      <c r="A808" s="16"/>
      <c r="C808" s="19"/>
      <c r="D808" s="19"/>
    </row>
    <row r="809" spans="1:4" s="81" customFormat="1" x14ac:dyDescent="0.2">
      <c r="A809" s="16"/>
      <c r="C809" s="19"/>
      <c r="D809" s="19"/>
    </row>
    <row r="810" spans="1:4" s="81" customFormat="1" x14ac:dyDescent="0.2">
      <c r="A810" s="16"/>
      <c r="C810" s="19"/>
      <c r="D810" s="19"/>
    </row>
    <row r="811" spans="1:4" s="81" customFormat="1" x14ac:dyDescent="0.2">
      <c r="A811" s="16"/>
      <c r="C811" s="19"/>
      <c r="D811" s="19"/>
    </row>
    <row r="812" spans="1:4" s="81" customFormat="1" x14ac:dyDescent="0.2">
      <c r="A812" s="16"/>
      <c r="C812" s="19"/>
      <c r="D812" s="19"/>
    </row>
    <row r="813" spans="1:4" s="81" customFormat="1" x14ac:dyDescent="0.2">
      <c r="A813" s="16"/>
      <c r="C813" s="19"/>
      <c r="D813" s="19"/>
    </row>
    <row r="814" spans="1:4" s="81" customFormat="1" x14ac:dyDescent="0.2">
      <c r="A814" s="16"/>
      <c r="C814" s="19"/>
      <c r="D814" s="19"/>
    </row>
    <row r="815" spans="1:4" s="81" customFormat="1" x14ac:dyDescent="0.2">
      <c r="A815" s="16"/>
      <c r="C815" s="19"/>
      <c r="D815" s="19"/>
    </row>
    <row r="816" spans="1:4" s="81" customFormat="1" x14ac:dyDescent="0.2">
      <c r="A816" s="16"/>
      <c r="C816" s="19"/>
      <c r="D816" s="19"/>
    </row>
    <row r="817" spans="1:4" s="81" customFormat="1" x14ac:dyDescent="0.2">
      <c r="A817" s="16"/>
      <c r="C817" s="19"/>
      <c r="D817" s="19"/>
    </row>
    <row r="818" spans="1:4" s="81" customFormat="1" x14ac:dyDescent="0.2">
      <c r="A818" s="16"/>
      <c r="C818" s="19"/>
      <c r="D818" s="19"/>
    </row>
    <row r="819" spans="1:4" s="81" customFormat="1" x14ac:dyDescent="0.2">
      <c r="A819" s="16"/>
      <c r="C819" s="19"/>
      <c r="D819" s="19"/>
    </row>
    <row r="820" spans="1:4" s="81" customFormat="1" x14ac:dyDescent="0.2">
      <c r="A820" s="16"/>
      <c r="C820" s="19"/>
      <c r="D820" s="19"/>
    </row>
    <row r="821" spans="1:4" s="81" customFormat="1" x14ac:dyDescent="0.2">
      <c r="A821" s="16"/>
      <c r="C821" s="19"/>
      <c r="D821" s="19"/>
    </row>
    <row r="822" spans="1:4" s="81" customFormat="1" x14ac:dyDescent="0.2">
      <c r="A822" s="16"/>
      <c r="C822" s="19"/>
      <c r="D822" s="19"/>
    </row>
    <row r="823" spans="1:4" s="81" customFormat="1" x14ac:dyDescent="0.2">
      <c r="A823" s="16"/>
      <c r="C823" s="19"/>
      <c r="D823" s="19"/>
    </row>
    <row r="824" spans="1:4" s="81" customFormat="1" x14ac:dyDescent="0.2">
      <c r="A824" s="16"/>
      <c r="C824" s="19"/>
      <c r="D824" s="19"/>
    </row>
    <row r="825" spans="1:4" s="81" customFormat="1" x14ac:dyDescent="0.2">
      <c r="A825" s="16"/>
      <c r="C825" s="19"/>
      <c r="D825" s="19"/>
    </row>
    <row r="826" spans="1:4" s="81" customFormat="1" x14ac:dyDescent="0.2">
      <c r="A826" s="16"/>
      <c r="C826" s="19"/>
      <c r="D826" s="19"/>
    </row>
    <row r="827" spans="1:4" s="81" customFormat="1" x14ac:dyDescent="0.2">
      <c r="A827" s="16"/>
      <c r="C827" s="19"/>
      <c r="D827" s="19"/>
    </row>
    <row r="828" spans="1:4" s="81" customFormat="1" x14ac:dyDescent="0.2">
      <c r="A828" s="16"/>
      <c r="C828" s="19"/>
      <c r="D828" s="19"/>
    </row>
    <row r="829" spans="1:4" s="81" customFormat="1" x14ac:dyDescent="0.2">
      <c r="A829" s="16"/>
      <c r="C829" s="19"/>
      <c r="D829" s="19"/>
    </row>
    <row r="830" spans="1:4" s="81" customFormat="1" x14ac:dyDescent="0.2">
      <c r="A830" s="16"/>
      <c r="C830" s="19"/>
      <c r="D830" s="19"/>
    </row>
    <row r="831" spans="1:4" s="81" customFormat="1" x14ac:dyDescent="0.2">
      <c r="A831" s="16"/>
      <c r="C831" s="19"/>
      <c r="D831" s="19"/>
    </row>
    <row r="832" spans="1:4" s="81" customFormat="1" x14ac:dyDescent="0.2">
      <c r="A832" s="16"/>
      <c r="C832" s="19"/>
      <c r="D832" s="19"/>
    </row>
    <row r="833" spans="1:4" s="81" customFormat="1" x14ac:dyDescent="0.2">
      <c r="A833" s="16"/>
      <c r="C833" s="19"/>
      <c r="D833" s="19"/>
    </row>
    <row r="834" spans="1:4" s="81" customFormat="1" x14ac:dyDescent="0.2">
      <c r="A834" s="16"/>
      <c r="C834" s="19"/>
      <c r="D834" s="19"/>
    </row>
    <row r="835" spans="1:4" s="81" customFormat="1" x14ac:dyDescent="0.2">
      <c r="A835" s="16"/>
      <c r="C835" s="19"/>
      <c r="D835" s="19"/>
    </row>
    <row r="836" spans="1:4" s="81" customFormat="1" x14ac:dyDescent="0.2">
      <c r="A836" s="16"/>
      <c r="C836" s="19"/>
      <c r="D836" s="19"/>
    </row>
    <row r="837" spans="1:4" s="81" customFormat="1" x14ac:dyDescent="0.2">
      <c r="A837" s="16"/>
      <c r="C837" s="19"/>
      <c r="D837" s="19"/>
    </row>
    <row r="838" spans="1:4" s="81" customFormat="1" x14ac:dyDescent="0.2">
      <c r="A838" s="16"/>
      <c r="C838" s="19"/>
      <c r="D838" s="19"/>
    </row>
    <row r="839" spans="1:4" s="81" customFormat="1" x14ac:dyDescent="0.2">
      <c r="A839" s="16"/>
      <c r="C839" s="19"/>
      <c r="D839" s="19"/>
    </row>
    <row r="840" spans="1:4" s="81" customFormat="1" x14ac:dyDescent="0.2">
      <c r="A840" s="16"/>
      <c r="C840" s="19"/>
      <c r="D840" s="19"/>
    </row>
    <row r="841" spans="1:4" s="81" customFormat="1" x14ac:dyDescent="0.2">
      <c r="A841" s="16"/>
      <c r="C841" s="19"/>
      <c r="D841" s="19"/>
    </row>
    <row r="842" spans="1:4" s="81" customFormat="1" x14ac:dyDescent="0.2">
      <c r="A842" s="16"/>
      <c r="C842" s="19"/>
      <c r="D842" s="19"/>
    </row>
    <row r="843" spans="1:4" s="81" customFormat="1" x14ac:dyDescent="0.2">
      <c r="A843" s="16"/>
      <c r="C843" s="19"/>
      <c r="D843" s="19"/>
    </row>
    <row r="844" spans="1:4" s="81" customFormat="1" x14ac:dyDescent="0.2">
      <c r="A844" s="16"/>
      <c r="C844" s="19"/>
      <c r="D844" s="19"/>
    </row>
    <row r="845" spans="1:4" s="81" customFormat="1" x14ac:dyDescent="0.2">
      <c r="A845" s="16"/>
      <c r="C845" s="19"/>
      <c r="D845" s="19"/>
    </row>
    <row r="846" spans="1:4" s="81" customFormat="1" x14ac:dyDescent="0.2">
      <c r="A846" s="16"/>
      <c r="C846" s="19"/>
      <c r="D846" s="19"/>
    </row>
    <row r="847" spans="1:4" s="81" customFormat="1" x14ac:dyDescent="0.2">
      <c r="A847" s="16"/>
      <c r="C847" s="19"/>
      <c r="D847" s="19"/>
    </row>
    <row r="848" spans="1:4" s="81" customFormat="1" x14ac:dyDescent="0.2">
      <c r="A848" s="16"/>
      <c r="C848" s="19"/>
      <c r="D848" s="19"/>
    </row>
    <row r="849" spans="1:4" s="81" customFormat="1" x14ac:dyDescent="0.2">
      <c r="A849" s="16"/>
      <c r="C849" s="19"/>
      <c r="D849" s="19"/>
    </row>
    <row r="850" spans="1:4" s="81" customFormat="1" x14ac:dyDescent="0.2">
      <c r="A850" s="16"/>
      <c r="C850" s="19"/>
      <c r="D850" s="19"/>
    </row>
    <row r="851" spans="1:4" s="81" customFormat="1" x14ac:dyDescent="0.2">
      <c r="A851" s="16"/>
      <c r="C851" s="19"/>
      <c r="D851" s="19"/>
    </row>
    <row r="852" spans="1:4" s="81" customFormat="1" x14ac:dyDescent="0.2">
      <c r="A852" s="16"/>
      <c r="C852" s="19"/>
      <c r="D852" s="19"/>
    </row>
    <row r="853" spans="1:4" s="81" customFormat="1" x14ac:dyDescent="0.2">
      <c r="A853" s="16"/>
      <c r="C853" s="19"/>
      <c r="D853" s="19"/>
    </row>
    <row r="854" spans="1:4" s="81" customFormat="1" x14ac:dyDescent="0.2">
      <c r="A854" s="16"/>
      <c r="C854" s="19"/>
      <c r="D854" s="19"/>
    </row>
    <row r="855" spans="1:4" s="81" customFormat="1" x14ac:dyDescent="0.2">
      <c r="A855" s="16"/>
      <c r="C855" s="19"/>
      <c r="D855" s="19"/>
    </row>
    <row r="856" spans="1:4" s="81" customFormat="1" x14ac:dyDescent="0.2">
      <c r="A856" s="16"/>
      <c r="C856" s="19"/>
      <c r="D856" s="19"/>
    </row>
    <row r="857" spans="1:4" s="81" customFormat="1" x14ac:dyDescent="0.2">
      <c r="A857" s="16"/>
      <c r="C857" s="19"/>
      <c r="D857" s="19"/>
    </row>
    <row r="858" spans="1:4" s="81" customFormat="1" x14ac:dyDescent="0.2">
      <c r="A858" s="16"/>
      <c r="C858" s="19"/>
      <c r="D858" s="19"/>
    </row>
    <row r="859" spans="1:4" s="81" customFormat="1" x14ac:dyDescent="0.2">
      <c r="A859" s="16"/>
      <c r="C859" s="19"/>
      <c r="D859" s="19"/>
    </row>
    <row r="860" spans="1:4" s="81" customFormat="1" x14ac:dyDescent="0.2">
      <c r="A860" s="16"/>
      <c r="C860" s="19"/>
      <c r="D860" s="19"/>
    </row>
    <row r="861" spans="1:4" s="81" customFormat="1" x14ac:dyDescent="0.2">
      <c r="A861" s="16"/>
      <c r="C861" s="19"/>
      <c r="D861" s="19"/>
    </row>
    <row r="862" spans="1:4" s="81" customFormat="1" x14ac:dyDescent="0.2">
      <c r="A862" s="16"/>
      <c r="C862" s="19"/>
      <c r="D862" s="19"/>
    </row>
    <row r="863" spans="1:4" s="81" customFormat="1" x14ac:dyDescent="0.2">
      <c r="A863" s="16"/>
      <c r="C863" s="19"/>
      <c r="D863" s="19"/>
    </row>
    <row r="864" spans="1:4" s="81" customFormat="1" x14ac:dyDescent="0.2">
      <c r="A864" s="16"/>
      <c r="C864" s="19"/>
      <c r="D864" s="19"/>
    </row>
    <row r="865" spans="1:4" s="81" customFormat="1" x14ac:dyDescent="0.2">
      <c r="A865" s="16"/>
      <c r="C865" s="19"/>
      <c r="D865" s="19"/>
    </row>
    <row r="866" spans="1:4" s="81" customFormat="1" x14ac:dyDescent="0.2">
      <c r="A866" s="16"/>
      <c r="C866" s="19"/>
      <c r="D866" s="19"/>
    </row>
    <row r="867" spans="1:4" s="81" customFormat="1" x14ac:dyDescent="0.2">
      <c r="A867" s="16"/>
      <c r="C867" s="19"/>
      <c r="D867" s="19"/>
    </row>
    <row r="868" spans="1:4" s="81" customFormat="1" x14ac:dyDescent="0.2">
      <c r="A868" s="16"/>
      <c r="C868" s="19"/>
      <c r="D868" s="19"/>
    </row>
    <row r="869" spans="1:4" s="81" customFormat="1" x14ac:dyDescent="0.2">
      <c r="A869" s="16"/>
      <c r="C869" s="19"/>
      <c r="D869" s="19"/>
    </row>
    <row r="870" spans="1:4" s="81" customFormat="1" x14ac:dyDescent="0.2">
      <c r="A870" s="16"/>
      <c r="C870" s="19"/>
      <c r="D870" s="19"/>
    </row>
    <row r="871" spans="1:4" s="81" customFormat="1" x14ac:dyDescent="0.2">
      <c r="A871" s="16"/>
      <c r="C871" s="19"/>
      <c r="D871" s="19"/>
    </row>
    <row r="872" spans="1:4" s="81" customFormat="1" x14ac:dyDescent="0.2">
      <c r="A872" s="16"/>
      <c r="C872" s="19"/>
      <c r="D872" s="19"/>
    </row>
    <row r="873" spans="1:4" s="81" customFormat="1" x14ac:dyDescent="0.2">
      <c r="A873" s="16"/>
      <c r="C873" s="19"/>
      <c r="D873" s="19"/>
    </row>
    <row r="874" spans="1:4" s="81" customFormat="1" x14ac:dyDescent="0.2">
      <c r="A874" s="16"/>
      <c r="C874" s="19"/>
      <c r="D874" s="19"/>
    </row>
    <row r="875" spans="1:4" s="81" customFormat="1" x14ac:dyDescent="0.2">
      <c r="A875" s="16"/>
      <c r="C875" s="19"/>
      <c r="D875" s="19"/>
    </row>
    <row r="876" spans="1:4" s="81" customFormat="1" x14ac:dyDescent="0.2">
      <c r="A876" s="16"/>
      <c r="C876" s="19"/>
      <c r="D876" s="19"/>
    </row>
    <row r="877" spans="1:4" s="81" customFormat="1" x14ac:dyDescent="0.2">
      <c r="A877" s="16"/>
      <c r="C877" s="19"/>
      <c r="D877" s="19"/>
    </row>
    <row r="878" spans="1:4" s="81" customFormat="1" x14ac:dyDescent="0.2">
      <c r="A878" s="16"/>
      <c r="C878" s="19"/>
      <c r="D878" s="19"/>
    </row>
    <row r="879" spans="1:4" s="81" customFormat="1" x14ac:dyDescent="0.2">
      <c r="A879" s="16"/>
      <c r="C879" s="19"/>
      <c r="D879" s="19"/>
    </row>
    <row r="880" spans="1:4" s="81" customFormat="1" x14ac:dyDescent="0.2">
      <c r="A880" s="16"/>
      <c r="C880" s="19"/>
      <c r="D880" s="19"/>
    </row>
    <row r="881" spans="1:4" s="81" customFormat="1" x14ac:dyDescent="0.2">
      <c r="A881" s="16"/>
      <c r="C881" s="19"/>
      <c r="D881" s="19"/>
    </row>
    <row r="882" spans="1:4" s="81" customFormat="1" x14ac:dyDescent="0.2">
      <c r="A882" s="16"/>
      <c r="C882" s="19"/>
      <c r="D882" s="19"/>
    </row>
    <row r="883" spans="1:4" s="81" customFormat="1" x14ac:dyDescent="0.2">
      <c r="A883" s="16"/>
      <c r="C883" s="19"/>
      <c r="D883" s="19"/>
    </row>
    <row r="884" spans="1:4" s="81" customFormat="1" x14ac:dyDescent="0.2">
      <c r="A884" s="16"/>
      <c r="C884" s="19"/>
      <c r="D884" s="19"/>
    </row>
    <row r="885" spans="1:4" s="81" customFormat="1" x14ac:dyDescent="0.2">
      <c r="A885" s="16"/>
      <c r="C885" s="19"/>
      <c r="D885" s="19"/>
    </row>
    <row r="886" spans="1:4" s="81" customFormat="1" x14ac:dyDescent="0.2">
      <c r="A886" s="16"/>
      <c r="C886" s="19"/>
      <c r="D886" s="19"/>
    </row>
    <row r="887" spans="1:4" s="81" customFormat="1" x14ac:dyDescent="0.2">
      <c r="A887" s="16"/>
      <c r="C887" s="19"/>
      <c r="D887" s="19"/>
    </row>
    <row r="888" spans="1:4" s="81" customFormat="1" x14ac:dyDescent="0.2">
      <c r="A888" s="16"/>
      <c r="C888" s="19"/>
      <c r="D888" s="19"/>
    </row>
    <row r="889" spans="1:4" s="81" customFormat="1" x14ac:dyDescent="0.2">
      <c r="A889" s="16"/>
      <c r="C889" s="19"/>
      <c r="D889" s="19"/>
    </row>
    <row r="890" spans="1:4" s="81" customFormat="1" x14ac:dyDescent="0.2">
      <c r="A890" s="16"/>
      <c r="C890" s="19"/>
      <c r="D890" s="19"/>
    </row>
    <row r="891" spans="1:4" s="81" customFormat="1" x14ac:dyDescent="0.2">
      <c r="A891" s="16"/>
      <c r="C891" s="19"/>
      <c r="D891" s="19"/>
    </row>
    <row r="892" spans="1:4" s="81" customFormat="1" x14ac:dyDescent="0.2">
      <c r="A892" s="16"/>
      <c r="C892" s="19"/>
      <c r="D892" s="19"/>
    </row>
    <row r="893" spans="1:4" s="81" customFormat="1" x14ac:dyDescent="0.2">
      <c r="A893" s="16"/>
      <c r="C893" s="19"/>
      <c r="D893" s="19"/>
    </row>
    <row r="894" spans="1:4" s="81" customFormat="1" x14ac:dyDescent="0.2">
      <c r="A894" s="16"/>
      <c r="C894" s="19"/>
      <c r="D894" s="19"/>
    </row>
    <row r="895" spans="1:4" s="81" customFormat="1" x14ac:dyDescent="0.2">
      <c r="A895" s="16"/>
      <c r="C895" s="19"/>
      <c r="D895" s="19"/>
    </row>
    <row r="896" spans="1:4" s="81" customFormat="1" x14ac:dyDescent="0.2">
      <c r="A896" s="16"/>
      <c r="C896" s="19"/>
      <c r="D896" s="19"/>
    </row>
    <row r="897" spans="1:4" s="81" customFormat="1" x14ac:dyDescent="0.2">
      <c r="A897" s="16"/>
      <c r="C897" s="19"/>
      <c r="D897" s="19"/>
    </row>
    <row r="898" spans="1:4" s="81" customFormat="1" x14ac:dyDescent="0.2">
      <c r="A898" s="16"/>
      <c r="C898" s="19"/>
      <c r="D898" s="19"/>
    </row>
    <row r="899" spans="1:4" s="81" customFormat="1" x14ac:dyDescent="0.2">
      <c r="A899" s="16"/>
      <c r="C899" s="19"/>
      <c r="D899" s="19"/>
    </row>
    <row r="900" spans="1:4" s="81" customFormat="1" x14ac:dyDescent="0.2">
      <c r="A900" s="16"/>
      <c r="C900" s="19"/>
      <c r="D900" s="19"/>
    </row>
    <row r="901" spans="1:4" s="81" customFormat="1" x14ac:dyDescent="0.2">
      <c r="A901" s="16"/>
      <c r="C901" s="19"/>
      <c r="D901" s="19"/>
    </row>
    <row r="902" spans="1:4" s="81" customFormat="1" x14ac:dyDescent="0.2">
      <c r="A902" s="16"/>
      <c r="C902" s="19"/>
      <c r="D902" s="19"/>
    </row>
    <row r="903" spans="1:4" s="81" customFormat="1" x14ac:dyDescent="0.2">
      <c r="A903" s="16"/>
      <c r="C903" s="19"/>
      <c r="D903" s="19"/>
    </row>
    <row r="904" spans="1:4" s="81" customFormat="1" x14ac:dyDescent="0.2">
      <c r="A904" s="16"/>
      <c r="C904" s="19"/>
      <c r="D904" s="19"/>
    </row>
    <row r="905" spans="1:4" s="81" customFormat="1" x14ac:dyDescent="0.2">
      <c r="A905" s="16"/>
      <c r="C905" s="19"/>
      <c r="D905" s="19"/>
    </row>
    <row r="906" spans="1:4" s="81" customFormat="1" x14ac:dyDescent="0.2">
      <c r="A906" s="16"/>
      <c r="C906" s="19"/>
      <c r="D906" s="19"/>
    </row>
    <row r="907" spans="1:4" s="81" customFormat="1" x14ac:dyDescent="0.2">
      <c r="A907" s="16"/>
      <c r="C907" s="19"/>
      <c r="D907" s="19"/>
    </row>
    <row r="908" spans="1:4" s="81" customFormat="1" x14ac:dyDescent="0.2">
      <c r="A908" s="16"/>
      <c r="C908" s="19"/>
      <c r="D908" s="19"/>
    </row>
    <row r="909" spans="1:4" s="81" customFormat="1" x14ac:dyDescent="0.2">
      <c r="A909" s="16"/>
      <c r="C909" s="19"/>
      <c r="D909" s="19"/>
    </row>
    <row r="910" spans="1:4" s="81" customFormat="1" x14ac:dyDescent="0.2">
      <c r="A910" s="16"/>
      <c r="C910" s="19"/>
      <c r="D910" s="19"/>
    </row>
    <row r="911" spans="1:4" s="81" customFormat="1" x14ac:dyDescent="0.2">
      <c r="A911" s="16"/>
      <c r="C911" s="19"/>
      <c r="D911" s="19"/>
    </row>
    <row r="912" spans="1:4" s="81" customFormat="1" x14ac:dyDescent="0.2">
      <c r="A912" s="16"/>
      <c r="C912" s="19"/>
      <c r="D912" s="19"/>
    </row>
    <row r="913" spans="1:4" s="81" customFormat="1" x14ac:dyDescent="0.2">
      <c r="A913" s="16"/>
      <c r="C913" s="19"/>
      <c r="D913" s="19"/>
    </row>
    <row r="914" spans="1:4" s="81" customFormat="1" x14ac:dyDescent="0.2">
      <c r="A914" s="16"/>
      <c r="C914" s="19"/>
      <c r="D914" s="19"/>
    </row>
    <row r="915" spans="1:4" s="81" customFormat="1" x14ac:dyDescent="0.2">
      <c r="A915" s="16"/>
      <c r="C915" s="19"/>
      <c r="D915" s="19"/>
    </row>
    <row r="916" spans="1:4" s="81" customFormat="1" x14ac:dyDescent="0.2">
      <c r="A916" s="16"/>
      <c r="C916" s="19"/>
      <c r="D916" s="19"/>
    </row>
    <row r="917" spans="1:4" s="81" customFormat="1" x14ac:dyDescent="0.2">
      <c r="A917" s="16"/>
      <c r="C917" s="19"/>
      <c r="D917" s="19"/>
    </row>
    <row r="918" spans="1:4" s="81" customFormat="1" x14ac:dyDescent="0.2">
      <c r="A918" s="16"/>
      <c r="C918" s="19"/>
      <c r="D918" s="19"/>
    </row>
    <row r="919" spans="1:4" s="81" customFormat="1" x14ac:dyDescent="0.2">
      <c r="A919" s="16"/>
      <c r="C919" s="19"/>
      <c r="D919" s="19"/>
    </row>
    <row r="920" spans="1:4" s="81" customFormat="1" x14ac:dyDescent="0.2">
      <c r="A920" s="16"/>
      <c r="C920" s="19"/>
      <c r="D920" s="19"/>
    </row>
    <row r="921" spans="1:4" s="81" customFormat="1" x14ac:dyDescent="0.2">
      <c r="A921" s="16"/>
      <c r="C921" s="19"/>
      <c r="D921" s="19"/>
    </row>
    <row r="922" spans="1:4" s="81" customFormat="1" x14ac:dyDescent="0.2">
      <c r="A922" s="16"/>
      <c r="C922" s="19"/>
      <c r="D922" s="19"/>
    </row>
    <row r="923" spans="1:4" s="81" customFormat="1" x14ac:dyDescent="0.2">
      <c r="A923" s="16"/>
      <c r="C923" s="19"/>
      <c r="D923" s="19"/>
    </row>
    <row r="924" spans="1:4" s="81" customFormat="1" x14ac:dyDescent="0.2">
      <c r="A924" s="16"/>
      <c r="C924" s="19"/>
      <c r="D924" s="19"/>
    </row>
    <row r="925" spans="1:4" s="81" customFormat="1" x14ac:dyDescent="0.2">
      <c r="A925" s="16"/>
      <c r="C925" s="19"/>
      <c r="D925" s="19"/>
    </row>
    <row r="926" spans="1:4" s="81" customFormat="1" x14ac:dyDescent="0.2">
      <c r="A926" s="16"/>
      <c r="C926" s="19"/>
      <c r="D926" s="19"/>
    </row>
    <row r="927" spans="1:4" s="81" customFormat="1" x14ac:dyDescent="0.2">
      <c r="A927" s="16"/>
      <c r="C927" s="19"/>
      <c r="D927" s="19"/>
    </row>
    <row r="928" spans="1:4" s="81" customFormat="1" x14ac:dyDescent="0.2">
      <c r="A928" s="16"/>
      <c r="C928" s="19"/>
      <c r="D928" s="19"/>
    </row>
    <row r="929" spans="1:4" s="81" customFormat="1" x14ac:dyDescent="0.2">
      <c r="A929" s="16"/>
      <c r="C929" s="19"/>
      <c r="D929" s="19"/>
    </row>
    <row r="930" spans="1:4" s="81" customFormat="1" x14ac:dyDescent="0.2">
      <c r="A930" s="16"/>
      <c r="C930" s="19"/>
      <c r="D930" s="19"/>
    </row>
    <row r="931" spans="1:4" s="81" customFormat="1" x14ac:dyDescent="0.2">
      <c r="A931" s="16"/>
      <c r="C931" s="19"/>
      <c r="D931" s="19"/>
    </row>
    <row r="932" spans="1:4" s="81" customFormat="1" x14ac:dyDescent="0.2">
      <c r="A932" s="16"/>
      <c r="C932" s="19"/>
      <c r="D932" s="19"/>
    </row>
    <row r="933" spans="1:4" s="81" customFormat="1" x14ac:dyDescent="0.2">
      <c r="A933" s="16"/>
      <c r="C933" s="19"/>
      <c r="D933" s="19"/>
    </row>
    <row r="934" spans="1:4" s="81" customFormat="1" x14ac:dyDescent="0.2">
      <c r="A934" s="16"/>
      <c r="C934" s="19"/>
      <c r="D934" s="19"/>
    </row>
    <row r="935" spans="1:4" s="81" customFormat="1" x14ac:dyDescent="0.2">
      <c r="A935" s="16"/>
      <c r="C935" s="19"/>
      <c r="D935" s="19"/>
    </row>
    <row r="936" spans="1:4" s="81" customFormat="1" x14ac:dyDescent="0.2">
      <c r="A936" s="16"/>
      <c r="C936" s="19"/>
      <c r="D936" s="19"/>
    </row>
    <row r="937" spans="1:4" s="81" customFormat="1" x14ac:dyDescent="0.2">
      <c r="A937" s="16"/>
      <c r="C937" s="19"/>
      <c r="D937" s="19"/>
    </row>
    <row r="938" spans="1:4" s="81" customFormat="1" x14ac:dyDescent="0.2">
      <c r="A938" s="16"/>
      <c r="C938" s="19"/>
      <c r="D938" s="19"/>
    </row>
    <row r="939" spans="1:4" s="81" customFormat="1" x14ac:dyDescent="0.2">
      <c r="A939" s="16"/>
      <c r="C939" s="19"/>
      <c r="D939" s="19"/>
    </row>
    <row r="940" spans="1:4" s="81" customFormat="1" x14ac:dyDescent="0.2">
      <c r="A940" s="16"/>
      <c r="C940" s="19"/>
      <c r="D940" s="19"/>
    </row>
    <row r="941" spans="1:4" s="81" customFormat="1" x14ac:dyDescent="0.2">
      <c r="A941" s="16"/>
      <c r="C941" s="19"/>
      <c r="D941" s="19"/>
    </row>
    <row r="942" spans="1:4" s="81" customFormat="1" x14ac:dyDescent="0.2">
      <c r="A942" s="16"/>
      <c r="C942" s="19"/>
      <c r="D942" s="19"/>
    </row>
    <row r="943" spans="1:4" s="81" customFormat="1" x14ac:dyDescent="0.2">
      <c r="A943" s="16"/>
      <c r="C943" s="19"/>
      <c r="D943" s="19"/>
    </row>
    <row r="944" spans="1:4" s="81" customFormat="1" x14ac:dyDescent="0.2">
      <c r="A944" s="16"/>
      <c r="C944" s="19"/>
      <c r="D944" s="19"/>
    </row>
    <row r="945" spans="1:4" s="81" customFormat="1" x14ac:dyDescent="0.2">
      <c r="A945" s="16"/>
      <c r="C945" s="19"/>
      <c r="D945" s="19"/>
    </row>
    <row r="946" spans="1:4" s="81" customFormat="1" x14ac:dyDescent="0.2">
      <c r="A946" s="16"/>
      <c r="C946" s="19"/>
      <c r="D946" s="19"/>
    </row>
    <row r="947" spans="1:4" s="81" customFormat="1" x14ac:dyDescent="0.2">
      <c r="A947" s="16"/>
      <c r="C947" s="19"/>
      <c r="D947" s="19"/>
    </row>
    <row r="948" spans="1:4" s="81" customFormat="1" x14ac:dyDescent="0.2">
      <c r="A948" s="16"/>
      <c r="C948" s="19"/>
      <c r="D948" s="19"/>
    </row>
    <row r="949" spans="1:4" s="81" customFormat="1" x14ac:dyDescent="0.2">
      <c r="A949" s="16"/>
      <c r="C949" s="19"/>
      <c r="D949" s="19"/>
    </row>
    <row r="950" spans="1:4" s="81" customFormat="1" x14ac:dyDescent="0.2">
      <c r="A950" s="16"/>
      <c r="C950" s="19"/>
      <c r="D950" s="19"/>
    </row>
    <row r="951" spans="1:4" s="81" customFormat="1" x14ac:dyDescent="0.2">
      <c r="A951" s="16"/>
      <c r="C951" s="19"/>
      <c r="D951" s="19"/>
    </row>
    <row r="952" spans="1:4" s="81" customFormat="1" x14ac:dyDescent="0.2">
      <c r="A952" s="16"/>
      <c r="C952" s="19"/>
      <c r="D952" s="19"/>
    </row>
    <row r="953" spans="1:4" s="81" customFormat="1" x14ac:dyDescent="0.2">
      <c r="A953" s="16"/>
      <c r="C953" s="19"/>
      <c r="D953" s="19"/>
    </row>
    <row r="954" spans="1:4" s="81" customFormat="1" x14ac:dyDescent="0.2">
      <c r="A954" s="16"/>
      <c r="C954" s="19"/>
      <c r="D954" s="19"/>
    </row>
    <row r="955" spans="1:4" s="81" customFormat="1" x14ac:dyDescent="0.2">
      <c r="A955" s="16"/>
      <c r="C955" s="19"/>
      <c r="D955" s="19"/>
    </row>
    <row r="956" spans="1:4" s="81" customFormat="1" x14ac:dyDescent="0.2">
      <c r="A956" s="16"/>
      <c r="C956" s="19"/>
      <c r="D956" s="19"/>
    </row>
    <row r="957" spans="1:4" s="81" customFormat="1" x14ac:dyDescent="0.2">
      <c r="A957" s="16"/>
      <c r="C957" s="19"/>
      <c r="D957" s="19"/>
    </row>
    <row r="958" spans="1:4" s="81" customFormat="1" x14ac:dyDescent="0.2">
      <c r="A958" s="16"/>
      <c r="C958" s="19"/>
      <c r="D958" s="19"/>
    </row>
    <row r="959" spans="1:4" s="81" customFormat="1" x14ac:dyDescent="0.2">
      <c r="A959" s="16"/>
      <c r="C959" s="19"/>
      <c r="D959" s="19"/>
    </row>
    <row r="960" spans="1:4" s="81" customFormat="1" x14ac:dyDescent="0.2">
      <c r="A960" s="16"/>
      <c r="C960" s="19"/>
      <c r="D960" s="19"/>
    </row>
    <row r="961" spans="1:4" s="81" customFormat="1" x14ac:dyDescent="0.2">
      <c r="A961" s="16"/>
      <c r="C961" s="19"/>
      <c r="D961" s="19"/>
    </row>
    <row r="962" spans="1:4" s="81" customFormat="1" x14ac:dyDescent="0.2">
      <c r="A962" s="16"/>
      <c r="C962" s="19"/>
      <c r="D962" s="19"/>
    </row>
    <row r="963" spans="1:4" s="81" customFormat="1" x14ac:dyDescent="0.2">
      <c r="A963" s="16"/>
      <c r="C963" s="19"/>
      <c r="D963" s="19"/>
    </row>
    <row r="964" spans="1:4" s="81" customFormat="1" x14ac:dyDescent="0.2">
      <c r="A964" s="16"/>
      <c r="C964" s="19"/>
      <c r="D964" s="19"/>
    </row>
    <row r="965" spans="1:4" s="81" customFormat="1" x14ac:dyDescent="0.2">
      <c r="A965" s="16"/>
      <c r="C965" s="19"/>
      <c r="D965" s="19"/>
    </row>
    <row r="966" spans="1:4" s="81" customFormat="1" x14ac:dyDescent="0.2">
      <c r="A966" s="16"/>
      <c r="C966" s="19"/>
      <c r="D966" s="19"/>
    </row>
    <row r="967" spans="1:4" s="81" customFormat="1" x14ac:dyDescent="0.2">
      <c r="A967" s="16"/>
      <c r="C967" s="19"/>
      <c r="D967" s="19"/>
    </row>
    <row r="968" spans="1:4" s="81" customFormat="1" x14ac:dyDescent="0.2">
      <c r="A968" s="16"/>
      <c r="C968" s="19"/>
      <c r="D968" s="19"/>
    </row>
    <row r="969" spans="1:4" s="81" customFormat="1" x14ac:dyDescent="0.2">
      <c r="A969" s="16"/>
      <c r="C969" s="19"/>
      <c r="D969" s="19"/>
    </row>
    <row r="970" spans="1:4" s="81" customFormat="1" x14ac:dyDescent="0.2">
      <c r="A970" s="16"/>
      <c r="C970" s="19"/>
      <c r="D970" s="19"/>
    </row>
    <row r="971" spans="1:4" s="81" customFormat="1" x14ac:dyDescent="0.2">
      <c r="A971" s="16"/>
      <c r="C971" s="19"/>
      <c r="D971" s="19"/>
    </row>
    <row r="972" spans="1:4" s="81" customFormat="1" x14ac:dyDescent="0.2">
      <c r="A972" s="16"/>
      <c r="C972" s="19"/>
      <c r="D972" s="19"/>
    </row>
    <row r="973" spans="1:4" s="81" customFormat="1" x14ac:dyDescent="0.2">
      <c r="A973" s="16"/>
      <c r="C973" s="19"/>
      <c r="D973" s="19"/>
    </row>
    <row r="974" spans="1:4" s="81" customFormat="1" x14ac:dyDescent="0.2">
      <c r="A974" s="16"/>
      <c r="C974" s="19"/>
      <c r="D974" s="19"/>
    </row>
    <row r="975" spans="1:4" s="81" customFormat="1" x14ac:dyDescent="0.2">
      <c r="A975" s="16"/>
      <c r="C975" s="19"/>
      <c r="D975" s="19"/>
    </row>
    <row r="976" spans="1:4" s="81" customFormat="1" x14ac:dyDescent="0.2">
      <c r="A976" s="16"/>
      <c r="C976" s="19"/>
      <c r="D976" s="19"/>
    </row>
    <row r="977" spans="1:4" s="81" customFormat="1" x14ac:dyDescent="0.2">
      <c r="A977" s="16"/>
      <c r="C977" s="19"/>
      <c r="D977" s="19"/>
    </row>
    <row r="978" spans="1:4" s="81" customFormat="1" x14ac:dyDescent="0.2">
      <c r="A978" s="16"/>
      <c r="C978" s="19"/>
      <c r="D978" s="19"/>
    </row>
    <row r="979" spans="1:4" s="81" customFormat="1" x14ac:dyDescent="0.2">
      <c r="A979" s="16"/>
      <c r="C979" s="19"/>
      <c r="D979" s="19"/>
    </row>
    <row r="980" spans="1:4" s="81" customFormat="1" x14ac:dyDescent="0.2">
      <c r="A980" s="16"/>
      <c r="C980" s="19"/>
      <c r="D980" s="19"/>
    </row>
    <row r="981" spans="1:4" s="81" customFormat="1" x14ac:dyDescent="0.2">
      <c r="A981" s="16"/>
      <c r="C981" s="19"/>
      <c r="D981" s="19"/>
    </row>
    <row r="982" spans="1:4" s="81" customFormat="1" x14ac:dyDescent="0.2">
      <c r="A982" s="16"/>
      <c r="C982" s="19"/>
      <c r="D982" s="19"/>
    </row>
    <row r="983" spans="1:4" s="81" customFormat="1" x14ac:dyDescent="0.2">
      <c r="A983" s="16"/>
      <c r="C983" s="19"/>
      <c r="D983" s="19"/>
    </row>
    <row r="984" spans="1:4" s="81" customFormat="1" x14ac:dyDescent="0.2">
      <c r="A984" s="16"/>
      <c r="C984" s="19"/>
      <c r="D984" s="19"/>
    </row>
    <row r="985" spans="1:4" s="81" customFormat="1" x14ac:dyDescent="0.2">
      <c r="A985" s="16"/>
      <c r="C985" s="19"/>
      <c r="D985" s="19"/>
    </row>
    <row r="986" spans="1:4" s="81" customFormat="1" x14ac:dyDescent="0.2">
      <c r="A986" s="16"/>
      <c r="C986" s="19"/>
      <c r="D986" s="19"/>
    </row>
    <row r="987" spans="1:4" s="81" customFormat="1" x14ac:dyDescent="0.2">
      <c r="A987" s="16"/>
      <c r="C987" s="19"/>
      <c r="D987" s="19"/>
    </row>
    <row r="988" spans="1:4" s="81" customFormat="1" x14ac:dyDescent="0.2">
      <c r="A988" s="16"/>
      <c r="C988" s="19"/>
      <c r="D988" s="19"/>
    </row>
    <row r="989" spans="1:4" s="81" customFormat="1" x14ac:dyDescent="0.2">
      <c r="A989" s="16"/>
      <c r="C989" s="19"/>
      <c r="D989" s="19"/>
    </row>
    <row r="990" spans="1:4" s="81" customFormat="1" x14ac:dyDescent="0.2">
      <c r="A990" s="16"/>
      <c r="C990" s="19"/>
      <c r="D990" s="19"/>
    </row>
    <row r="991" spans="1:4" s="81" customFormat="1" x14ac:dyDescent="0.2">
      <c r="A991" s="16"/>
      <c r="C991" s="19"/>
      <c r="D991" s="19"/>
    </row>
    <row r="992" spans="1:4" s="81" customFormat="1" x14ac:dyDescent="0.2">
      <c r="A992" s="16"/>
      <c r="C992" s="19"/>
      <c r="D992" s="19"/>
    </row>
    <row r="993" spans="1:4" s="81" customFormat="1" x14ac:dyDescent="0.2">
      <c r="A993" s="16"/>
      <c r="C993" s="19"/>
      <c r="D993" s="19"/>
    </row>
    <row r="994" spans="1:4" s="81" customFormat="1" x14ac:dyDescent="0.2">
      <c r="A994" s="16"/>
      <c r="C994" s="19"/>
      <c r="D994" s="19"/>
    </row>
    <row r="995" spans="1:4" s="81" customFormat="1" x14ac:dyDescent="0.2">
      <c r="A995" s="16"/>
      <c r="C995" s="19"/>
      <c r="D995" s="19"/>
    </row>
    <row r="996" spans="1:4" s="81" customFormat="1" x14ac:dyDescent="0.2">
      <c r="A996" s="16"/>
      <c r="C996" s="19"/>
      <c r="D996" s="19"/>
    </row>
    <row r="997" spans="1:4" s="81" customFormat="1" x14ac:dyDescent="0.2">
      <c r="A997" s="16"/>
      <c r="C997" s="19"/>
      <c r="D997" s="19"/>
    </row>
    <row r="998" spans="1:4" s="81" customFormat="1" x14ac:dyDescent="0.2">
      <c r="A998" s="16"/>
      <c r="C998" s="19"/>
      <c r="D998" s="19"/>
    </row>
    <row r="999" spans="1:4" s="81" customFormat="1" x14ac:dyDescent="0.2">
      <c r="A999" s="16"/>
      <c r="C999" s="19"/>
      <c r="D999" s="19"/>
    </row>
    <row r="1000" spans="1:4" s="81" customFormat="1" x14ac:dyDescent="0.2">
      <c r="A1000" s="16"/>
      <c r="C1000" s="19"/>
      <c r="D1000" s="19"/>
    </row>
    <row r="1001" spans="1:4" s="81" customFormat="1" x14ac:dyDescent="0.2">
      <c r="A1001" s="16"/>
      <c r="C1001" s="19"/>
      <c r="D1001" s="19"/>
    </row>
  </sheetData>
  <conditionalFormatting sqref="C234:C38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5"/>
  <sheetViews>
    <sheetView zoomScale="150" zoomScaleNormal="150" workbookViewId="0">
      <pane ySplit="7" topLeftCell="A355" activePane="bottomLeft" state="frozen"/>
      <selection activeCell="H30" sqref="H30:H31"/>
      <selection pane="bottomLeft" activeCell="M390" sqref="M390"/>
    </sheetView>
  </sheetViews>
  <sheetFormatPr baseColWidth="10" defaultColWidth="9.1640625" defaultRowHeight="15" x14ac:dyDescent="0.2"/>
  <cols>
    <col min="1" max="1" width="11.33203125" style="43" customWidth="1"/>
    <col min="2" max="2" width="23.1640625" style="78" customWidth="1"/>
    <col min="3" max="3" width="15.6640625" style="79" customWidth="1"/>
    <col min="4" max="4" width="10.6640625" style="81" bestFit="1" customWidth="1"/>
    <col min="5" max="46" width="9.1640625" style="81" customWidth="1"/>
    <col min="47" max="16384" width="9.1640625" style="81"/>
  </cols>
  <sheetData>
    <row r="1" spans="1:3" x14ac:dyDescent="0.2">
      <c r="A1" s="72" t="s">
        <v>33</v>
      </c>
    </row>
    <row r="6" spans="1:3" ht="16" customHeight="1" thickBot="1" x14ac:dyDescent="0.25"/>
    <row r="7" spans="1:3" ht="44.25" customHeight="1" thickBot="1" x14ac:dyDescent="0.25">
      <c r="A7" s="45" t="s">
        <v>548</v>
      </c>
      <c r="B7" s="44" t="s">
        <v>581</v>
      </c>
      <c r="C7" s="46" t="s">
        <v>549</v>
      </c>
    </row>
    <row r="8" spans="1:3" x14ac:dyDescent="0.2">
      <c r="A8" s="74">
        <v>32963</v>
      </c>
      <c r="B8" s="67">
        <f>VLOOKUP(A8,'China Production data'!$A$1:$C$508,3,FALSE)</f>
        <v>0.05</v>
      </c>
    </row>
    <row r="9" spans="1:3" x14ac:dyDescent="0.2">
      <c r="A9" s="73">
        <v>32993</v>
      </c>
      <c r="B9" s="67">
        <f>VLOOKUP(A9,'China Production data'!$A$1:$C$508,3,FALSE)</f>
        <v>8.0000000000000002E-3</v>
      </c>
    </row>
    <row r="10" spans="1:3" x14ac:dyDescent="0.2">
      <c r="A10" s="74">
        <v>33024</v>
      </c>
      <c r="B10" s="67">
        <f>VLOOKUP(A10,'China Production data'!$A$1:$C$508,3,FALSE)</f>
        <v>1.7000000000000001E-2</v>
      </c>
    </row>
    <row r="11" spans="1:3" x14ac:dyDescent="0.2">
      <c r="A11" s="73">
        <v>33054</v>
      </c>
      <c r="B11" s="67">
        <f>VLOOKUP(A11,'China Production data'!$A$1:$C$508,3,FALSE)</f>
        <v>3.3000000000000002E-2</v>
      </c>
    </row>
    <row r="12" spans="1:3" x14ac:dyDescent="0.2">
      <c r="A12" s="74">
        <v>33085</v>
      </c>
      <c r="B12" s="67">
        <f>VLOOKUP(A12,'China Production data'!$A$1:$C$508,3,FALSE)</f>
        <v>0.05</v>
      </c>
    </row>
    <row r="13" spans="1:3" x14ac:dyDescent="0.2">
      <c r="A13" s="73">
        <v>33116</v>
      </c>
      <c r="B13" s="67">
        <f>VLOOKUP(A13,'China Production data'!$A$1:$C$508,3,FALSE)</f>
        <v>2.5000000000000001E-2</v>
      </c>
    </row>
    <row r="14" spans="1:3" x14ac:dyDescent="0.2">
      <c r="A14" s="74">
        <v>33146</v>
      </c>
      <c r="B14" s="67">
        <f>VLOOKUP(A14,'China Production data'!$A$1:$C$508,3,FALSE)</f>
        <v>4.2000000000000003E-2</v>
      </c>
    </row>
    <row r="15" spans="1:3" x14ac:dyDescent="0.2">
      <c r="A15" s="73">
        <v>33177</v>
      </c>
      <c r="B15" s="67">
        <f>VLOOKUP(A15,'China Production data'!$A$1:$C$508,3,FALSE)</f>
        <v>6.7000000000000004E-2</v>
      </c>
    </row>
    <row r="16" spans="1:3" x14ac:dyDescent="0.2">
      <c r="A16" s="74">
        <v>33207</v>
      </c>
      <c r="B16" s="67">
        <f>VLOOKUP(A16,'China Production data'!$A$1:$C$508,3,FALSE)</f>
        <v>0.109</v>
      </c>
    </row>
    <row r="17" spans="1:2" x14ac:dyDescent="0.2">
      <c r="A17" s="73">
        <v>33238</v>
      </c>
      <c r="B17" s="67">
        <f>VLOOKUP(A17,'China Production data'!$A$1:$C$508,3,FALSE)</f>
        <v>0.126</v>
      </c>
    </row>
    <row r="18" spans="1:2" x14ac:dyDescent="0.2">
      <c r="A18" s="74">
        <v>33269</v>
      </c>
      <c r="B18" s="67">
        <f>VLOOKUP(A18,'China Production data'!$A$1:$C$508,3,FALSE)</f>
        <v>0.126</v>
      </c>
    </row>
    <row r="19" spans="1:2" x14ac:dyDescent="0.2">
      <c r="A19" s="73">
        <v>33297</v>
      </c>
      <c r="B19" s="67">
        <f>VLOOKUP(A19,'China Production data'!$A$1:$C$508,3,FALSE)</f>
        <v>0.23499999999999999</v>
      </c>
    </row>
    <row r="20" spans="1:2" x14ac:dyDescent="0.2">
      <c r="A20" s="74">
        <v>33328</v>
      </c>
      <c r="B20" s="67">
        <f>VLOOKUP(A20,'China Production data'!$A$1:$C$508,3,FALSE)</f>
        <v>9.1999999999999998E-2</v>
      </c>
    </row>
    <row r="21" spans="1:2" x14ac:dyDescent="0.2">
      <c r="A21" s="73">
        <v>33358</v>
      </c>
      <c r="B21" s="67">
        <f>VLOOKUP(A21,'China Production data'!$A$1:$C$508,3,FALSE)</f>
        <v>0.109</v>
      </c>
    </row>
    <row r="22" spans="1:2" x14ac:dyDescent="0.2">
      <c r="A22" s="74">
        <v>33389</v>
      </c>
      <c r="B22" s="67">
        <f>VLOOKUP(A22,'China Production data'!$A$1:$C$508,3,FALSE)</f>
        <v>0.109</v>
      </c>
    </row>
    <row r="23" spans="1:2" x14ac:dyDescent="0.2">
      <c r="A23" s="73">
        <v>33419</v>
      </c>
      <c r="B23" s="67">
        <f>VLOOKUP(A23,'China Production data'!$A$1:$C$508,3,FALSE)</f>
        <v>0.109</v>
      </c>
    </row>
    <row r="24" spans="1:2" x14ac:dyDescent="0.2">
      <c r="A24" s="74">
        <v>33450</v>
      </c>
      <c r="B24" s="67">
        <f>VLOOKUP(A24,'China Production data'!$A$1:$C$508,3,FALSE)</f>
        <v>9.1999999999999998E-2</v>
      </c>
    </row>
    <row r="25" spans="1:2" x14ac:dyDescent="0.2">
      <c r="A25" s="73">
        <v>33481</v>
      </c>
      <c r="B25" s="67">
        <f>VLOOKUP(A25,'China Production data'!$A$1:$C$508,3,FALSE)</f>
        <v>0.109</v>
      </c>
    </row>
    <row r="26" spans="1:2" x14ac:dyDescent="0.2">
      <c r="A26" s="74">
        <v>33511</v>
      </c>
      <c r="B26" s="67">
        <f>VLOOKUP(A26,'China Production data'!$A$1:$C$508,3,FALSE)</f>
        <v>0.11799999999999999</v>
      </c>
    </row>
    <row r="27" spans="1:2" x14ac:dyDescent="0.2">
      <c r="A27" s="73">
        <v>33542</v>
      </c>
      <c r="B27" s="67">
        <f>VLOOKUP(A27,'China Production data'!$A$1:$C$508,3,FALSE)</f>
        <v>0.126</v>
      </c>
    </row>
    <row r="28" spans="1:2" x14ac:dyDescent="0.2">
      <c r="A28" s="74">
        <v>33572</v>
      </c>
      <c r="B28" s="67">
        <f>VLOOKUP(A28,'China Production data'!$A$1:$C$508,3,FALSE)</f>
        <v>0.11799999999999999</v>
      </c>
    </row>
    <row r="29" spans="1:2" x14ac:dyDescent="0.2">
      <c r="A29" s="73">
        <v>33603</v>
      </c>
      <c r="B29" s="67">
        <f>VLOOKUP(A29,'China Production data'!$A$1:$C$508,3,FALSE)</f>
        <v>7.5999999999999998E-2</v>
      </c>
    </row>
    <row r="30" spans="1:2" x14ac:dyDescent="0.2">
      <c r="A30" s="74">
        <v>33634</v>
      </c>
      <c r="B30" s="67">
        <f>VLOOKUP(A30,'China Production data'!$A$1:$C$508,3,FALSE)</f>
        <v>0.05</v>
      </c>
    </row>
    <row r="31" spans="1:2" x14ac:dyDescent="0.2">
      <c r="A31" s="73">
        <v>33663</v>
      </c>
      <c r="B31" s="67">
        <f>VLOOKUP(A31,'China Production data'!$A$1:$C$508,3,FALSE)</f>
        <v>0.109</v>
      </c>
    </row>
    <row r="32" spans="1:2" x14ac:dyDescent="0.2">
      <c r="A32" s="74">
        <v>33694</v>
      </c>
      <c r="B32" s="67">
        <f>VLOOKUP(A32,'China Production data'!$A$1:$C$508,3,FALSE)</f>
        <v>0.185</v>
      </c>
    </row>
    <row r="33" spans="1:2" x14ac:dyDescent="0.2">
      <c r="A33" s="73">
        <v>33724</v>
      </c>
      <c r="B33" s="67">
        <f>VLOOKUP(A33,'China Production data'!$A$1:$C$508,3,FALSE)</f>
        <v>0.16800000000000001</v>
      </c>
    </row>
    <row r="34" spans="1:2" x14ac:dyDescent="0.2">
      <c r="A34" s="74">
        <v>33755</v>
      </c>
      <c r="B34" s="67">
        <f>VLOOKUP(A34,'China Production data'!$A$1:$C$508,3,FALSE)</f>
        <v>0.151</v>
      </c>
    </row>
    <row r="35" spans="1:2" x14ac:dyDescent="0.2">
      <c r="A35" s="73">
        <v>33785</v>
      </c>
      <c r="B35" s="67">
        <f>VLOOKUP(A35,'China Production data'!$A$1:$C$508,3,FALSE)</f>
        <v>0.14299999999999999</v>
      </c>
    </row>
    <row r="36" spans="1:2" x14ac:dyDescent="0.2">
      <c r="A36" s="74">
        <v>33816</v>
      </c>
      <c r="B36" s="67">
        <f>VLOOKUP(A36,'China Production data'!$A$1:$C$508,3,FALSE)</f>
        <v>0.16800000000000001</v>
      </c>
    </row>
    <row r="37" spans="1:2" x14ac:dyDescent="0.2">
      <c r="A37" s="73">
        <v>33847</v>
      </c>
      <c r="B37" s="67">
        <f>VLOOKUP(A37,'China Production data'!$A$1:$C$508,3,FALSE)</f>
        <v>0.193</v>
      </c>
    </row>
    <row r="38" spans="1:2" x14ac:dyDescent="0.2">
      <c r="A38" s="74">
        <v>33877</v>
      </c>
      <c r="B38" s="67">
        <f>VLOOKUP(A38,'China Production data'!$A$1:$C$508,3,FALSE)</f>
        <v>0.17599999999999999</v>
      </c>
    </row>
    <row r="39" spans="1:2" x14ac:dyDescent="0.2">
      <c r="A39" s="73">
        <v>33908</v>
      </c>
      <c r="B39" s="67">
        <f>VLOOKUP(A39,'China Production data'!$A$1:$C$508,3,FALSE)</f>
        <v>0.17599999999999999</v>
      </c>
    </row>
    <row r="40" spans="1:2" x14ac:dyDescent="0.2">
      <c r="A40" s="74">
        <v>33938</v>
      </c>
      <c r="B40" s="67">
        <f>VLOOKUP(A40,'China Production data'!$A$1:$C$508,3,FALSE)</f>
        <v>0.185</v>
      </c>
    </row>
    <row r="41" spans="1:2" x14ac:dyDescent="0.2">
      <c r="A41" s="73">
        <v>33969</v>
      </c>
      <c r="B41" s="67">
        <f>VLOOKUP(A41,'China Production data'!$A$1:$C$508,3,FALSE)</f>
        <v>0.218</v>
      </c>
    </row>
    <row r="42" spans="1:2" x14ac:dyDescent="0.2">
      <c r="A42" s="74">
        <v>34000</v>
      </c>
      <c r="B42" s="67">
        <f>VLOOKUP(A42,'China Production data'!$A$1:$C$508,3,FALSE)</f>
        <v>0.26900000000000002</v>
      </c>
    </row>
    <row r="43" spans="1:2" x14ac:dyDescent="0.2">
      <c r="A43" s="73">
        <v>34028</v>
      </c>
      <c r="B43" s="67">
        <f>VLOOKUP(A43,'China Production data'!$A$1:$C$508,3,FALSE)</f>
        <v>8.4000000000000005E-2</v>
      </c>
    </row>
    <row r="44" spans="1:2" x14ac:dyDescent="0.2">
      <c r="A44" s="74">
        <v>34059</v>
      </c>
      <c r="B44" s="67">
        <f>VLOOKUP(A44,'China Production data'!$A$1:$C$508,3,FALSE)</f>
        <v>0.27700000000000002</v>
      </c>
    </row>
    <row r="45" spans="1:2" x14ac:dyDescent="0.2">
      <c r="A45" s="73">
        <v>34089</v>
      </c>
      <c r="B45" s="67">
        <f>VLOOKUP(A45,'China Production data'!$A$1:$C$508,3,FALSE)</f>
        <v>0.218</v>
      </c>
    </row>
    <row r="46" spans="1:2" x14ac:dyDescent="0.2">
      <c r="A46" s="74">
        <v>34120</v>
      </c>
      <c r="B46" s="67">
        <f>VLOOKUP(A46,'China Production data'!$A$1:$C$508,3,FALSE)</f>
        <v>0.21</v>
      </c>
    </row>
    <row r="47" spans="1:2" x14ac:dyDescent="0.2">
      <c r="A47" s="73">
        <v>34150</v>
      </c>
      <c r="B47" s="67">
        <f>VLOOKUP(A47,'China Production data'!$A$1:$C$508,3,FALSE)</f>
        <v>0.22700000000000001</v>
      </c>
    </row>
    <row r="48" spans="1:2" x14ac:dyDescent="0.2">
      <c r="A48" s="74">
        <v>34181</v>
      </c>
      <c r="B48" s="67">
        <f>VLOOKUP(A48,'China Production data'!$A$1:$C$508,3,FALSE)</f>
        <v>0.252</v>
      </c>
    </row>
    <row r="49" spans="1:2" x14ac:dyDescent="0.2">
      <c r="A49" s="73">
        <v>34212</v>
      </c>
      <c r="B49" s="67">
        <f>VLOOKUP(A49,'China Production data'!$A$1:$C$508,3,FALSE)</f>
        <v>0.21</v>
      </c>
    </row>
    <row r="50" spans="1:2" x14ac:dyDescent="0.2">
      <c r="A50" s="74">
        <v>34242</v>
      </c>
      <c r="B50" s="67">
        <f>VLOOKUP(A50,'China Production data'!$A$1:$C$508,3,FALSE)</f>
        <v>0.193</v>
      </c>
    </row>
    <row r="51" spans="1:2" x14ac:dyDescent="0.2">
      <c r="A51" s="73">
        <v>34273</v>
      </c>
      <c r="B51" s="67">
        <f>VLOOKUP(A51,'China Production data'!$A$1:$C$508,3,FALSE)</f>
        <v>0.16</v>
      </c>
    </row>
    <row r="52" spans="1:2" x14ac:dyDescent="0.2">
      <c r="A52" s="74">
        <v>34303</v>
      </c>
      <c r="B52" s="67">
        <f>VLOOKUP(A52,'China Production data'!$A$1:$C$508,3,FALSE)</f>
        <v>0.13400000000000001</v>
      </c>
    </row>
    <row r="53" spans="1:2" x14ac:dyDescent="0.2">
      <c r="A53" s="73">
        <v>34334</v>
      </c>
      <c r="B53" s="67">
        <f>VLOOKUP(A53,'China Production data'!$A$1:$C$508,3,FALSE)</f>
        <v>0.16</v>
      </c>
    </row>
    <row r="54" spans="1:2" x14ac:dyDescent="0.2">
      <c r="A54" s="74">
        <v>34365</v>
      </c>
      <c r="B54" s="67">
        <f>VLOOKUP(A54,'China Production data'!$A$1:$C$508,3,FALSE)</f>
        <v>0.252</v>
      </c>
    </row>
    <row r="55" spans="1:2" x14ac:dyDescent="0.2">
      <c r="A55" s="73">
        <v>34393</v>
      </c>
      <c r="B55" s="67">
        <f>VLOOKUP(A55,'China Production data'!$A$1:$C$508,3,FALSE)</f>
        <v>0.27700000000000002</v>
      </c>
    </row>
    <row r="56" spans="1:2" x14ac:dyDescent="0.2">
      <c r="A56" s="74">
        <v>34424</v>
      </c>
      <c r="B56" s="67">
        <f>VLOOKUP(A56,'China Production data'!$A$1:$C$508,3,FALSE)</f>
        <v>3.4000000000000002E-2</v>
      </c>
    </row>
    <row r="57" spans="1:2" x14ac:dyDescent="0.2">
      <c r="A57" s="73">
        <v>34454</v>
      </c>
      <c r="B57" s="67">
        <f>VLOOKUP(A57,'China Production data'!$A$1:$C$508,3,FALSE)</f>
        <v>0.16</v>
      </c>
    </row>
    <row r="58" spans="1:2" x14ac:dyDescent="0.2">
      <c r="A58" s="74">
        <v>34485</v>
      </c>
      <c r="B58" s="67">
        <f>VLOOKUP(A58,'China Production data'!$A$1:$C$508,3,FALSE)</f>
        <v>0.16800000000000001</v>
      </c>
    </row>
    <row r="59" spans="1:2" x14ac:dyDescent="0.2">
      <c r="A59" s="73">
        <v>34515</v>
      </c>
      <c r="B59" s="67">
        <f>VLOOKUP(A59,'China Production data'!$A$1:$C$508,3,FALSE)</f>
        <v>0.17599999999999999</v>
      </c>
    </row>
    <row r="60" spans="1:2" x14ac:dyDescent="0.2">
      <c r="A60" s="74">
        <v>34546</v>
      </c>
      <c r="B60" s="67">
        <f>VLOOKUP(A60,'China Production data'!$A$1:$C$508,3,FALSE)</f>
        <v>0.151</v>
      </c>
    </row>
    <row r="61" spans="1:2" x14ac:dyDescent="0.2">
      <c r="A61" s="73">
        <v>34577</v>
      </c>
      <c r="B61" s="67">
        <f>VLOOKUP(A61,'China Production data'!$A$1:$C$508,3,FALSE)</f>
        <v>0.151</v>
      </c>
    </row>
    <row r="62" spans="1:2" x14ac:dyDescent="0.2">
      <c r="A62" s="74">
        <v>34607</v>
      </c>
      <c r="B62" s="67">
        <f>VLOOKUP(A62,'China Production data'!$A$1:$C$508,3,FALSE)</f>
        <v>0.29399999999999998</v>
      </c>
    </row>
    <row r="63" spans="1:2" x14ac:dyDescent="0.2">
      <c r="A63" s="73">
        <v>34638</v>
      </c>
      <c r="B63" s="67">
        <f>VLOOKUP(A63,'China Production data'!$A$1:$C$508,3,FALSE)</f>
        <v>0.218</v>
      </c>
    </row>
    <row r="64" spans="1:2" x14ac:dyDescent="0.2">
      <c r="A64" s="74">
        <v>34668</v>
      </c>
      <c r="B64" s="67">
        <f>VLOOKUP(A64,'China Production data'!$A$1:$C$508,3,FALSE)</f>
        <v>0.24399999999999999</v>
      </c>
    </row>
    <row r="65" spans="1:2" x14ac:dyDescent="0.2">
      <c r="A65" s="73">
        <v>34699</v>
      </c>
      <c r="B65" s="67">
        <f>VLOOKUP(A65,'China Production data'!$A$1:$C$508,3,FALSE)</f>
        <v>0.23499999999999999</v>
      </c>
    </row>
    <row r="66" spans="1:2" x14ac:dyDescent="0.2">
      <c r="A66" s="74">
        <v>34730</v>
      </c>
      <c r="B66" s="67">
        <f>VLOOKUP(A66,'China Production data'!$A$1:$C$508,3,FALSE)</f>
        <v>0.185</v>
      </c>
    </row>
    <row r="67" spans="1:2" x14ac:dyDescent="0.2">
      <c r="A67" s="73">
        <v>34758</v>
      </c>
      <c r="B67" s="67">
        <f>VLOOKUP(A67,'China Production data'!$A$1:$C$508,3,FALSE)</f>
        <v>0.114</v>
      </c>
    </row>
    <row r="68" spans="1:2" x14ac:dyDescent="0.2">
      <c r="A68" s="74">
        <v>34789</v>
      </c>
      <c r="B68" s="67">
        <f>VLOOKUP(A68,'China Production data'!$A$1:$C$508,3,FALSE)</f>
        <v>0.155</v>
      </c>
    </row>
    <row r="69" spans="1:2" x14ac:dyDescent="0.2">
      <c r="A69" s="73">
        <v>34819</v>
      </c>
      <c r="B69" s="67">
        <f>VLOOKUP(A69,'China Production data'!$A$1:$C$508,3,FALSE)</f>
        <v>0.16400000000000001</v>
      </c>
    </row>
    <row r="70" spans="1:2" x14ac:dyDescent="0.2">
      <c r="A70" s="74">
        <v>34850</v>
      </c>
      <c r="B70" s="67">
        <f>VLOOKUP(A70,'China Production data'!$A$1:$C$508,3,FALSE)</f>
        <v>0.154</v>
      </c>
    </row>
    <row r="71" spans="1:2" x14ac:dyDescent="0.2">
      <c r="A71" s="73">
        <v>34880</v>
      </c>
      <c r="B71" s="67">
        <f>VLOOKUP(A71,'China Production data'!$A$1:$C$508,3,FALSE)</f>
        <v>0.13100000000000001</v>
      </c>
    </row>
    <row r="72" spans="1:2" x14ac:dyDescent="0.2">
      <c r="A72" s="74">
        <v>34911</v>
      </c>
      <c r="B72" s="67">
        <f>VLOOKUP(A72,'China Production data'!$A$1:$C$508,3,FALSE)</f>
        <v>0.13900000000000001</v>
      </c>
    </row>
    <row r="73" spans="1:2" x14ac:dyDescent="0.2">
      <c r="A73" s="73">
        <v>34942</v>
      </c>
      <c r="B73" s="67">
        <f>VLOOKUP(A73,'China Production data'!$A$1:$C$508,3,FALSE)</f>
        <v>0.13600000000000001</v>
      </c>
    </row>
    <row r="74" spans="1:2" x14ac:dyDescent="0.2">
      <c r="A74" s="74">
        <v>34972</v>
      </c>
      <c r="B74" s="67">
        <f>VLOOKUP(A74,'China Production data'!$A$1:$C$508,3,FALSE)</f>
        <v>0.11799999999999999</v>
      </c>
    </row>
    <row r="75" spans="1:2" x14ac:dyDescent="0.2">
      <c r="A75" s="73">
        <v>35003</v>
      </c>
      <c r="B75" s="67">
        <f>VLOOKUP(A75,'China Production data'!$A$1:$C$508,3,FALSE)</f>
        <v>0.114</v>
      </c>
    </row>
    <row r="76" spans="1:2" x14ac:dyDescent="0.2">
      <c r="A76" s="74">
        <v>35033</v>
      </c>
      <c r="B76" s="67">
        <f>VLOOKUP(A76,'China Production data'!$A$1:$C$508,3,FALSE)</f>
        <v>0.129</v>
      </c>
    </row>
    <row r="77" spans="1:2" x14ac:dyDescent="0.2">
      <c r="A77" s="73">
        <v>35064</v>
      </c>
      <c r="B77" s="67">
        <f>VLOOKUP(A77,'China Production data'!$A$1:$C$508,3,FALSE)</f>
        <v>0.121</v>
      </c>
    </row>
    <row r="78" spans="1:2" x14ac:dyDescent="0.2">
      <c r="A78" s="74">
        <v>35095</v>
      </c>
      <c r="B78" s="67">
        <f>VLOOKUP(A78,'China Production data'!$A$1:$C$508,3,FALSE)</f>
        <v>0.14899999999999999</v>
      </c>
    </row>
    <row r="79" spans="1:2" x14ac:dyDescent="0.2">
      <c r="A79" s="73">
        <v>35124</v>
      </c>
      <c r="B79" s="67">
        <f>VLOOKUP(A79,'China Production data'!$A$1:$C$508,3,FALSE)</f>
        <v>0.16900000000000001</v>
      </c>
    </row>
    <row r="80" spans="1:2" x14ac:dyDescent="0.2">
      <c r="A80" s="74">
        <v>35155</v>
      </c>
      <c r="B80" s="67">
        <f>VLOOKUP(A80,'China Production data'!$A$1:$C$508,3,FALSE)</f>
        <v>0.122</v>
      </c>
    </row>
    <row r="81" spans="1:2" x14ac:dyDescent="0.2">
      <c r="A81" s="73">
        <v>35185</v>
      </c>
      <c r="B81" s="67">
        <f>VLOOKUP(A81,'China Production data'!$A$1:$C$508,3,FALSE)</f>
        <v>0.122</v>
      </c>
    </row>
    <row r="82" spans="1:2" x14ac:dyDescent="0.2">
      <c r="A82" s="74">
        <v>35216</v>
      </c>
      <c r="B82" s="67">
        <f>VLOOKUP(A82,'China Production data'!$A$1:$C$508,3,FALSE)</f>
        <v>0.13700000000000001</v>
      </c>
    </row>
    <row r="83" spans="1:2" x14ac:dyDescent="0.2">
      <c r="A83" s="73">
        <v>35246</v>
      </c>
      <c r="B83" s="67">
        <f>VLOOKUP(A83,'China Production data'!$A$1:$C$508,3,FALSE)</f>
        <v>0.13100000000000001</v>
      </c>
    </row>
    <row r="84" spans="1:2" x14ac:dyDescent="0.2">
      <c r="A84" s="74">
        <v>35277</v>
      </c>
      <c r="B84" s="67">
        <f>VLOOKUP(A84,'China Production data'!$A$1:$C$508,3,FALSE)</f>
        <v>0.13800000000000001</v>
      </c>
    </row>
    <row r="85" spans="1:2" x14ac:dyDescent="0.2">
      <c r="A85" s="73">
        <v>35308</v>
      </c>
      <c r="B85" s="67">
        <f>VLOOKUP(A85,'China Production data'!$A$1:$C$508,3,FALSE)</f>
        <v>0.122</v>
      </c>
    </row>
    <row r="86" spans="1:2" x14ac:dyDescent="0.2">
      <c r="A86" s="74">
        <v>35338</v>
      </c>
      <c r="B86" s="67">
        <f>VLOOKUP(A86,'China Production data'!$A$1:$C$508,3,FALSE)</f>
        <v>0.106</v>
      </c>
    </row>
    <row r="87" spans="1:2" x14ac:dyDescent="0.2">
      <c r="A87" s="73">
        <v>35369</v>
      </c>
      <c r="B87" s="67">
        <f>VLOOKUP(A87,'China Production data'!$A$1:$C$508,3,FALSE)</f>
        <v>0.13700000000000001</v>
      </c>
    </row>
    <row r="88" spans="1:2" x14ac:dyDescent="0.2">
      <c r="A88" s="74">
        <v>35399</v>
      </c>
      <c r="B88" s="67">
        <f>VLOOKUP(A88,'China Production data'!$A$1:$C$508,3,FALSE)</f>
        <v>0.13300000000000001</v>
      </c>
    </row>
    <row r="89" spans="1:2" x14ac:dyDescent="0.2">
      <c r="A89" s="73">
        <v>35430</v>
      </c>
      <c r="B89" s="67">
        <f>VLOOKUP(A89,'China Production data'!$A$1:$C$508,3,FALSE)</f>
        <v>0.13400000000000001</v>
      </c>
    </row>
    <row r="90" spans="1:2" x14ac:dyDescent="0.2">
      <c r="A90" s="74">
        <v>35461</v>
      </c>
      <c r="B90" s="67">
        <f>VLOOKUP(A90,'China Production data'!$A$1:$C$508,3,FALSE)</f>
        <v>0.14000000000000001</v>
      </c>
    </row>
    <row r="91" spans="1:2" x14ac:dyDescent="0.2">
      <c r="A91" s="73">
        <v>35489</v>
      </c>
      <c r="B91" s="67">
        <f>VLOOKUP(A91,'China Production data'!$A$1:$C$508,3,FALSE)</f>
        <v>0.10299999999999999</v>
      </c>
    </row>
    <row r="92" spans="1:2" x14ac:dyDescent="0.2">
      <c r="A92" s="74">
        <v>35520</v>
      </c>
      <c r="B92" s="67">
        <f>VLOOKUP(A92,'China Production data'!$A$1:$C$508,3,FALSE)</f>
        <v>0.104</v>
      </c>
    </row>
    <row r="93" spans="1:2" x14ac:dyDescent="0.2">
      <c r="A93" s="73">
        <v>35550</v>
      </c>
      <c r="B93" s="67">
        <f>VLOOKUP(A93,'China Production data'!$A$1:$C$508,3,FALSE)</f>
        <v>0.13500000000000001</v>
      </c>
    </row>
    <row r="94" spans="1:2" x14ac:dyDescent="0.2">
      <c r="A94" s="74">
        <v>35581</v>
      </c>
      <c r="B94" s="67">
        <f>VLOOKUP(A94,'China Production data'!$A$1:$C$508,3,FALSE)</f>
        <v>0.11899999999999999</v>
      </c>
    </row>
    <row r="95" spans="1:2" x14ac:dyDescent="0.2">
      <c r="A95" s="73">
        <v>35611</v>
      </c>
      <c r="B95" s="67">
        <f>VLOOKUP(A95,'China Production data'!$A$1:$C$508,3,FALSE)</f>
        <v>0.11899999999999999</v>
      </c>
    </row>
    <row r="96" spans="1:2" x14ac:dyDescent="0.2">
      <c r="A96" s="74">
        <v>35642</v>
      </c>
      <c r="B96" s="67">
        <f>VLOOKUP(A96,'China Production data'!$A$1:$C$508,3,FALSE)</f>
        <v>0.121</v>
      </c>
    </row>
    <row r="97" spans="1:2" x14ac:dyDescent="0.2">
      <c r="A97" s="73">
        <v>35673</v>
      </c>
      <c r="B97" s="67">
        <f>VLOOKUP(A97,'China Production data'!$A$1:$C$508,3,FALSE)</f>
        <v>8.4000000000000005E-2</v>
      </c>
    </row>
    <row r="98" spans="1:2" x14ac:dyDescent="0.2">
      <c r="A98" s="74">
        <v>35703</v>
      </c>
      <c r="B98" s="67">
        <f>VLOOKUP(A98,'China Production data'!$A$1:$C$508,3,FALSE)</f>
        <v>0.109</v>
      </c>
    </row>
    <row r="99" spans="1:2" x14ac:dyDescent="0.2">
      <c r="A99" s="73">
        <v>35734</v>
      </c>
      <c r="B99" s="67">
        <f>VLOOKUP(A99,'China Production data'!$A$1:$C$508,3,FALSE)</f>
        <v>0.111</v>
      </c>
    </row>
    <row r="100" spans="1:2" x14ac:dyDescent="0.2">
      <c r="A100" s="74">
        <v>35764</v>
      </c>
      <c r="B100" s="67">
        <f>VLOOKUP(A100,'China Production data'!$A$1:$C$508,3,FALSE)</f>
        <v>0.11799999999999999</v>
      </c>
    </row>
    <row r="101" spans="1:2" x14ac:dyDescent="0.2">
      <c r="A101" s="73">
        <v>35795</v>
      </c>
      <c r="B101" s="67">
        <f>VLOOKUP(A101,'China Production data'!$A$1:$C$508,3,FALSE)</f>
        <v>0.11600000000000001</v>
      </c>
    </row>
    <row r="102" spans="1:2" x14ac:dyDescent="0.2">
      <c r="A102" s="74">
        <v>35826</v>
      </c>
      <c r="B102" s="67">
        <f>VLOOKUP(A102,'China Production data'!$A$1:$C$508,3,FALSE)</f>
        <v>9.1999999999999998E-2</v>
      </c>
    </row>
    <row r="103" spans="1:2" x14ac:dyDescent="0.2">
      <c r="A103" s="73">
        <v>35854</v>
      </c>
      <c r="B103" s="67">
        <f>VLOOKUP(A103,'China Production data'!$A$1:$C$508,3,FALSE)</f>
        <v>1.7999999999999999E-2</v>
      </c>
    </row>
    <row r="104" spans="1:2" x14ac:dyDescent="0.2">
      <c r="A104" s="74">
        <v>35885</v>
      </c>
      <c r="B104" s="67">
        <f>VLOOKUP(A104,'China Production data'!$A$1:$C$508,3,FALSE)</f>
        <v>9.5000000000000001E-2</v>
      </c>
    </row>
    <row r="105" spans="1:2" x14ac:dyDescent="0.2">
      <c r="A105" s="73">
        <v>35915</v>
      </c>
      <c r="B105" s="67">
        <f>VLOOKUP(A105,'China Production data'!$A$1:$C$508,3,FALSE)</f>
        <v>0.09</v>
      </c>
    </row>
    <row r="106" spans="1:2" x14ac:dyDescent="0.2">
      <c r="A106" s="74">
        <v>35946</v>
      </c>
      <c r="B106" s="67">
        <f>VLOOKUP(A106,'China Production data'!$A$1:$C$508,3,FALSE)</f>
        <v>7.1999999999999995E-2</v>
      </c>
    </row>
    <row r="107" spans="1:2" x14ac:dyDescent="0.2">
      <c r="A107" s="73">
        <v>35976</v>
      </c>
      <c r="B107" s="67">
        <f>VLOOKUP(A107,'China Production data'!$A$1:$C$508,3,FALSE)</f>
        <v>0.08</v>
      </c>
    </row>
    <row r="108" spans="1:2" x14ac:dyDescent="0.2">
      <c r="A108" s="74">
        <v>36007</v>
      </c>
      <c r="B108" s="67">
        <f>VLOOKUP(A108,'China Production data'!$A$1:$C$508,3,FALSE)</f>
        <v>7.9000000000000001E-2</v>
      </c>
    </row>
    <row r="109" spans="1:2" x14ac:dyDescent="0.2">
      <c r="A109" s="73">
        <v>36038</v>
      </c>
      <c r="B109" s="67">
        <f>VLOOKUP(A109,'China Production data'!$A$1:$C$508,3,FALSE)</f>
        <v>7.5999999999999998E-2</v>
      </c>
    </row>
    <row r="110" spans="1:2" x14ac:dyDescent="0.2">
      <c r="A110" s="74">
        <v>36068</v>
      </c>
      <c r="B110" s="67">
        <f>VLOOKUP(A110,'China Production data'!$A$1:$C$508,3,FALSE)</f>
        <v>7.9000000000000001E-2</v>
      </c>
    </row>
    <row r="111" spans="1:2" x14ac:dyDescent="0.2">
      <c r="A111" s="73">
        <v>36099</v>
      </c>
      <c r="B111" s="67">
        <f>VLOOKUP(A111,'China Production data'!$A$1:$C$508,3,FALSE)</f>
        <v>0.10199999999999999</v>
      </c>
    </row>
    <row r="112" spans="1:2" x14ac:dyDescent="0.2">
      <c r="A112" s="74">
        <v>36129</v>
      </c>
      <c r="B112" s="67">
        <f>VLOOKUP(A112,'China Production data'!$A$1:$C$508,3,FALSE)</f>
        <v>0.106</v>
      </c>
    </row>
    <row r="113" spans="1:2" x14ac:dyDescent="0.2">
      <c r="A113" s="73">
        <v>36160</v>
      </c>
      <c r="B113" s="67">
        <f>VLOOKUP(A113,'China Production data'!$A$1:$C$508,3,FALSE)</f>
        <v>0.11</v>
      </c>
    </row>
    <row r="114" spans="1:2" x14ac:dyDescent="0.2">
      <c r="A114" s="74">
        <v>36191</v>
      </c>
      <c r="B114" s="67">
        <f>VLOOKUP(A114,'China Production data'!$A$1:$C$508,3,FALSE)</f>
        <v>0.115</v>
      </c>
    </row>
    <row r="115" spans="1:2" x14ac:dyDescent="0.2">
      <c r="A115" s="73">
        <v>36219</v>
      </c>
      <c r="B115" s="67">
        <f>VLOOKUP(A115,'China Production data'!$A$1:$C$508,3,FALSE)</f>
        <v>0.17899999999999999</v>
      </c>
    </row>
    <row r="116" spans="1:2" x14ac:dyDescent="0.2">
      <c r="A116" s="74">
        <v>36250</v>
      </c>
      <c r="B116" s="67">
        <f>VLOOKUP(A116,'China Production data'!$A$1:$C$508,3,FALSE)</f>
        <v>2.1000000000000001E-2</v>
      </c>
    </row>
    <row r="117" spans="1:2" x14ac:dyDescent="0.2">
      <c r="A117" s="73">
        <v>36280</v>
      </c>
      <c r="B117" s="67">
        <f>VLOOKUP(A117,'China Production data'!$A$1:$C$508,3,FALSE)</f>
        <v>0.09</v>
      </c>
    </row>
    <row r="118" spans="1:2" x14ac:dyDescent="0.2">
      <c r="A118" s="74">
        <v>36311</v>
      </c>
      <c r="B118" s="67">
        <f>VLOOKUP(A118,'China Production data'!$A$1:$C$508,3,FALSE)</f>
        <v>9.0999999999999998E-2</v>
      </c>
    </row>
    <row r="119" spans="1:2" x14ac:dyDescent="0.2">
      <c r="A119" s="73">
        <v>36341</v>
      </c>
      <c r="B119" s="67">
        <f>VLOOKUP(A119,'China Production data'!$A$1:$C$508,3,FALSE)</f>
        <v>8.8999999999999996E-2</v>
      </c>
    </row>
    <row r="120" spans="1:2" x14ac:dyDescent="0.2">
      <c r="A120" s="74">
        <v>36372</v>
      </c>
      <c r="B120" s="67">
        <f>VLOOKUP(A120,'China Production data'!$A$1:$C$508,3,FALSE)</f>
        <v>9.0999999999999998E-2</v>
      </c>
    </row>
    <row r="121" spans="1:2" x14ac:dyDescent="0.2">
      <c r="A121" s="73">
        <v>36403</v>
      </c>
      <c r="B121" s="67">
        <f>VLOOKUP(A121,'China Production data'!$A$1:$C$508,3,FALSE)</f>
        <v>9.2999999999999999E-2</v>
      </c>
    </row>
    <row r="122" spans="1:2" x14ac:dyDescent="0.2">
      <c r="A122" s="74">
        <v>36433</v>
      </c>
      <c r="B122" s="67">
        <f>VLOOKUP(A122,'China Production data'!$A$1:$C$508,3,FALSE)</f>
        <v>9.5000000000000001E-2</v>
      </c>
    </row>
    <row r="123" spans="1:2" x14ac:dyDescent="0.2">
      <c r="A123" s="73">
        <v>36464</v>
      </c>
      <c r="B123" s="67">
        <f>VLOOKUP(A123,'China Production data'!$A$1:$C$508,3,FALSE)</f>
        <v>8.2000000000000003E-2</v>
      </c>
    </row>
    <row r="124" spans="1:2" x14ac:dyDescent="0.2">
      <c r="A124" s="74">
        <v>36494</v>
      </c>
      <c r="B124" s="67">
        <f>VLOOKUP(A124,'China Production data'!$A$1:$C$508,3,FALSE)</f>
        <v>7.0000000000000007E-2</v>
      </c>
    </row>
    <row r="125" spans="1:2" x14ac:dyDescent="0.2">
      <c r="A125" s="73">
        <v>36525</v>
      </c>
      <c r="B125" s="67">
        <f>VLOOKUP(A125,'China Production data'!$A$1:$C$508,3,FALSE)</f>
        <v>7.5999999999999998E-2</v>
      </c>
    </row>
    <row r="126" spans="1:2" x14ac:dyDescent="0.2">
      <c r="A126" s="74">
        <v>36556</v>
      </c>
      <c r="B126" s="67">
        <f>VLOOKUP(A126,'China Production data'!$A$1:$C$508,3,FALSE)</f>
        <v>7.3999999999999996E-2</v>
      </c>
    </row>
    <row r="127" spans="1:2" x14ac:dyDescent="0.2">
      <c r="A127" s="73">
        <v>36585</v>
      </c>
      <c r="B127" s="67">
        <f>VLOOKUP(A127,'China Production data'!$A$1:$C$508,3,FALSE)</f>
        <v>8.8999999999999996E-2</v>
      </c>
    </row>
    <row r="128" spans="1:2" x14ac:dyDescent="0.2">
      <c r="A128" s="74">
        <v>36616</v>
      </c>
      <c r="B128" s="67">
        <f>VLOOKUP(A128,'China Production data'!$A$1:$C$508,3,FALSE)</f>
        <v>0.12</v>
      </c>
    </row>
    <row r="129" spans="1:2" x14ac:dyDescent="0.2">
      <c r="A129" s="73">
        <v>36646</v>
      </c>
      <c r="B129" s="67">
        <f>VLOOKUP(A129,'China Production data'!$A$1:$C$508,3,FALSE)</f>
        <v>0.11899999999999999</v>
      </c>
    </row>
    <row r="130" spans="1:2" x14ac:dyDescent="0.2">
      <c r="A130" s="74">
        <v>36677</v>
      </c>
      <c r="B130" s="67">
        <f>VLOOKUP(A130,'China Production data'!$A$1:$C$508,3,FALSE)</f>
        <v>0.114</v>
      </c>
    </row>
    <row r="131" spans="1:2" x14ac:dyDescent="0.2">
      <c r="A131" s="73">
        <v>36707</v>
      </c>
      <c r="B131" s="67">
        <f>VLOOKUP(A131,'China Production data'!$A$1:$C$508,3,FALSE)</f>
        <v>0.115</v>
      </c>
    </row>
    <row r="132" spans="1:2" x14ac:dyDescent="0.2">
      <c r="A132" s="74">
        <v>36738</v>
      </c>
      <c r="B132" s="67">
        <f>VLOOKUP(A132,'China Production data'!$A$1:$C$508,3,FALSE)</f>
        <v>0.122</v>
      </c>
    </row>
    <row r="133" spans="1:2" x14ac:dyDescent="0.2">
      <c r="A133" s="73">
        <v>36769</v>
      </c>
      <c r="B133" s="67">
        <f>VLOOKUP(A133,'China Production data'!$A$1:$C$508,3,FALSE)</f>
        <v>0.128</v>
      </c>
    </row>
    <row r="134" spans="1:2" x14ac:dyDescent="0.2">
      <c r="A134" s="74">
        <v>36799</v>
      </c>
      <c r="B134" s="67">
        <f>VLOOKUP(A134,'China Production data'!$A$1:$C$508,3,FALSE)</f>
        <v>0.128</v>
      </c>
    </row>
    <row r="135" spans="1:2" x14ac:dyDescent="0.2">
      <c r="A135" s="73">
        <v>36830</v>
      </c>
      <c r="B135" s="67">
        <f>VLOOKUP(A135,'China Production data'!$A$1:$C$508,3,FALSE)</f>
        <v>0.12</v>
      </c>
    </row>
    <row r="136" spans="1:2" x14ac:dyDescent="0.2">
      <c r="A136" s="74">
        <v>36860</v>
      </c>
      <c r="B136" s="67">
        <f>VLOOKUP(A136,'China Production data'!$A$1:$C$508,3,FALSE)</f>
        <v>0.114</v>
      </c>
    </row>
    <row r="137" spans="1:2" x14ac:dyDescent="0.2">
      <c r="A137" s="73">
        <v>36891</v>
      </c>
      <c r="B137" s="67">
        <f>VLOOKUP(A137,'China Production data'!$A$1:$C$508,3,FALSE)</f>
        <v>0.106</v>
      </c>
    </row>
    <row r="138" spans="1:2" x14ac:dyDescent="0.2">
      <c r="A138" s="74">
        <v>36922</v>
      </c>
      <c r="B138" s="67">
        <f>VLOOKUP(A138,'China Production data'!$A$1:$C$508,3,FALSE)</f>
        <v>0.104</v>
      </c>
    </row>
    <row r="139" spans="1:2" x14ac:dyDescent="0.2">
      <c r="A139" s="73">
        <v>36950</v>
      </c>
      <c r="B139" s="67">
        <f>VLOOKUP(A139,'China Production data'!$A$1:$C$508,3,FALSE)</f>
        <v>2.3E-2</v>
      </c>
    </row>
    <row r="140" spans="1:2" x14ac:dyDescent="0.2">
      <c r="A140" s="74">
        <v>36981</v>
      </c>
      <c r="B140" s="67">
        <f>VLOOKUP(A140,'China Production data'!$A$1:$C$508,3,FALSE)</f>
        <v>0.19</v>
      </c>
    </row>
    <row r="141" spans="1:2" x14ac:dyDescent="0.2">
      <c r="A141" s="73">
        <v>37011</v>
      </c>
      <c r="B141" s="67">
        <f>VLOOKUP(A141,'China Production data'!$A$1:$C$508,3,FALSE)</f>
        <v>0.121</v>
      </c>
    </row>
    <row r="142" spans="1:2" x14ac:dyDescent="0.2">
      <c r="A142" s="74">
        <v>37042</v>
      </c>
      <c r="B142" s="67">
        <f>VLOOKUP(A142,'China Production data'!$A$1:$C$508,3,FALSE)</f>
        <v>0.115</v>
      </c>
    </row>
    <row r="143" spans="1:2" x14ac:dyDescent="0.2">
      <c r="A143" s="73">
        <v>37072</v>
      </c>
      <c r="B143" s="67">
        <f>VLOOKUP(A143,'China Production data'!$A$1:$C$508,3,FALSE)</f>
        <v>0.10199999999999999</v>
      </c>
    </row>
    <row r="144" spans="1:2" x14ac:dyDescent="0.2">
      <c r="A144" s="74">
        <v>37103</v>
      </c>
      <c r="B144" s="67">
        <f>VLOOKUP(A144,'China Production data'!$A$1:$C$508,3,FALSE)</f>
        <v>0.10100000000000001</v>
      </c>
    </row>
    <row r="145" spans="1:3" x14ac:dyDescent="0.2">
      <c r="A145" s="73">
        <v>37134</v>
      </c>
      <c r="B145" s="67">
        <f>VLOOKUP(A145,'China Production data'!$A$1:$C$508,3,FALSE)</f>
        <v>8.1000000000000003E-2</v>
      </c>
    </row>
    <row r="146" spans="1:3" x14ac:dyDescent="0.2">
      <c r="A146" s="74">
        <v>37164</v>
      </c>
      <c r="B146" s="67">
        <f>VLOOKUP(A146,'China Production data'!$A$1:$C$508,3,FALSE)</f>
        <v>8.1000000000000003E-2</v>
      </c>
    </row>
    <row r="147" spans="1:3" x14ac:dyDescent="0.2">
      <c r="A147" s="73">
        <v>37195</v>
      </c>
      <c r="B147" s="67">
        <f>VLOOKUP(A147,'China Production data'!$A$1:$C$508,3,FALSE)</f>
        <v>9.5000000000000001E-2</v>
      </c>
    </row>
    <row r="148" spans="1:3" x14ac:dyDescent="0.2">
      <c r="A148" s="74">
        <v>37225</v>
      </c>
      <c r="B148" s="67">
        <f>VLOOKUP(A148,'China Production data'!$A$1:$C$508,3,FALSE)</f>
        <v>8.7999999999999995E-2</v>
      </c>
    </row>
    <row r="149" spans="1:3" x14ac:dyDescent="0.2">
      <c r="A149" s="73">
        <v>37256</v>
      </c>
      <c r="B149" s="67">
        <f>VLOOKUP(A149,'China Production data'!$A$1:$C$508,3,FALSE)</f>
        <v>7.9000000000000001E-2</v>
      </c>
    </row>
    <row r="150" spans="1:3" x14ac:dyDescent="0.2">
      <c r="A150" s="74">
        <v>37287</v>
      </c>
      <c r="B150" s="67">
        <f>VLOOKUP(A150,'China Production data'!$A$1:$C$508,3,FALSE)</f>
        <v>8.6999999999999994E-2</v>
      </c>
    </row>
    <row r="151" spans="1:3" x14ac:dyDescent="0.2">
      <c r="A151" s="73">
        <v>37315</v>
      </c>
      <c r="B151" s="67">
        <f>VLOOKUP(A151,'China Production data'!$A$1:$C$508,3,FALSE)</f>
        <v>0.186</v>
      </c>
    </row>
    <row r="152" spans="1:3" x14ac:dyDescent="0.2">
      <c r="A152" s="74">
        <v>37346</v>
      </c>
      <c r="B152" s="67">
        <f>VLOOKUP(A152,'China Production data'!$A$1:$C$508,3,FALSE)</f>
        <v>2.7E-2</v>
      </c>
    </row>
    <row r="153" spans="1:3" x14ac:dyDescent="0.2">
      <c r="A153" s="73">
        <v>37376</v>
      </c>
      <c r="B153" s="67">
        <f>VLOOKUP(A153,'China Production data'!$A$1:$C$508,3,FALSE)</f>
        <v>0.109</v>
      </c>
    </row>
    <row r="154" spans="1:3" x14ac:dyDescent="0.2">
      <c r="A154" s="74">
        <v>37407</v>
      </c>
      <c r="B154" s="67">
        <f>VLOOKUP(A154,'China Production data'!$A$1:$C$508,3,FALSE)</f>
        <v>0.121</v>
      </c>
    </row>
    <row r="155" spans="1:3" x14ac:dyDescent="0.2">
      <c r="A155" s="73">
        <v>37437</v>
      </c>
      <c r="B155" s="67">
        <f>VLOOKUP(A155,'China Production data'!$A$1:$C$508,3,FALSE)</f>
        <v>0.129</v>
      </c>
    </row>
    <row r="156" spans="1:3" x14ac:dyDescent="0.2">
      <c r="A156" s="74">
        <v>37468</v>
      </c>
      <c r="B156" s="67">
        <f>VLOOKUP(A156,'China Production data'!$A$1:$C$508,3,FALSE)</f>
        <v>0.124</v>
      </c>
    </row>
    <row r="157" spans="1:3" x14ac:dyDescent="0.2">
      <c r="A157" s="73">
        <v>37499</v>
      </c>
      <c r="B157" s="67">
        <f>VLOOKUP(A157,'China Production data'!$A$1:$C$508,3,FALSE)</f>
        <v>0.128</v>
      </c>
    </row>
    <row r="158" spans="1:3" x14ac:dyDescent="0.2">
      <c r="A158" s="74">
        <v>37529</v>
      </c>
      <c r="B158" s="67">
        <f>VLOOKUP(A158,'China Production data'!$A$1:$C$508,3,FALSE)</f>
        <v>0.127</v>
      </c>
    </row>
    <row r="159" spans="1:3" x14ac:dyDescent="0.2">
      <c r="A159" s="68">
        <v>37560</v>
      </c>
      <c r="B159" s="67">
        <f>VLOOKUP(A159,'China Production data'!$A$1:$C$508,3,FALSE)</f>
        <v>0.13800000000000001</v>
      </c>
    </row>
    <row r="160" spans="1:3" x14ac:dyDescent="0.2">
      <c r="A160" s="75">
        <v>37590</v>
      </c>
      <c r="B160" s="67">
        <f>VLOOKUP(A160,'China Production data'!$A$1:$C$508,3,FALSE)</f>
        <v>0.14199999999999999</v>
      </c>
      <c r="C160" s="76"/>
    </row>
    <row r="161" spans="1:3" x14ac:dyDescent="0.2">
      <c r="A161" s="77">
        <v>37621</v>
      </c>
      <c r="B161" s="67">
        <f>VLOOKUP(A161,'China Production data'!$A$1:$C$508,3,FALSE)</f>
        <v>0.14499999999999999</v>
      </c>
      <c r="C161" s="76"/>
    </row>
    <row r="162" spans="1:3" x14ac:dyDescent="0.2">
      <c r="A162" s="75">
        <v>37652</v>
      </c>
      <c r="B162" s="67">
        <f>VLOOKUP(A162,'China Production data'!$A$1:$C$508,3,FALSE)</f>
        <v>0.14899999999999999</v>
      </c>
      <c r="C162" s="76"/>
    </row>
    <row r="163" spans="1:3" x14ac:dyDescent="0.2">
      <c r="A163" s="77">
        <v>37680</v>
      </c>
      <c r="B163" s="67">
        <f>VLOOKUP(A163,'China Production data'!$A$1:$C$508,3,FALSE)</f>
        <v>0.14799999999999999</v>
      </c>
      <c r="C163" s="76"/>
    </row>
    <row r="164" spans="1:3" x14ac:dyDescent="0.2">
      <c r="A164" s="75">
        <v>37711</v>
      </c>
      <c r="B164" s="67">
        <f>VLOOKUP(A164,'China Production data'!$A$1:$C$508,3,FALSE)</f>
        <v>0.19800000000000001</v>
      </c>
      <c r="C164" s="76"/>
    </row>
    <row r="165" spans="1:3" x14ac:dyDescent="0.2">
      <c r="A165" s="77">
        <v>37741</v>
      </c>
      <c r="B165" s="67">
        <f>VLOOKUP(A165,'China Production data'!$A$1:$C$508,3,FALSE)</f>
        <v>0.16900000000000001</v>
      </c>
      <c r="C165" s="76"/>
    </row>
    <row r="166" spans="1:3" x14ac:dyDescent="0.2">
      <c r="A166" s="75">
        <v>37772</v>
      </c>
      <c r="B166" s="67">
        <f>VLOOKUP(A166,'China Production data'!$A$1:$C$508,3,FALSE)</f>
        <v>0.14899999999999999</v>
      </c>
      <c r="C166" s="76"/>
    </row>
    <row r="167" spans="1:3" x14ac:dyDescent="0.2">
      <c r="A167" s="77">
        <v>37802</v>
      </c>
      <c r="B167" s="67">
        <f>VLOOKUP(A167,'China Production data'!$A$1:$C$508,3,FALSE)</f>
        <v>0.13700000000000001</v>
      </c>
      <c r="C167" s="76"/>
    </row>
    <row r="168" spans="1:3" x14ac:dyDescent="0.2">
      <c r="A168" s="75">
        <v>37833</v>
      </c>
      <c r="B168" s="67">
        <f>VLOOKUP(A168,'China Production data'!$A$1:$C$508,3,FALSE)</f>
        <v>0.16900000000000001</v>
      </c>
      <c r="C168" s="76"/>
    </row>
    <row r="169" spans="1:3" x14ac:dyDescent="0.2">
      <c r="A169" s="77">
        <v>37864</v>
      </c>
      <c r="B169" s="67">
        <f>VLOOKUP(A169,'China Production data'!$A$1:$C$508,3,FALSE)</f>
        <v>0.16500000000000001</v>
      </c>
      <c r="C169" s="76"/>
    </row>
    <row r="170" spans="1:3" x14ac:dyDescent="0.2">
      <c r="A170" s="75">
        <v>37894</v>
      </c>
      <c r="B170" s="67">
        <f>VLOOKUP(A170,'China Production data'!$A$1:$C$508,3,FALSE)</f>
        <v>0.17100000000000001</v>
      </c>
      <c r="C170" s="76"/>
    </row>
    <row r="171" spans="1:3" x14ac:dyDescent="0.2">
      <c r="A171" s="77">
        <v>37925</v>
      </c>
      <c r="B171" s="67">
        <f>VLOOKUP(A171,'China Production data'!$A$1:$C$508,3,FALSE)</f>
        <v>0.16300000000000001</v>
      </c>
      <c r="C171" s="76"/>
    </row>
    <row r="172" spans="1:3" x14ac:dyDescent="0.2">
      <c r="A172" s="75">
        <v>37955</v>
      </c>
      <c r="B172" s="67">
        <f>VLOOKUP(A172,'China Production data'!$A$1:$C$508,3,FALSE)</f>
        <v>0.17199999999999999</v>
      </c>
      <c r="C172" s="76"/>
    </row>
    <row r="173" spans="1:3" x14ac:dyDescent="0.2">
      <c r="A173" s="77">
        <v>37986</v>
      </c>
      <c r="B173" s="67">
        <f>VLOOKUP(A173,'China Production data'!$A$1:$C$508,3,FALSE)</f>
        <v>0.17899999999999999</v>
      </c>
      <c r="C173" s="76"/>
    </row>
    <row r="174" spans="1:3" x14ac:dyDescent="0.2">
      <c r="A174" s="75">
        <v>38017</v>
      </c>
      <c r="B174" s="67">
        <f>VLOOKUP(A174,'China Production data'!$A$1:$C$508,3,FALSE)</f>
        <v>0.18099999999999999</v>
      </c>
      <c r="C174" s="76"/>
    </row>
    <row r="175" spans="1:3" x14ac:dyDescent="0.2">
      <c r="A175" s="77">
        <v>38046</v>
      </c>
      <c r="B175" s="67">
        <f>VLOOKUP(A175,'China Production data'!$A$1:$C$508,3,FALSE)</f>
        <v>7.1999999999999995E-2</v>
      </c>
      <c r="C175" s="76"/>
    </row>
    <row r="176" spans="1:3" x14ac:dyDescent="0.2">
      <c r="A176" s="75">
        <v>38077</v>
      </c>
      <c r="B176" s="67">
        <f>VLOOKUP(A176,'China Production data'!$A$1:$C$508,3,FALSE)</f>
        <v>0.23200000000000001</v>
      </c>
      <c r="C176" s="76"/>
    </row>
    <row r="177" spans="1:3" x14ac:dyDescent="0.2">
      <c r="A177" s="77">
        <v>38107</v>
      </c>
      <c r="B177" s="67">
        <f>VLOOKUP(A177,'China Production data'!$A$1:$C$508,3,FALSE)</f>
        <v>0.19400000000000001</v>
      </c>
      <c r="C177" s="76"/>
    </row>
    <row r="178" spans="1:3" x14ac:dyDescent="0.2">
      <c r="A178" s="75">
        <v>38138</v>
      </c>
      <c r="B178" s="67">
        <f>VLOOKUP(A178,'China Production data'!$A$1:$C$508,3,FALSE)</f>
        <v>0.191</v>
      </c>
      <c r="C178" s="76"/>
    </row>
    <row r="179" spans="1:3" x14ac:dyDescent="0.2">
      <c r="A179" s="77">
        <v>38168</v>
      </c>
      <c r="B179" s="67">
        <f>VLOOKUP(A179,'China Production data'!$A$1:$C$508,3,FALSE)</f>
        <v>0.17499999999999999</v>
      </c>
      <c r="C179" s="76"/>
    </row>
    <row r="180" spans="1:3" x14ac:dyDescent="0.2">
      <c r="A180" s="75">
        <v>38199</v>
      </c>
      <c r="B180" s="67">
        <f>VLOOKUP(A180,'China Production data'!$A$1:$C$508,3,FALSE)</f>
        <v>0.16200000000000001</v>
      </c>
      <c r="C180" s="76"/>
    </row>
    <row r="181" spans="1:3" x14ac:dyDescent="0.2">
      <c r="A181" s="77">
        <v>38230</v>
      </c>
      <c r="B181" s="67">
        <f>VLOOKUP(A181,'China Production data'!$A$1:$C$508,3,FALSE)</f>
        <v>0.155</v>
      </c>
      <c r="C181" s="76"/>
    </row>
    <row r="182" spans="1:3" x14ac:dyDescent="0.2">
      <c r="A182" s="75">
        <v>38260</v>
      </c>
      <c r="B182" s="67">
        <f>VLOOKUP(A182,'China Production data'!$A$1:$C$508,3,FALSE)</f>
        <v>0.159</v>
      </c>
      <c r="C182" s="76"/>
    </row>
    <row r="183" spans="1:3" x14ac:dyDescent="0.2">
      <c r="A183" s="77">
        <v>38291</v>
      </c>
      <c r="B183" s="67">
        <f>VLOOKUP(A183,'China Production data'!$A$1:$C$508,3,FALSE)</f>
        <v>0.161</v>
      </c>
      <c r="C183" s="76"/>
    </row>
    <row r="184" spans="1:3" x14ac:dyDescent="0.2">
      <c r="A184" s="75">
        <v>38321</v>
      </c>
      <c r="B184" s="67">
        <f>VLOOKUP(A184,'China Production data'!$A$1:$C$508,3,FALSE)</f>
        <v>0.157</v>
      </c>
      <c r="C184" s="76"/>
    </row>
    <row r="185" spans="1:3" x14ac:dyDescent="0.2">
      <c r="A185" s="77">
        <v>38352</v>
      </c>
      <c r="B185" s="67">
        <f>VLOOKUP(A185,'China Production data'!$A$1:$C$508,3,FALSE)</f>
        <v>0.14799999999999999</v>
      </c>
      <c r="C185" s="76"/>
    </row>
    <row r="186" spans="1:3" x14ac:dyDescent="0.2">
      <c r="A186" s="75">
        <v>38383</v>
      </c>
      <c r="B186" s="67">
        <f>VLOOKUP(A186,'China Production data'!$A$1:$C$508,3,FALSE)</f>
        <v>0.14399999999999999</v>
      </c>
      <c r="C186" s="76">
        <f>VLOOKUP(A186,'China Production data'!$A$1:$C$508,2,FALSE)</f>
        <v>52.1</v>
      </c>
    </row>
    <row r="187" spans="1:3" x14ac:dyDescent="0.2">
      <c r="A187" s="75">
        <v>38411</v>
      </c>
      <c r="B187" s="67">
        <f>VLOOKUP(A187,'China Production data'!$A$1:$C$508,3,FALSE)</f>
        <v>0.20899999999999999</v>
      </c>
      <c r="C187" s="76">
        <f>VLOOKUP(A187,'China Production data'!$A$1:$C$508,2,FALSE)</f>
        <v>52.9</v>
      </c>
    </row>
    <row r="188" spans="1:3" x14ac:dyDescent="0.2">
      <c r="A188" s="77">
        <v>38442</v>
      </c>
      <c r="B188" s="67">
        <f>VLOOKUP(A188,'China Production data'!$A$1:$C$508,3,FALSE)</f>
        <v>7.5999999999999998E-2</v>
      </c>
      <c r="C188" s="76">
        <f>VLOOKUP(A188,'China Production data'!$A$1:$C$508,2,FALSE)</f>
        <v>55.2</v>
      </c>
    </row>
    <row r="189" spans="1:3" x14ac:dyDescent="0.2">
      <c r="A189" s="75">
        <v>38472</v>
      </c>
      <c r="B189" s="67">
        <f>VLOOKUP(A189,'China Production data'!$A$1:$C$508,3,FALSE)</f>
        <v>0.151</v>
      </c>
      <c r="C189" s="76">
        <f>VLOOKUP(A189,'China Production data'!$A$1:$C$508,2,FALSE)</f>
        <v>54.4</v>
      </c>
    </row>
    <row r="190" spans="1:3" x14ac:dyDescent="0.2">
      <c r="A190" s="77">
        <v>38503</v>
      </c>
      <c r="B190" s="67">
        <f>VLOOKUP(A190,'China Production data'!$A$1:$C$508,3,FALSE)</f>
        <v>0.16</v>
      </c>
      <c r="C190" s="76">
        <f>VLOOKUP(A190,'China Production data'!$A$1:$C$508,2,FALSE)</f>
        <v>53.3</v>
      </c>
    </row>
    <row r="191" spans="1:3" x14ac:dyDescent="0.2">
      <c r="A191" s="75">
        <v>38533</v>
      </c>
      <c r="B191" s="67">
        <f>VLOOKUP(A191,'China Production data'!$A$1:$C$508,3,FALSE)</f>
        <v>0.16600000000000001</v>
      </c>
      <c r="C191" s="76">
        <f>VLOOKUP(A191,'China Production data'!$A$1:$C$508,2,FALSE)</f>
        <v>51</v>
      </c>
    </row>
    <row r="192" spans="1:3" x14ac:dyDescent="0.2">
      <c r="A192" s="77">
        <v>38564</v>
      </c>
      <c r="B192" s="67">
        <f>VLOOKUP(A192,'China Production data'!$A$1:$C$508,3,FALSE)</f>
        <v>0.16800000000000001</v>
      </c>
      <c r="C192" s="76">
        <f>VLOOKUP(A192,'China Production data'!$A$1:$C$508,2,FALSE)</f>
        <v>51.5</v>
      </c>
    </row>
    <row r="193" spans="1:3" x14ac:dyDescent="0.2">
      <c r="A193" s="75">
        <v>38595</v>
      </c>
      <c r="B193" s="67">
        <f>VLOOKUP(A193,'China Production data'!$A$1:$C$508,3,FALSE)</f>
        <v>0.161</v>
      </c>
      <c r="C193" s="76">
        <f>VLOOKUP(A193,'China Production data'!$A$1:$C$508,2,FALSE)</f>
        <v>50.6</v>
      </c>
    </row>
    <row r="194" spans="1:3" x14ac:dyDescent="0.2">
      <c r="A194" s="77">
        <v>38625</v>
      </c>
      <c r="B194" s="67">
        <f>VLOOKUP(A194,'China Production data'!$A$1:$C$508,3,FALSE)</f>
        <v>0.16</v>
      </c>
      <c r="C194" s="76">
        <f>VLOOKUP(A194,'China Production data'!$A$1:$C$508,2,FALSE)</f>
        <v>50.9</v>
      </c>
    </row>
    <row r="195" spans="1:3" x14ac:dyDescent="0.2">
      <c r="A195" s="75">
        <v>38656</v>
      </c>
      <c r="B195" s="67">
        <f>VLOOKUP(A195,'China Production data'!$A$1:$C$508,3,FALSE)</f>
        <v>0.16500000000000001</v>
      </c>
      <c r="C195" s="76">
        <f>VLOOKUP(A195,'China Production data'!$A$1:$C$508,2,FALSE)</f>
        <v>50.1</v>
      </c>
    </row>
    <row r="196" spans="1:3" x14ac:dyDescent="0.2">
      <c r="A196" s="77">
        <v>38686</v>
      </c>
      <c r="B196" s="67">
        <f>VLOOKUP(A196,'China Production data'!$A$1:$C$508,3,FALSE)</f>
        <v>0.161</v>
      </c>
      <c r="C196" s="76">
        <f>VLOOKUP(A196,'China Production data'!$A$1:$C$508,2,FALSE)</f>
        <v>49.8</v>
      </c>
    </row>
    <row r="197" spans="1:3" x14ac:dyDescent="0.2">
      <c r="A197" s="75">
        <v>38717</v>
      </c>
      <c r="B197" s="67">
        <f>VLOOKUP(A197,'China Production data'!$A$1:$C$508,3,FALSE)</f>
        <v>0.16600000000000001</v>
      </c>
      <c r="C197" s="76">
        <f>VLOOKUP(A197,'China Production data'!$A$1:$C$508,2,FALSE)</f>
        <v>50.1</v>
      </c>
    </row>
    <row r="198" spans="1:3" x14ac:dyDescent="0.2">
      <c r="A198" s="75">
        <v>38776</v>
      </c>
      <c r="B198" s="67">
        <f>VLOOKUP(A198,'China Production data'!$A$1:$C$508,3,FALSE)</f>
        <v>0.16500000000000001</v>
      </c>
      <c r="C198" s="76">
        <f>VLOOKUP(A198,'China Production data'!$A$1:$C$508,2,FALSE)</f>
        <v>50.7</v>
      </c>
    </row>
    <row r="199" spans="1:3" x14ac:dyDescent="0.2">
      <c r="A199" s="77">
        <v>38807</v>
      </c>
      <c r="B199" s="67">
        <f>VLOOKUP(A199,'China Production data'!$A$1:$C$508,3,FALSE)</f>
        <v>0.20100000000000001</v>
      </c>
      <c r="C199" s="76">
        <f>VLOOKUP(A199,'China Production data'!$A$1:$C$508,2,FALSE)</f>
        <v>51</v>
      </c>
    </row>
    <row r="200" spans="1:3" x14ac:dyDescent="0.2">
      <c r="A200" s="75">
        <v>38837</v>
      </c>
      <c r="B200" s="67">
        <f>VLOOKUP(A200,'China Production data'!$A$1:$C$508,3,FALSE)</f>
        <v>0.17799999999999999</v>
      </c>
      <c r="C200" s="76">
        <f>VLOOKUP(A200,'China Production data'!$A$1:$C$508,2,FALSE)</f>
        <v>52.7</v>
      </c>
    </row>
    <row r="201" spans="1:3" x14ac:dyDescent="0.2">
      <c r="A201" s="77">
        <v>38868</v>
      </c>
      <c r="B201" s="67">
        <f>VLOOKUP(A201,'China Production data'!$A$1:$C$508,3,FALSE)</f>
        <v>0.16600000000000001</v>
      </c>
      <c r="C201" s="76">
        <f>VLOOKUP(A201,'China Production data'!$A$1:$C$508,2,FALSE)</f>
        <v>52.8</v>
      </c>
    </row>
    <row r="202" spans="1:3" x14ac:dyDescent="0.2">
      <c r="A202" s="75">
        <v>38898</v>
      </c>
      <c r="B202" s="67">
        <f>VLOOKUP(A202,'China Production data'!$A$1:$C$508,3,FALSE)</f>
        <v>0.17899999999999999</v>
      </c>
      <c r="C202" s="76">
        <f>VLOOKUP(A202,'China Production data'!$A$1:$C$508,2,FALSE)</f>
        <v>52.9</v>
      </c>
    </row>
    <row r="203" spans="1:3" x14ac:dyDescent="0.2">
      <c r="A203" s="77">
        <v>38929</v>
      </c>
      <c r="B203" s="67">
        <f>VLOOKUP(A203,'China Production data'!$A$1:$C$508,3,FALSE)</f>
        <v>0.19500000000000001</v>
      </c>
      <c r="C203" s="76">
        <f>VLOOKUP(A203,'China Production data'!$A$1:$C$508,2,FALSE)</f>
        <v>53</v>
      </c>
    </row>
    <row r="204" spans="1:3" x14ac:dyDescent="0.2">
      <c r="A204" s="75">
        <v>38960</v>
      </c>
      <c r="B204" s="67">
        <f>VLOOKUP(A204,'China Production data'!$A$1:$C$508,3,FALSE)</f>
        <v>0.16700000000000001</v>
      </c>
      <c r="C204" s="76">
        <f>VLOOKUP(A204,'China Production data'!$A$1:$C$508,2,FALSE)</f>
        <v>52.6</v>
      </c>
    </row>
    <row r="205" spans="1:3" x14ac:dyDescent="0.2">
      <c r="A205" s="77">
        <v>38990</v>
      </c>
      <c r="B205" s="67">
        <f>VLOOKUP(A205,'China Production data'!$A$1:$C$508,3,FALSE)</f>
        <v>0.157</v>
      </c>
      <c r="C205" s="76">
        <f>VLOOKUP(A205,'China Production data'!$A$1:$C$508,2,FALSE)</f>
        <v>52.4</v>
      </c>
    </row>
    <row r="206" spans="1:3" x14ac:dyDescent="0.2">
      <c r="A206" s="75">
        <v>39021</v>
      </c>
      <c r="B206" s="67">
        <f>VLOOKUP(A206,'China Production data'!$A$1:$C$508,3,FALSE)</f>
        <v>0.161</v>
      </c>
      <c r="C206" s="76">
        <f>VLOOKUP(A206,'China Production data'!$A$1:$C$508,2,FALSE)</f>
        <v>52.1</v>
      </c>
    </row>
    <row r="207" spans="1:3" x14ac:dyDescent="0.2">
      <c r="A207" s="77">
        <v>39051</v>
      </c>
      <c r="B207" s="67">
        <f>VLOOKUP(A207,'China Production data'!$A$1:$C$508,3,FALSE)</f>
        <v>0.14699999999999999</v>
      </c>
      <c r="C207" s="76">
        <f>VLOOKUP(A207,'China Production data'!$A$1:$C$508,2,FALSE)</f>
        <v>53</v>
      </c>
    </row>
    <row r="208" spans="1:3" x14ac:dyDescent="0.2">
      <c r="A208" s="75">
        <v>39082</v>
      </c>
      <c r="B208" s="67">
        <f>VLOOKUP(A208,'China Production data'!$A$1:$C$508,3,FALSE)</f>
        <v>0.14899999999999999</v>
      </c>
      <c r="C208" s="76">
        <f>VLOOKUP(A208,'China Production data'!$A$1:$C$508,2,FALSE)</f>
        <v>52.4</v>
      </c>
    </row>
    <row r="209" spans="1:3" x14ac:dyDescent="0.2">
      <c r="A209" s="77">
        <v>39141</v>
      </c>
      <c r="B209" s="67">
        <f>VLOOKUP(A209,'China Production data'!$A$1:$C$508,3,FALSE)</f>
        <v>0.14699999999999999</v>
      </c>
      <c r="C209" s="76">
        <f>VLOOKUP(A209,'China Production data'!$A$1:$C$508,2,FALSE)</f>
        <v>53</v>
      </c>
    </row>
    <row r="210" spans="1:3" x14ac:dyDescent="0.2">
      <c r="A210" s="77">
        <v>39172</v>
      </c>
      <c r="B210" s="67">
        <f>VLOOKUP(A210,'China Production data'!$A$1:$C$508,3,FALSE)</f>
        <v>0.126</v>
      </c>
      <c r="C210" s="76">
        <f>VLOOKUP(A210,'China Production data'!$A$1:$C$508,2,FALSE)</f>
        <v>52.3</v>
      </c>
    </row>
    <row r="211" spans="1:3" x14ac:dyDescent="0.2">
      <c r="A211" s="75">
        <v>39202</v>
      </c>
      <c r="B211" s="67">
        <f>VLOOKUP(A211,'China Production data'!$A$1:$C$508,3,FALSE)</f>
        <v>0.17599999999999999</v>
      </c>
      <c r="C211" s="76">
        <f>VLOOKUP(A211,'China Production data'!$A$1:$C$508,2,FALSE)</f>
        <v>53.3</v>
      </c>
    </row>
    <row r="212" spans="1:3" x14ac:dyDescent="0.2">
      <c r="A212" s="77">
        <v>39233</v>
      </c>
      <c r="B212" s="67">
        <f>VLOOKUP(A212,'China Production data'!$A$1:$C$508,3,FALSE)</f>
        <v>0.17399999999999999</v>
      </c>
      <c r="C212" s="76">
        <f>VLOOKUP(A212,'China Production data'!$A$1:$C$508,2,FALSE)</f>
        <v>54.1</v>
      </c>
    </row>
    <row r="213" spans="1:3" x14ac:dyDescent="0.2">
      <c r="A213" s="75">
        <v>39263</v>
      </c>
      <c r="B213" s="67">
        <f>VLOOKUP(A213,'China Production data'!$A$1:$C$508,3,FALSE)</f>
        <v>0.18099999999999999</v>
      </c>
      <c r="C213" s="76">
        <f>VLOOKUP(A213,'China Production data'!$A$1:$C$508,2,FALSE)</f>
        <v>55</v>
      </c>
    </row>
    <row r="214" spans="1:3" x14ac:dyDescent="0.2">
      <c r="A214" s="77">
        <v>39294</v>
      </c>
      <c r="B214" s="67">
        <f>VLOOKUP(A214,'China Production data'!$A$1:$C$508,3,FALSE)</f>
        <v>0.19400000000000001</v>
      </c>
      <c r="C214" s="76">
        <f>VLOOKUP(A214,'China Production data'!$A$1:$C$508,2,FALSE)</f>
        <v>53.2</v>
      </c>
    </row>
    <row r="215" spans="1:3" x14ac:dyDescent="0.2">
      <c r="A215" s="75">
        <v>39325</v>
      </c>
      <c r="B215" s="67">
        <f>VLOOKUP(A215,'China Production data'!$A$1:$C$508,3,FALSE)</f>
        <v>0.18</v>
      </c>
      <c r="C215" s="76">
        <f>VLOOKUP(A215,'China Production data'!$A$1:$C$508,2,FALSE)</f>
        <v>53.4</v>
      </c>
    </row>
    <row r="216" spans="1:3" x14ac:dyDescent="0.2">
      <c r="A216" s="77">
        <v>39355</v>
      </c>
      <c r="B216" s="67">
        <f>VLOOKUP(A216,'China Production data'!$A$1:$C$508,3,FALSE)</f>
        <v>0.17499999999999999</v>
      </c>
      <c r="C216" s="76">
        <f>VLOOKUP(A216,'China Production data'!$A$1:$C$508,2,FALSE)</f>
        <v>55</v>
      </c>
    </row>
    <row r="217" spans="1:3" x14ac:dyDescent="0.2">
      <c r="A217" s="75">
        <v>39386</v>
      </c>
      <c r="B217" s="67">
        <f>VLOOKUP(A217,'China Production data'!$A$1:$C$508,3,FALSE)</f>
        <v>0.189</v>
      </c>
      <c r="C217" s="76">
        <f>VLOOKUP(A217,'China Production data'!$A$1:$C$508,2,FALSE)</f>
        <v>55.2</v>
      </c>
    </row>
    <row r="218" spans="1:3" x14ac:dyDescent="0.2">
      <c r="A218" s="77">
        <v>39416</v>
      </c>
      <c r="B218" s="67">
        <f>VLOOKUP(A218,'China Production data'!$A$1:$C$508,3,FALSE)</f>
        <v>0.17899999999999999</v>
      </c>
      <c r="C218" s="76">
        <f>VLOOKUP(A218,'China Production data'!$A$1:$C$508,2,FALSE)</f>
        <v>52.8</v>
      </c>
    </row>
    <row r="219" spans="1:3" x14ac:dyDescent="0.2">
      <c r="A219" s="75">
        <v>39447</v>
      </c>
      <c r="B219" s="67">
        <f>VLOOKUP(A219,'China Production data'!$A$1:$C$508,3,FALSE)</f>
        <v>0.17299999999999999</v>
      </c>
      <c r="C219" s="76">
        <f>VLOOKUP(A219,'China Production data'!$A$1:$C$508,2,FALSE)</f>
        <v>53.3</v>
      </c>
    </row>
    <row r="220" spans="1:3" x14ac:dyDescent="0.2">
      <c r="A220" s="77">
        <v>39507</v>
      </c>
      <c r="B220" s="67">
        <f>VLOOKUP(A220,'China Production data'!$A$1:$C$508,3,FALSE)</f>
        <v>0.17399999999999999</v>
      </c>
      <c r="C220" s="76">
        <f>VLOOKUP(A220,'China Production data'!$A$1:$C$508,2,FALSE)</f>
        <v>52.8</v>
      </c>
    </row>
    <row r="221" spans="1:3" x14ac:dyDescent="0.2">
      <c r="A221" s="75">
        <v>39538</v>
      </c>
      <c r="B221" s="67">
        <f>VLOOKUP(A221,'China Production data'!$A$1:$C$508,3,FALSE)</f>
        <v>0.154</v>
      </c>
      <c r="C221" s="76">
        <f>VLOOKUP(A221,'China Production data'!$A$1:$C$508,2,FALSE)</f>
        <v>54.4</v>
      </c>
    </row>
    <row r="222" spans="1:3" x14ac:dyDescent="0.2">
      <c r="A222" s="77">
        <v>39568</v>
      </c>
      <c r="B222" s="67">
        <f>VLOOKUP(A222,'China Production data'!$A$1:$C$508,3,FALSE)</f>
        <v>0.17799999999999999</v>
      </c>
      <c r="C222" s="76">
        <f>VLOOKUP(A222,'China Production data'!$A$1:$C$508,2,FALSE)</f>
        <v>55.4</v>
      </c>
    </row>
    <row r="223" spans="1:3" x14ac:dyDescent="0.2">
      <c r="A223" s="75">
        <v>39599</v>
      </c>
      <c r="B223" s="67">
        <f>VLOOKUP(A223,'China Production data'!$A$1:$C$508,3,FALSE)</f>
        <v>0.157</v>
      </c>
      <c r="C223" s="76">
        <f>VLOOKUP(A223,'China Production data'!$A$1:$C$508,2,FALSE)</f>
        <v>54.7</v>
      </c>
    </row>
    <row r="224" spans="1:3" x14ac:dyDescent="0.2">
      <c r="A224" s="77">
        <v>39629</v>
      </c>
      <c r="B224" s="67">
        <f>VLOOKUP(A224,'China Production data'!$A$1:$C$508,3,FALSE)</f>
        <v>0.16</v>
      </c>
      <c r="C224" s="76">
        <f>VLOOKUP(A224,'China Production data'!$A$1:$C$508,2,FALSE)</f>
        <v>53.3</v>
      </c>
    </row>
    <row r="225" spans="1:3" x14ac:dyDescent="0.2">
      <c r="A225" s="75">
        <v>39660</v>
      </c>
      <c r="B225" s="67">
        <f>VLOOKUP(A225,'China Production data'!$A$1:$C$508,3,FALSE)</f>
        <v>0.16</v>
      </c>
      <c r="C225" s="76">
        <f>VLOOKUP(A225,'China Production data'!$A$1:$C$508,2,FALSE)</f>
        <v>53.3</v>
      </c>
    </row>
    <row r="226" spans="1:3" x14ac:dyDescent="0.2">
      <c r="A226" s="77">
        <v>39691</v>
      </c>
      <c r="B226" s="67">
        <f>VLOOKUP(A226,'China Production data'!$A$1:$C$508,3,FALSE)</f>
        <v>0.14699999999999999</v>
      </c>
      <c r="C226" s="76">
        <f>VLOOKUP(A226,'China Production data'!$A$1:$C$508,2,FALSE)</f>
        <v>49.2</v>
      </c>
    </row>
    <row r="227" spans="1:3" x14ac:dyDescent="0.2">
      <c r="A227" s="75">
        <v>39721</v>
      </c>
      <c r="B227" s="67">
        <f>VLOOKUP(A227,'China Production data'!$A$1:$C$508,3,FALSE)</f>
        <v>0.128</v>
      </c>
      <c r="C227" s="76">
        <f>VLOOKUP(A227,'China Production data'!$A$1:$C$508,2,FALSE)</f>
        <v>47.7</v>
      </c>
    </row>
    <row r="228" spans="1:3" x14ac:dyDescent="0.2">
      <c r="A228" s="77">
        <v>39752</v>
      </c>
      <c r="B228" s="67">
        <f>VLOOKUP(A228,'China Production data'!$A$1:$C$508,3,FALSE)</f>
        <v>0.114</v>
      </c>
      <c r="C228" s="76">
        <f>VLOOKUP(A228,'China Production data'!$A$1:$C$508,2,FALSE)</f>
        <v>45.2</v>
      </c>
    </row>
    <row r="229" spans="1:3" x14ac:dyDescent="0.2">
      <c r="A229" s="75">
        <v>39782</v>
      </c>
      <c r="B229" s="67">
        <f>VLOOKUP(A229,'China Production data'!$A$1:$C$508,3,FALSE)</f>
        <v>8.2000000000000003E-2</v>
      </c>
      <c r="C229" s="76">
        <f>VLOOKUP(A229,'China Production data'!$A$1:$C$508,2,FALSE)</f>
        <v>40.9</v>
      </c>
    </row>
    <row r="230" spans="1:3" x14ac:dyDescent="0.2">
      <c r="A230" s="77">
        <v>39813</v>
      </c>
      <c r="B230" s="67">
        <f>VLOOKUP(A230,'China Production data'!$A$1:$C$508,3,FALSE)</f>
        <v>5.3999999999999999E-2</v>
      </c>
      <c r="C230" s="76">
        <f>VLOOKUP(A230,'China Production data'!$A$1:$C$508,2,FALSE)</f>
        <v>41.2</v>
      </c>
    </row>
    <row r="231" spans="1:3" x14ac:dyDescent="0.2">
      <c r="A231" s="75">
        <v>39872</v>
      </c>
      <c r="B231" s="67">
        <f>VLOOKUP(A231,'China Production data'!$A$1:$C$508,3,FALSE)</f>
        <v>5.7000000000000002E-2</v>
      </c>
      <c r="C231" s="76">
        <f>VLOOKUP(A231,'China Production data'!$A$1:$C$508,2,FALSE)</f>
        <v>45.1</v>
      </c>
    </row>
    <row r="232" spans="1:3" x14ac:dyDescent="0.2">
      <c r="A232" s="75">
        <v>39903</v>
      </c>
      <c r="B232" s="67">
        <f>VLOOKUP(A232,'China Production data'!$A$1:$C$508,3,FALSE)</f>
        <v>0.11</v>
      </c>
      <c r="C232" s="76">
        <f>VLOOKUP(A232,'China Production data'!$A$1:$C$508,2,FALSE)</f>
        <v>44.8</v>
      </c>
    </row>
    <row r="233" spans="1:3" x14ac:dyDescent="0.2">
      <c r="A233" s="77">
        <v>39933</v>
      </c>
      <c r="B233" s="67">
        <f>VLOOKUP(A233,'China Production data'!$A$1:$C$508,3,FALSE)</f>
        <v>8.3000000000000004E-2</v>
      </c>
      <c r="C233" s="76">
        <f>VLOOKUP(A233,'China Production data'!$A$1:$C$508,2,FALSE)</f>
        <v>50.1</v>
      </c>
    </row>
    <row r="234" spans="1:3" x14ac:dyDescent="0.2">
      <c r="A234" s="75">
        <v>39964</v>
      </c>
      <c r="B234" s="67">
        <f>VLOOKUP(A234,'China Production data'!$A$1:$C$508,3,FALSE)</f>
        <v>7.2999999999999995E-2</v>
      </c>
      <c r="C234" s="76">
        <f>VLOOKUP(A234,'China Production data'!$A$1:$C$508,2,FALSE)</f>
        <v>51.2</v>
      </c>
    </row>
    <row r="235" spans="1:3" x14ac:dyDescent="0.2">
      <c r="A235" s="77">
        <v>39994</v>
      </c>
      <c r="B235" s="67">
        <f>VLOOKUP(A235,'China Production data'!$A$1:$C$508,3,FALSE)</f>
        <v>8.8999999999999996E-2</v>
      </c>
      <c r="C235" s="76">
        <f>VLOOKUP(A235,'China Production data'!$A$1:$C$508,2,FALSE)</f>
        <v>51.8</v>
      </c>
    </row>
    <row r="236" spans="1:3" x14ac:dyDescent="0.2">
      <c r="A236" s="75">
        <v>40025</v>
      </c>
      <c r="B236" s="67">
        <f>VLOOKUP(A236,'China Production data'!$A$1:$C$508,3,FALSE)</f>
        <v>0.107</v>
      </c>
      <c r="C236" s="76">
        <f>VLOOKUP(A236,'China Production data'!$A$1:$C$508,2,FALSE)</f>
        <v>52.8</v>
      </c>
    </row>
    <row r="237" spans="1:3" x14ac:dyDescent="0.2">
      <c r="A237" s="77">
        <v>40056</v>
      </c>
      <c r="B237" s="67">
        <f>VLOOKUP(A237,'China Production data'!$A$1:$C$508,3,FALSE)</f>
        <v>0.108</v>
      </c>
      <c r="C237" s="76">
        <f>VLOOKUP(A237,'China Production data'!$A$1:$C$508,2,FALSE)</f>
        <v>55.1</v>
      </c>
    </row>
    <row r="238" spans="1:3" x14ac:dyDescent="0.2">
      <c r="A238" s="75">
        <v>40086</v>
      </c>
      <c r="B238" s="67">
        <f>VLOOKUP(A238,'China Production data'!$A$1:$C$508,3,FALSE)</f>
        <v>0.123</v>
      </c>
      <c r="C238" s="76">
        <f>VLOOKUP(A238,'China Production data'!$A$1:$C$508,2,FALSE)</f>
        <v>55</v>
      </c>
    </row>
    <row r="239" spans="1:3" x14ac:dyDescent="0.2">
      <c r="A239" s="77">
        <v>40117</v>
      </c>
      <c r="B239" s="67">
        <f>VLOOKUP(A239,'China Production data'!$A$1:$C$508,3,FALSE)</f>
        <v>0.13900000000000001</v>
      </c>
      <c r="C239" s="76">
        <f>VLOOKUP(A239,'China Production data'!$A$1:$C$508,2,FALSE)</f>
        <v>55.4</v>
      </c>
    </row>
    <row r="240" spans="1:3" x14ac:dyDescent="0.2">
      <c r="A240" s="75">
        <v>40147</v>
      </c>
      <c r="B240" s="67">
        <f>VLOOKUP(A240,'China Production data'!$A$1:$C$508,3,FALSE)</f>
        <v>0.161</v>
      </c>
      <c r="C240" s="76">
        <f>VLOOKUP(A240,'China Production data'!$A$1:$C$508,2,FALSE)</f>
        <v>55.7</v>
      </c>
    </row>
    <row r="241" spans="1:3" x14ac:dyDescent="0.2">
      <c r="A241" s="77">
        <v>40178</v>
      </c>
      <c r="B241" s="67">
        <f>VLOOKUP(A241,'China Production data'!$A$1:$C$508,3,FALSE)</f>
        <v>0.192</v>
      </c>
      <c r="C241" s="76">
        <f>VLOOKUP(A241,'China Production data'!$A$1:$C$508,2,FALSE)</f>
        <v>56.1</v>
      </c>
    </row>
    <row r="242" spans="1:3" x14ac:dyDescent="0.2">
      <c r="A242" s="77">
        <v>40237</v>
      </c>
      <c r="B242" s="67">
        <f>VLOOKUP(A242,'China Production data'!$A$1:$C$508,3,FALSE)</f>
        <v>0.185</v>
      </c>
      <c r="C242" s="76">
        <f>VLOOKUP(A242,'China Production data'!$A$1:$C$508,2,FALSE)</f>
        <v>55.8</v>
      </c>
    </row>
    <row r="243" spans="1:3" x14ac:dyDescent="0.2">
      <c r="A243" s="75">
        <v>40268</v>
      </c>
      <c r="B243" s="67">
        <f>VLOOKUP(A243,'China Production data'!$A$1:$C$508,3,FALSE)</f>
        <v>0.128</v>
      </c>
      <c r="C243" s="76">
        <f>VLOOKUP(A243,'China Production data'!$A$1:$C$508,2,FALSE)</f>
        <v>57</v>
      </c>
    </row>
    <row r="244" spans="1:3" x14ac:dyDescent="0.2">
      <c r="A244" s="77">
        <v>40298</v>
      </c>
      <c r="B244" s="67">
        <f>VLOOKUP(A244,'China Production data'!$A$1:$C$508,3,FALSE)</f>
        <v>0.18099999999999999</v>
      </c>
      <c r="C244" s="76">
        <f>VLOOKUP(A244,'China Production data'!$A$1:$C$508,2,FALSE)</f>
        <v>55.4</v>
      </c>
    </row>
    <row r="245" spans="1:3" x14ac:dyDescent="0.2">
      <c r="A245" s="75">
        <v>40329</v>
      </c>
      <c r="B245" s="67">
        <f>VLOOKUP(A245,'China Production data'!$A$1:$C$508,3,FALSE)</f>
        <v>0.17799999999999999</v>
      </c>
      <c r="C245" s="76">
        <f>VLOOKUP(A245,'China Production data'!$A$1:$C$508,2,FALSE)</f>
        <v>52.7</v>
      </c>
    </row>
    <row r="246" spans="1:3" x14ac:dyDescent="0.2">
      <c r="A246" s="77">
        <v>40359</v>
      </c>
      <c r="B246" s="67">
        <f>VLOOKUP(A246,'China Production data'!$A$1:$C$508,3,FALSE)</f>
        <v>0.16500000000000001</v>
      </c>
      <c r="C246" s="76">
        <f>VLOOKUP(A246,'China Production data'!$A$1:$C$508,2,FALSE)</f>
        <v>50.4</v>
      </c>
    </row>
    <row r="247" spans="1:3" x14ac:dyDescent="0.2">
      <c r="A247" s="75">
        <v>40390</v>
      </c>
      <c r="B247" s="67">
        <f>VLOOKUP(A247,'China Production data'!$A$1:$C$508,3,FALSE)</f>
        <v>0.13700000000000001</v>
      </c>
      <c r="C247" s="76">
        <f>VLOOKUP(A247,'China Production data'!$A$1:$C$508,2,FALSE)</f>
        <v>49.4</v>
      </c>
    </row>
    <row r="248" spans="1:3" x14ac:dyDescent="0.2">
      <c r="A248" s="77">
        <v>40421</v>
      </c>
      <c r="B248" s="67">
        <f>VLOOKUP(A248,'China Production data'!$A$1:$C$508,3,FALSE)</f>
        <v>0.13400000000000001</v>
      </c>
      <c r="C248" s="76">
        <f>VLOOKUP(A248,'China Production data'!$A$1:$C$508,2,FALSE)</f>
        <v>51.9</v>
      </c>
    </row>
    <row r="249" spans="1:3" x14ac:dyDescent="0.2">
      <c r="A249" s="75">
        <v>40451</v>
      </c>
      <c r="B249" s="67">
        <f>VLOOKUP(A249,'China Production data'!$A$1:$C$508,3,FALSE)</f>
        <v>0.13900000000000001</v>
      </c>
      <c r="C249" s="76">
        <f>VLOOKUP(A249,'China Production data'!$A$1:$C$508,2,FALSE)</f>
        <v>52.9</v>
      </c>
    </row>
    <row r="250" spans="1:3" x14ac:dyDescent="0.2">
      <c r="A250" s="77">
        <v>40482</v>
      </c>
      <c r="B250" s="67">
        <f>VLOOKUP(A250,'China Production data'!$A$1:$C$508,3,FALSE)</f>
        <v>0.13300000000000001</v>
      </c>
      <c r="C250" s="76">
        <f>VLOOKUP(A250,'China Production data'!$A$1:$C$508,2,FALSE)</f>
        <v>54.8</v>
      </c>
    </row>
    <row r="251" spans="1:3" x14ac:dyDescent="0.2">
      <c r="A251" s="75">
        <v>40512</v>
      </c>
      <c r="B251" s="67">
        <f>VLOOKUP(A251,'China Production data'!$A$1:$C$508,3,FALSE)</f>
        <v>0.13100000000000001</v>
      </c>
      <c r="C251" s="76">
        <f>VLOOKUP(A251,'China Production data'!$A$1:$C$508,2,FALSE)</f>
        <v>55.3</v>
      </c>
    </row>
    <row r="252" spans="1:3" x14ac:dyDescent="0.2">
      <c r="A252" s="77">
        <v>40543</v>
      </c>
      <c r="B252" s="67">
        <f>VLOOKUP(A252,'China Production data'!$A$1:$C$508,3,FALSE)</f>
        <v>0.13300000000000001</v>
      </c>
      <c r="C252" s="76">
        <f>VLOOKUP(A252,'China Production data'!$A$1:$C$508,2,FALSE)</f>
        <v>54.4</v>
      </c>
    </row>
    <row r="253" spans="1:3" x14ac:dyDescent="0.2">
      <c r="A253" s="75">
        <v>40602</v>
      </c>
      <c r="B253" s="67">
        <f>VLOOKUP(A253,'China Production data'!$A$1:$C$508,3,FALSE)</f>
        <v>0.13500000000000001</v>
      </c>
      <c r="C253" s="76">
        <f>VLOOKUP(A253,'China Production data'!$A$1:$C$508,2,FALSE)</f>
        <v>51.7</v>
      </c>
    </row>
    <row r="254" spans="1:3" x14ac:dyDescent="0.2">
      <c r="A254" s="75">
        <v>40633</v>
      </c>
      <c r="B254" s="67">
        <f>VLOOKUP(A254,'China Production data'!$A$1:$C$508,3,FALSE)</f>
        <v>0.14099999999999999</v>
      </c>
      <c r="C254" s="76">
        <f>VLOOKUP(A254,'China Production data'!$A$1:$C$508,2,FALSE)</f>
        <v>51.8</v>
      </c>
    </row>
    <row r="255" spans="1:3" x14ac:dyDescent="0.2">
      <c r="A255" s="77">
        <v>40663</v>
      </c>
      <c r="B255" s="67">
        <f>VLOOKUP(A255,'China Production data'!$A$1:$C$508,3,FALSE)</f>
        <v>0.14799999999999999</v>
      </c>
      <c r="C255" s="76">
        <f>VLOOKUP(A255,'China Production data'!$A$1:$C$508,2,FALSE)</f>
        <v>51.8</v>
      </c>
    </row>
    <row r="256" spans="1:3" x14ac:dyDescent="0.2">
      <c r="A256" s="75">
        <v>40694</v>
      </c>
      <c r="B256" s="67">
        <f>VLOOKUP(A256,'China Production data'!$A$1:$C$508,3,FALSE)</f>
        <v>0.13400000000000001</v>
      </c>
      <c r="C256" s="76">
        <f>VLOOKUP(A256,'China Production data'!$A$1:$C$508,2,FALSE)</f>
        <v>51.6</v>
      </c>
    </row>
    <row r="257" spans="1:3" x14ac:dyDescent="0.2">
      <c r="A257" s="77">
        <v>40724</v>
      </c>
      <c r="B257" s="67">
        <f>VLOOKUP(A257,'China Production data'!$A$1:$C$508,3,FALSE)</f>
        <v>0.13300000000000001</v>
      </c>
      <c r="C257" s="76">
        <f>VLOOKUP(A257,'China Production data'!$A$1:$C$508,2,FALSE)</f>
        <v>50.1</v>
      </c>
    </row>
    <row r="258" spans="1:3" x14ac:dyDescent="0.2">
      <c r="A258" s="75">
        <v>40755</v>
      </c>
      <c r="B258" s="67">
        <f>VLOOKUP(A258,'China Production data'!$A$1:$C$508,3,FALSE)</f>
        <v>0.151</v>
      </c>
      <c r="C258" s="76">
        <f>VLOOKUP(A258,'China Production data'!$A$1:$C$508,2,FALSE)</f>
        <v>49.3</v>
      </c>
    </row>
    <row r="259" spans="1:3" x14ac:dyDescent="0.2">
      <c r="A259" s="77">
        <v>40786</v>
      </c>
      <c r="B259" s="67">
        <f>VLOOKUP(A259,'China Production data'!$A$1:$C$508,3,FALSE)</f>
        <v>0.14000000000000001</v>
      </c>
      <c r="C259" s="76">
        <f>VLOOKUP(A259,'China Production data'!$A$1:$C$508,2,FALSE)</f>
        <v>49.9</v>
      </c>
    </row>
    <row r="260" spans="1:3" x14ac:dyDescent="0.2">
      <c r="A260" s="75">
        <v>40816</v>
      </c>
      <c r="B260" s="67">
        <f>VLOOKUP(A260,'China Production data'!$A$1:$C$508,3,FALSE)</f>
        <v>0.13500000000000001</v>
      </c>
      <c r="C260" s="76">
        <f>VLOOKUP(A260,'China Production data'!$A$1:$C$508,2,FALSE)</f>
        <v>49.9</v>
      </c>
    </row>
    <row r="261" spans="1:3" x14ac:dyDescent="0.2">
      <c r="A261" s="77">
        <v>40847</v>
      </c>
      <c r="B261" s="67">
        <f>VLOOKUP(A261,'China Production data'!$A$1:$C$508,3,FALSE)</f>
        <v>0.13800000000000001</v>
      </c>
      <c r="C261" s="76">
        <f>VLOOKUP(A261,'China Production data'!$A$1:$C$508,2,FALSE)</f>
        <v>51</v>
      </c>
    </row>
    <row r="262" spans="1:3" x14ac:dyDescent="0.2">
      <c r="A262" s="75">
        <v>40877</v>
      </c>
      <c r="B262" s="67">
        <f>VLOOKUP(A262,'China Production data'!$A$1:$C$508,3,FALSE)</f>
        <v>0.13200000000000001</v>
      </c>
      <c r="C262" s="76">
        <f>VLOOKUP(A262,'China Production data'!$A$1:$C$508,2,FALSE)</f>
        <v>47.7</v>
      </c>
    </row>
    <row r="263" spans="1:3" x14ac:dyDescent="0.2">
      <c r="A263" s="77">
        <v>40908</v>
      </c>
      <c r="B263" s="67">
        <f>VLOOKUP(A263,'China Production data'!$A$1:$C$508,3,FALSE)</f>
        <v>0.124</v>
      </c>
      <c r="C263" s="76">
        <f>VLOOKUP(A263,'China Production data'!$A$1:$C$508,2,FALSE)</f>
        <v>48.7</v>
      </c>
    </row>
    <row r="264" spans="1:3" x14ac:dyDescent="0.2">
      <c r="A264" s="75">
        <v>40968</v>
      </c>
      <c r="B264" s="67">
        <f>VLOOKUP(A264,'China Production data'!$A$1:$C$508,3,FALSE)</f>
        <v>0.128</v>
      </c>
      <c r="C264" s="76">
        <f>VLOOKUP(A264,'China Production data'!$A$1:$C$508,2,FALSE)</f>
        <v>49.6</v>
      </c>
    </row>
    <row r="265" spans="1:3" x14ac:dyDescent="0.2">
      <c r="A265" s="77">
        <v>40999</v>
      </c>
      <c r="B265" s="67">
        <f>VLOOKUP(A265,'China Production data'!$A$1:$C$508,3,FALSE)</f>
        <v>0.114</v>
      </c>
      <c r="C265" s="76">
        <f>VLOOKUP(A265,'China Production data'!$A$1:$C$508,2,FALSE)</f>
        <v>48.3</v>
      </c>
    </row>
    <row r="266" spans="1:3" x14ac:dyDescent="0.2">
      <c r="A266" s="75">
        <v>41029</v>
      </c>
      <c r="B266" s="67">
        <f>VLOOKUP(A266,'China Production data'!$A$1:$C$508,3,FALSE)</f>
        <v>0.11899999999999999</v>
      </c>
      <c r="C266" s="76">
        <f>VLOOKUP(A266,'China Production data'!$A$1:$C$508,2,FALSE)</f>
        <v>49.3</v>
      </c>
    </row>
    <row r="267" spans="1:3" x14ac:dyDescent="0.2">
      <c r="A267" s="77">
        <v>41060</v>
      </c>
      <c r="B267" s="67">
        <f>VLOOKUP(A267,'China Production data'!$A$1:$C$508,3,FALSE)</f>
        <v>9.2999999999999999E-2</v>
      </c>
      <c r="C267" s="76">
        <f>VLOOKUP(A267,'China Production data'!$A$1:$C$508,2,FALSE)</f>
        <v>48.4</v>
      </c>
    </row>
    <row r="268" spans="1:3" x14ac:dyDescent="0.2">
      <c r="A268" s="75">
        <v>41090</v>
      </c>
      <c r="B268" s="67">
        <f>VLOOKUP(A268,'China Production data'!$A$1:$C$508,3,FALSE)</f>
        <v>9.6000000000000002E-2</v>
      </c>
      <c r="C268" s="76">
        <f>VLOOKUP(A268,'China Production data'!$A$1:$C$508,2,FALSE)</f>
        <v>48.2</v>
      </c>
    </row>
    <row r="269" spans="1:3" x14ac:dyDescent="0.2">
      <c r="A269" s="77">
        <v>41121</v>
      </c>
      <c r="B269" s="67">
        <f>VLOOKUP(A269,'China Production data'!$A$1:$C$508,3,FALSE)</f>
        <v>9.5000000000000001E-2</v>
      </c>
      <c r="C269" s="76">
        <f>VLOOKUP(A269,'China Production data'!$A$1:$C$508,2,FALSE)</f>
        <v>49.3</v>
      </c>
    </row>
    <row r="270" spans="1:3" x14ac:dyDescent="0.2">
      <c r="A270" s="75">
        <v>41152</v>
      </c>
      <c r="B270" s="67">
        <f>VLOOKUP(A270,'China Production data'!$A$1:$C$508,3,FALSE)</f>
        <v>9.1999999999999998E-2</v>
      </c>
      <c r="C270" s="76">
        <f>VLOOKUP(A270,'China Production data'!$A$1:$C$508,2,FALSE)</f>
        <v>47.7</v>
      </c>
    </row>
    <row r="271" spans="1:3" x14ac:dyDescent="0.2">
      <c r="A271" s="77">
        <v>41182</v>
      </c>
      <c r="B271" s="67">
        <f>VLOOKUP(A271,'China Production data'!$A$1:$C$508,3,FALSE)</f>
        <v>8.8999999999999996E-2</v>
      </c>
      <c r="C271" s="76">
        <f>VLOOKUP(A271,'China Production data'!$A$1:$C$508,2,FALSE)</f>
        <v>47.9</v>
      </c>
    </row>
    <row r="272" spans="1:3" x14ac:dyDescent="0.2">
      <c r="A272" s="75">
        <v>41213</v>
      </c>
      <c r="B272" s="67">
        <f>VLOOKUP(A272,'China Production data'!$A$1:$C$508,3,FALSE)</f>
        <v>9.1999999999999998E-2</v>
      </c>
      <c r="C272" s="76">
        <f>VLOOKUP(A272,'China Production data'!$A$1:$C$508,2,FALSE)</f>
        <v>49.5</v>
      </c>
    </row>
    <row r="273" spans="1:3" x14ac:dyDescent="0.2">
      <c r="A273" s="77">
        <v>41243</v>
      </c>
      <c r="B273" s="67">
        <f>VLOOKUP(A273,'China Production data'!$A$1:$C$508,3,FALSE)</f>
        <v>9.6000000000000002E-2</v>
      </c>
      <c r="C273" s="76">
        <f>VLOOKUP(A273,'China Production data'!$A$1:$C$508,2,FALSE)</f>
        <v>50.5</v>
      </c>
    </row>
    <row r="274" spans="1:3" x14ac:dyDescent="0.2">
      <c r="A274" s="75">
        <v>41274</v>
      </c>
      <c r="B274" s="67">
        <f>VLOOKUP(A274,'China Production data'!$A$1:$C$508,3,FALSE)</f>
        <v>0.10100000000000001</v>
      </c>
      <c r="C274" s="76">
        <f>VLOOKUP(A274,'China Production data'!$A$1:$C$508,2,FALSE)</f>
        <v>51.5</v>
      </c>
    </row>
    <row r="275" spans="1:3" x14ac:dyDescent="0.2">
      <c r="A275" s="77">
        <v>41333</v>
      </c>
      <c r="B275" s="67">
        <f>VLOOKUP(A275,'China Production data'!$A$1:$C$508,3,FALSE)</f>
        <v>0.10299999999999999</v>
      </c>
      <c r="C275" s="76">
        <f>VLOOKUP(A275,'China Production data'!$A$1:$C$508,2,FALSE)</f>
        <v>50.4</v>
      </c>
    </row>
    <row r="276" spans="1:3" x14ac:dyDescent="0.2">
      <c r="A276" s="75">
        <v>41364</v>
      </c>
      <c r="B276" s="67">
        <f>VLOOKUP(A276,'China Production data'!$A$1:$C$508,3,FALSE)</f>
        <v>9.9000000000000005E-2</v>
      </c>
      <c r="C276" s="76">
        <f>VLOOKUP(A276,'China Production data'!$A$1:$C$508,2,FALSE)</f>
        <v>51.6</v>
      </c>
    </row>
    <row r="277" spans="1:3" x14ac:dyDescent="0.2">
      <c r="A277" s="77">
        <v>41394</v>
      </c>
      <c r="B277" s="67">
        <f>VLOOKUP(A277,'China Production data'!$A$1:$C$508,3,FALSE)</f>
        <v>8.8999999999999996E-2</v>
      </c>
      <c r="C277" s="76">
        <f>VLOOKUP(A277,'China Production data'!$A$1:$C$508,2,FALSE)</f>
        <v>50.4</v>
      </c>
    </row>
    <row r="278" spans="1:3" x14ac:dyDescent="0.2">
      <c r="A278" s="75">
        <v>41425</v>
      </c>
      <c r="B278" s="67">
        <f>VLOOKUP(A278,'China Production data'!$A$1:$C$508,3,FALSE)</f>
        <v>9.2999999999999999E-2</v>
      </c>
      <c r="C278" s="76">
        <f>VLOOKUP(A278,'China Production data'!$A$1:$C$508,2,FALSE)</f>
        <v>49.2</v>
      </c>
    </row>
    <row r="279" spans="1:3" x14ac:dyDescent="0.2">
      <c r="A279" s="77">
        <v>41455</v>
      </c>
      <c r="B279" s="67">
        <f>VLOOKUP(A279,'China Production data'!$A$1:$C$508,3,FALSE)</f>
        <v>9.1999999999999998E-2</v>
      </c>
      <c r="C279" s="76">
        <f>VLOOKUP(A279,'China Production data'!$A$1:$C$508,2,FALSE)</f>
        <v>48.2</v>
      </c>
    </row>
    <row r="280" spans="1:3" x14ac:dyDescent="0.2">
      <c r="A280" s="75">
        <v>41486</v>
      </c>
      <c r="B280" s="67">
        <f>VLOOKUP(A280,'China Production data'!$A$1:$C$508,3,FALSE)</f>
        <v>8.8999999999999996E-2</v>
      </c>
      <c r="C280" s="76">
        <f>VLOOKUP(A280,'China Production data'!$A$1:$C$508,2,FALSE)</f>
        <v>47.7</v>
      </c>
    </row>
    <row r="281" spans="1:3" x14ac:dyDescent="0.2">
      <c r="A281" s="77">
        <v>41517</v>
      </c>
      <c r="B281" s="67">
        <f>VLOOKUP(A281,'China Production data'!$A$1:$C$508,3,FALSE)</f>
        <v>9.7000000000000003E-2</v>
      </c>
      <c r="C281" s="76">
        <f>VLOOKUP(A281,'China Production data'!$A$1:$C$508,2,FALSE)</f>
        <v>50.1</v>
      </c>
    </row>
    <row r="282" spans="1:3" x14ac:dyDescent="0.2">
      <c r="A282" s="75">
        <v>41547</v>
      </c>
      <c r="B282" s="67">
        <f>VLOOKUP(A282,'China Production data'!$A$1:$C$508,3,FALSE)</f>
        <v>0.104</v>
      </c>
      <c r="C282" s="76">
        <f>VLOOKUP(A282,'China Production data'!$A$1:$C$508,2,FALSE)</f>
        <v>50.2</v>
      </c>
    </row>
    <row r="283" spans="1:3" x14ac:dyDescent="0.2">
      <c r="A283" s="77">
        <v>41578</v>
      </c>
      <c r="B283" s="67">
        <f>VLOOKUP(A283,'China Production data'!$A$1:$C$508,3,FALSE)</f>
        <v>0.10199999999999999</v>
      </c>
      <c r="C283" s="76">
        <f>VLOOKUP(A283,'China Production data'!$A$1:$C$508,2,FALSE)</f>
        <v>50.9</v>
      </c>
    </row>
    <row r="284" spans="1:3" x14ac:dyDescent="0.2">
      <c r="A284" s="75">
        <v>41608</v>
      </c>
      <c r="B284" s="67">
        <f>VLOOKUP(A284,'China Production data'!$A$1:$C$508,3,FALSE)</f>
        <v>0.10299999999999999</v>
      </c>
      <c r="C284" s="76">
        <f>VLOOKUP(A284,'China Production data'!$A$1:$C$508,2,FALSE)</f>
        <v>50.8</v>
      </c>
    </row>
    <row r="285" spans="1:3" x14ac:dyDescent="0.2">
      <c r="A285" s="77">
        <v>41639</v>
      </c>
      <c r="B285" s="67">
        <f>VLOOKUP(A285,'China Production data'!$A$1:$C$508,3,FALSE)</f>
        <v>0.1</v>
      </c>
      <c r="C285" s="76">
        <f>VLOOKUP(A285,'China Production data'!$A$1:$C$508,2,FALSE)</f>
        <v>50.5</v>
      </c>
    </row>
    <row r="286" spans="1:3" x14ac:dyDescent="0.2">
      <c r="A286" s="75">
        <v>41698</v>
      </c>
      <c r="B286" s="67">
        <f>VLOOKUP(A286,'China Production data'!$A$1:$C$508,3,FALSE)</f>
        <v>9.7000000000000003E-2</v>
      </c>
      <c r="C286" s="76">
        <f>VLOOKUP(A286,'China Production data'!$A$1:$C$508,2,FALSE)</f>
        <v>48.5</v>
      </c>
    </row>
    <row r="287" spans="1:3" x14ac:dyDescent="0.2">
      <c r="A287" s="77">
        <v>41729</v>
      </c>
      <c r="B287" s="67">
        <f>VLOOKUP(A287,'China Production data'!$A$1:$C$508,3,FALSE)</f>
        <v>8.5999999999999993E-2</v>
      </c>
      <c r="C287" s="76">
        <f>VLOOKUP(A287,'China Production data'!$A$1:$C$508,2,FALSE)</f>
        <v>48</v>
      </c>
    </row>
    <row r="288" spans="1:3" x14ac:dyDescent="0.2">
      <c r="A288" s="75">
        <v>41759</v>
      </c>
      <c r="B288" s="67">
        <f>VLOOKUP(A288,'China Production data'!$A$1:$C$508,3,FALSE)</f>
        <v>8.7999999999999995E-2</v>
      </c>
      <c r="C288" s="76">
        <f>VLOOKUP(A288,'China Production data'!$A$1:$C$508,2,FALSE)</f>
        <v>48.1</v>
      </c>
    </row>
    <row r="289" spans="1:3" x14ac:dyDescent="0.2">
      <c r="A289" s="77">
        <v>41790</v>
      </c>
      <c r="B289" s="67">
        <f>VLOOKUP(A289,'China Production data'!$A$1:$C$508,3,FALSE)</f>
        <v>8.6999999999999994E-2</v>
      </c>
      <c r="C289" s="76">
        <f>VLOOKUP(A289,'China Production data'!$A$1:$C$508,2,FALSE)</f>
        <v>49.4</v>
      </c>
    </row>
    <row r="290" spans="1:3" x14ac:dyDescent="0.2">
      <c r="A290" s="75">
        <v>41820</v>
      </c>
      <c r="B290" s="67">
        <f>VLOOKUP(A290,'China Production data'!$A$1:$C$508,3,FALSE)</f>
        <v>8.7999999999999995E-2</v>
      </c>
      <c r="C290" s="76">
        <f>VLOOKUP(A290,'China Production data'!$A$1:$C$508,2,FALSE)</f>
        <v>50.7</v>
      </c>
    </row>
    <row r="291" spans="1:3" x14ac:dyDescent="0.2">
      <c r="A291" s="77">
        <v>41851</v>
      </c>
      <c r="B291" s="67">
        <f>VLOOKUP(A291,'China Production data'!$A$1:$C$508,3,FALSE)</f>
        <v>9.1999999999999998E-2</v>
      </c>
      <c r="C291" s="76">
        <f>VLOOKUP(A291,'China Production data'!$A$1:$C$508,2,FALSE)</f>
        <v>51.7</v>
      </c>
    </row>
    <row r="292" spans="1:3" x14ac:dyDescent="0.2">
      <c r="A292" s="75">
        <v>41882</v>
      </c>
      <c r="B292" s="67">
        <f>VLOOKUP(A292,'China Production data'!$A$1:$C$508,3,FALSE)</f>
        <v>0.09</v>
      </c>
      <c r="C292" s="76">
        <f>VLOOKUP(A292,'China Production data'!$A$1:$C$508,2,FALSE)</f>
        <v>50.2</v>
      </c>
    </row>
    <row r="293" spans="1:3" x14ac:dyDescent="0.2">
      <c r="A293" s="77">
        <v>41912</v>
      </c>
      <c r="B293" s="67">
        <f>VLOOKUP(A293,'China Production data'!$A$1:$C$508,3,FALSE)</f>
        <v>6.9000000000000006E-2</v>
      </c>
      <c r="C293" s="76">
        <f>VLOOKUP(A293,'China Production data'!$A$1:$C$508,2,FALSE)</f>
        <v>51.1</v>
      </c>
    </row>
    <row r="294" spans="1:3" x14ac:dyDescent="0.2">
      <c r="A294" s="75">
        <v>41943</v>
      </c>
      <c r="B294" s="67">
        <f>VLOOKUP(A294,'China Production data'!$A$1:$C$508,3,FALSE)</f>
        <v>0.08</v>
      </c>
      <c r="C294" s="76">
        <f>VLOOKUP(A294,'China Production data'!$A$1:$C$508,2,FALSE)</f>
        <v>50.8</v>
      </c>
    </row>
    <row r="295" spans="1:3" x14ac:dyDescent="0.2">
      <c r="A295" s="77">
        <v>41973</v>
      </c>
      <c r="B295" s="67">
        <f>VLOOKUP(A295,'China Production data'!$A$1:$C$508,3,FALSE)</f>
        <v>7.6999999999999999E-2</v>
      </c>
      <c r="C295" s="76">
        <f>VLOOKUP(A295,'China Production data'!$A$1:$C$508,2,FALSE)</f>
        <v>50.3</v>
      </c>
    </row>
    <row r="296" spans="1:3" x14ac:dyDescent="0.2">
      <c r="A296" s="75">
        <v>42004</v>
      </c>
      <c r="B296" s="67">
        <f>VLOOKUP(A296,'China Production data'!$A$1:$C$508,3,FALSE)</f>
        <v>7.1999999999999995E-2</v>
      </c>
      <c r="C296" s="76">
        <f>VLOOKUP(A296,'China Production data'!$A$1:$C$508,2,FALSE)</f>
        <v>50.1</v>
      </c>
    </row>
    <row r="297" spans="1:3" x14ac:dyDescent="0.2">
      <c r="A297" s="77">
        <v>42063</v>
      </c>
      <c r="B297" s="67">
        <f>VLOOKUP(A297,'China Production data'!$A$1:$C$508,3,FALSE)</f>
        <v>7.9000000000000001E-2</v>
      </c>
      <c r="C297" s="76">
        <f>VLOOKUP(A297,'China Production data'!$A$1:$C$508,2,FALSE)</f>
        <v>49.9</v>
      </c>
    </row>
    <row r="298" spans="1:3" x14ac:dyDescent="0.2">
      <c r="A298" s="75">
        <v>42094</v>
      </c>
      <c r="B298" s="67">
        <f>VLOOKUP(A298,'China Production data'!$A$1:$C$508,3,FALSE)</f>
        <v>6.8000000000000005E-2</v>
      </c>
      <c r="C298" s="76">
        <f>VLOOKUP(A298,'China Production data'!$A$1:$C$508,2,FALSE)</f>
        <v>50.1</v>
      </c>
    </row>
    <row r="299" spans="1:3" x14ac:dyDescent="0.2">
      <c r="A299" s="77">
        <v>42124</v>
      </c>
      <c r="B299" s="67">
        <f>VLOOKUP(A299,'China Production data'!$A$1:$C$508,3,FALSE)</f>
        <v>5.6000000000000001E-2</v>
      </c>
      <c r="C299" s="76">
        <f>VLOOKUP(A299,'China Production data'!$A$1:$C$508,2,FALSE)</f>
        <v>50.1</v>
      </c>
    </row>
    <row r="300" spans="1:3" x14ac:dyDescent="0.2">
      <c r="A300" s="75">
        <v>42155</v>
      </c>
      <c r="B300" s="67">
        <f>VLOOKUP(A300,'China Production data'!$A$1:$C$508,3,FALSE)</f>
        <v>5.8999999999999997E-2</v>
      </c>
      <c r="C300" s="76">
        <f>VLOOKUP(A300,'China Production data'!$A$1:$C$508,2,FALSE)</f>
        <v>50.2</v>
      </c>
    </row>
    <row r="301" spans="1:3" x14ac:dyDescent="0.2">
      <c r="A301" s="77">
        <v>42185</v>
      </c>
      <c r="B301" s="67">
        <f>VLOOKUP(A301,'China Production data'!$A$1:$C$508,3,FALSE)</f>
        <v>6.0999999999999999E-2</v>
      </c>
      <c r="C301" s="76">
        <f>VLOOKUP(A301,'China Production data'!$A$1:$C$508,2,FALSE)</f>
        <v>50.2</v>
      </c>
    </row>
    <row r="302" spans="1:3" x14ac:dyDescent="0.2">
      <c r="A302" s="75">
        <v>42216</v>
      </c>
      <c r="B302" s="67">
        <f>VLOOKUP(A302,'China Production data'!$A$1:$C$508,3,FALSE)</f>
        <v>6.8000000000000005E-2</v>
      </c>
      <c r="C302" s="76">
        <f>VLOOKUP(A302,'China Production data'!$A$1:$C$508,2,FALSE)</f>
        <v>50</v>
      </c>
    </row>
    <row r="303" spans="1:3" x14ac:dyDescent="0.2">
      <c r="A303" s="77">
        <v>42247</v>
      </c>
      <c r="B303" s="67">
        <f>VLOOKUP(A303,'China Production data'!$A$1:$C$508,3,FALSE)</f>
        <v>0.06</v>
      </c>
      <c r="C303" s="76">
        <f>VLOOKUP(A303,'China Production data'!$A$1:$C$508,2,FALSE)</f>
        <v>47.3</v>
      </c>
    </row>
    <row r="304" spans="1:3" x14ac:dyDescent="0.2">
      <c r="A304" s="75">
        <v>42277</v>
      </c>
      <c r="B304" s="67">
        <f>VLOOKUP(A304,'China Production data'!$A$1:$C$508,3,FALSE)</f>
        <v>6.0999999999999999E-2</v>
      </c>
      <c r="C304" s="76">
        <f>VLOOKUP(A304,'China Production data'!$A$1:$C$508,2,FALSE)</f>
        <v>47.2</v>
      </c>
    </row>
    <row r="305" spans="1:3" x14ac:dyDescent="0.2">
      <c r="A305" s="77">
        <v>42308</v>
      </c>
      <c r="B305" s="67">
        <f>VLOOKUP(A305,'China Production data'!$A$1:$C$508,3,FALSE)</f>
        <v>5.7000000000000002E-2</v>
      </c>
      <c r="C305" s="76">
        <f>VLOOKUP(A305,'China Production data'!$A$1:$C$508,2,FALSE)</f>
        <v>48.3</v>
      </c>
    </row>
    <row r="306" spans="1:3" x14ac:dyDescent="0.2">
      <c r="A306" s="75">
        <v>42338</v>
      </c>
      <c r="B306" s="67">
        <f>VLOOKUP(A306,'China Production data'!$A$1:$C$508,3,FALSE)</f>
        <v>5.6000000000000001E-2</v>
      </c>
      <c r="C306" s="76">
        <f>VLOOKUP(A306,'China Production data'!$A$1:$C$508,2,FALSE)</f>
        <v>48.6</v>
      </c>
    </row>
    <row r="307" spans="1:3" x14ac:dyDescent="0.2">
      <c r="A307" s="77">
        <v>42369</v>
      </c>
      <c r="B307" s="67">
        <f>VLOOKUP(A307,'China Production data'!$A$1:$C$508,3,FALSE)</f>
        <v>6.2E-2</v>
      </c>
      <c r="C307" s="76">
        <f>VLOOKUP(A307,'China Production data'!$A$1:$C$508,2,FALSE)</f>
        <v>48.2</v>
      </c>
    </row>
    <row r="308" spans="1:3" x14ac:dyDescent="0.2">
      <c r="A308" s="75">
        <v>42400</v>
      </c>
      <c r="B308" s="67">
        <f>VLOOKUP(A308,'China Production data'!$A$1:$C$508,3,FALSE)</f>
        <v>5.8999999999999997E-2</v>
      </c>
      <c r="C308" s="76">
        <f>VLOOKUP(A308,'China Production data'!$A$1:$C$508,2,FALSE)</f>
        <v>48.4</v>
      </c>
    </row>
    <row r="309" spans="1:3" x14ac:dyDescent="0.2">
      <c r="A309" s="77">
        <v>42460</v>
      </c>
      <c r="B309" s="67">
        <f>VLOOKUP(A309,'China Production data'!$A$1:$C$508,3,FALSE)</f>
        <v>5.3999999999999999E-2</v>
      </c>
      <c r="C309" s="76">
        <f>VLOOKUP(A309,'China Production data'!$A$1:$C$508,2,FALSE)</f>
        <v>49.7</v>
      </c>
    </row>
    <row r="310" spans="1:3" x14ac:dyDescent="0.2">
      <c r="A310" s="75">
        <v>42490</v>
      </c>
      <c r="B310" s="67">
        <f>VLOOKUP(A310,'China Production data'!$A$1:$C$508,3,FALSE)</f>
        <v>6.8000000000000005E-2</v>
      </c>
      <c r="C310" s="76">
        <f>VLOOKUP(A310,'China Production data'!$A$1:$C$508,2,FALSE)</f>
        <v>49.4</v>
      </c>
    </row>
    <row r="311" spans="1:3" x14ac:dyDescent="0.2">
      <c r="A311" s="77">
        <v>42521</v>
      </c>
      <c r="B311" s="67">
        <f>VLOOKUP(A311,'China Production data'!$A$1:$C$508,3,FALSE)</f>
        <v>0.06</v>
      </c>
      <c r="C311" s="76">
        <f>VLOOKUP(A311,'China Production data'!$A$1:$C$508,2,FALSE)</f>
        <v>49.2</v>
      </c>
    </row>
    <row r="312" spans="1:3" x14ac:dyDescent="0.2">
      <c r="A312" s="75">
        <v>42551</v>
      </c>
      <c r="B312" s="67">
        <f>VLOOKUP(A312,'China Production data'!$A$1:$C$508,3,FALSE)</f>
        <v>0.06</v>
      </c>
      <c r="C312" s="76">
        <f>VLOOKUP(A312,'China Production data'!$A$1:$C$508,2,FALSE)</f>
        <v>48.6</v>
      </c>
    </row>
    <row r="313" spans="1:3" x14ac:dyDescent="0.2">
      <c r="A313" s="77">
        <v>42582</v>
      </c>
      <c r="B313" s="67">
        <f>VLOOKUP(A313,'China Production data'!$A$1:$C$508,3,FALSE)</f>
        <v>6.2E-2</v>
      </c>
      <c r="C313" s="76">
        <f>VLOOKUP(A313,'China Production data'!$A$1:$C$508,2,FALSE)</f>
        <v>50.6</v>
      </c>
    </row>
    <row r="314" spans="1:3" x14ac:dyDescent="0.2">
      <c r="A314" s="75">
        <v>42613</v>
      </c>
      <c r="B314" s="67">
        <f>VLOOKUP(A314,'China Production data'!$A$1:$C$508,3,FALSE)</f>
        <v>0.06</v>
      </c>
      <c r="C314" s="76">
        <f>VLOOKUP(A314,'China Production data'!$A$1:$C$508,2,FALSE)</f>
        <v>50</v>
      </c>
    </row>
    <row r="315" spans="1:3" x14ac:dyDescent="0.2">
      <c r="A315" s="77">
        <v>42643</v>
      </c>
      <c r="B315" s="67">
        <f>VLOOKUP(A315,'China Production data'!$A$1:$C$508,3,FALSE)</f>
        <v>6.3E-2</v>
      </c>
      <c r="C315" s="76">
        <f>VLOOKUP(A315,'China Production data'!$A$1:$C$508,2,FALSE)</f>
        <v>50.1</v>
      </c>
    </row>
    <row r="316" spans="1:3" x14ac:dyDescent="0.2">
      <c r="A316" s="75">
        <v>42674</v>
      </c>
      <c r="B316" s="67">
        <f>VLOOKUP(A316,'China Production data'!$A$1:$C$508,3,FALSE)</f>
        <v>6.0999999999999999E-2</v>
      </c>
      <c r="C316" s="76">
        <f>VLOOKUP(A316,'China Production data'!$A$1:$C$508,2,FALSE)</f>
        <v>51.2</v>
      </c>
    </row>
    <row r="317" spans="1:3" x14ac:dyDescent="0.2">
      <c r="A317" s="77">
        <v>42704</v>
      </c>
      <c r="B317" s="67">
        <f>VLOOKUP(A317,'China Production data'!$A$1:$C$508,3,FALSE)</f>
        <v>6.0999999999999999E-2</v>
      </c>
      <c r="C317" s="76">
        <f>VLOOKUP(A317,'China Production data'!$A$1:$C$508,2,FALSE)</f>
        <v>50.9</v>
      </c>
    </row>
    <row r="318" spans="1:3" x14ac:dyDescent="0.2">
      <c r="A318" s="75">
        <v>42735</v>
      </c>
      <c r="B318" s="67">
        <f>VLOOKUP(A318,'China Production data'!$A$1:$C$508,3,FALSE)</f>
        <v>6.2E-2</v>
      </c>
      <c r="C318" s="76">
        <f>VLOOKUP(A318,'China Production data'!$A$1:$C$508,2,FALSE)</f>
        <v>51.9</v>
      </c>
    </row>
    <row r="319" spans="1:3" x14ac:dyDescent="0.2">
      <c r="A319" s="77">
        <v>42766</v>
      </c>
      <c r="B319" s="67">
        <f>VLOOKUP(A319,'China Production data'!$A$1:$C$508,3,FALSE)</f>
        <v>0.06</v>
      </c>
      <c r="C319" s="76">
        <f>VLOOKUP(A319,'China Production data'!$A$1:$C$508,2,FALSE)</f>
        <v>51</v>
      </c>
    </row>
    <row r="320" spans="1:3" x14ac:dyDescent="0.2">
      <c r="A320" s="75">
        <v>42825</v>
      </c>
      <c r="B320" s="67">
        <f>VLOOKUP(A320,'China Production data'!$A$1:$C$508,3,FALSE)</f>
        <v>6.3E-2</v>
      </c>
      <c r="C320" s="76">
        <f>VLOOKUP(A320,'China Production data'!$A$1:$C$508,2,FALSE)</f>
        <v>51.2</v>
      </c>
    </row>
    <row r="321" spans="1:3" x14ac:dyDescent="0.2">
      <c r="A321" s="77">
        <v>42855</v>
      </c>
      <c r="B321" s="67">
        <f>VLOOKUP(A321,'China Production data'!$A$1:$C$508,3,FALSE)</f>
        <v>7.5999999999999998E-2</v>
      </c>
      <c r="C321" s="76">
        <f>VLOOKUP(A321,'China Production data'!$A$1:$C$508,2,FALSE)</f>
        <v>50.3</v>
      </c>
    </row>
    <row r="322" spans="1:3" x14ac:dyDescent="0.2">
      <c r="A322" s="75">
        <v>42886</v>
      </c>
      <c r="B322" s="67">
        <f>VLOOKUP(A322,'China Production data'!$A$1:$C$508,3,FALSE)</f>
        <v>6.5000000000000002E-2</v>
      </c>
      <c r="C322" s="76">
        <f>VLOOKUP(A322,'China Production data'!$A$1:$C$508,2,FALSE)</f>
        <v>49.6</v>
      </c>
    </row>
    <row r="323" spans="1:3" x14ac:dyDescent="0.2">
      <c r="A323" s="77">
        <v>42916</v>
      </c>
      <c r="B323" s="67">
        <f>VLOOKUP(A323,'China Production data'!$A$1:$C$508,3,FALSE)</f>
        <v>6.5000000000000002E-2</v>
      </c>
      <c r="C323" s="76">
        <f>VLOOKUP(A323,'China Production data'!$A$1:$C$508,2,FALSE)</f>
        <v>50.4</v>
      </c>
    </row>
    <row r="324" spans="1:3" x14ac:dyDescent="0.2">
      <c r="A324" s="75">
        <v>42947</v>
      </c>
      <c r="B324" s="67">
        <f>VLOOKUP(A324,'China Production data'!$A$1:$C$508,3,FALSE)</f>
        <v>7.5999999999999998E-2</v>
      </c>
      <c r="C324" s="76">
        <f>VLOOKUP(A324,'China Production data'!$A$1:$C$508,2,FALSE)</f>
        <v>51.1</v>
      </c>
    </row>
    <row r="325" spans="1:3" x14ac:dyDescent="0.2">
      <c r="A325" s="77">
        <v>42978</v>
      </c>
      <c r="B325" s="67">
        <f>VLOOKUP(A325,'China Production data'!$A$1:$C$508,3,FALSE)</f>
        <v>6.4000000000000001E-2</v>
      </c>
      <c r="C325" s="76">
        <f>VLOOKUP(A325,'China Production data'!$A$1:$C$508,2,FALSE)</f>
        <v>51.6</v>
      </c>
    </row>
    <row r="326" spans="1:3" x14ac:dyDescent="0.2">
      <c r="A326" s="75">
        <v>43008</v>
      </c>
      <c r="B326" s="67">
        <f>VLOOKUP(A326,'China Production data'!$A$1:$C$508,3,FALSE)</f>
        <v>0.06</v>
      </c>
      <c r="C326" s="76">
        <f>VLOOKUP(A326,'China Production data'!$A$1:$C$508,2,FALSE)</f>
        <v>51</v>
      </c>
    </row>
    <row r="327" spans="1:3" x14ac:dyDescent="0.2">
      <c r="A327" s="77">
        <v>43039</v>
      </c>
      <c r="B327" s="67">
        <f>VLOOKUP(A327,'China Production data'!$A$1:$C$508,3,FALSE)</f>
        <v>6.6000000000000003E-2</v>
      </c>
      <c r="C327" s="76">
        <f>VLOOKUP(A327,'China Production data'!$A$1:$C$508,2,FALSE)</f>
        <v>51</v>
      </c>
    </row>
    <row r="328" spans="1:3" x14ac:dyDescent="0.2">
      <c r="A328" s="75">
        <v>43069</v>
      </c>
      <c r="B328" s="67">
        <f>VLOOKUP(A328,'China Production data'!$A$1:$C$508,3,FALSE)</f>
        <v>6.2E-2</v>
      </c>
      <c r="C328" s="76">
        <f>VLOOKUP(A328,'China Production data'!$A$1:$C$508,2,FALSE)</f>
        <v>50.8</v>
      </c>
    </row>
    <row r="329" spans="1:3" x14ac:dyDescent="0.2">
      <c r="A329" s="77">
        <v>43100</v>
      </c>
      <c r="B329" s="67">
        <f>VLOOKUP(A329,'China Production data'!$A$1:$C$508,3,FALSE)</f>
        <v>6.0999999999999999E-2</v>
      </c>
      <c r="C329" s="76">
        <f>VLOOKUP(A329,'China Production data'!$A$1:$C$508,2,FALSE)</f>
        <v>51.5</v>
      </c>
    </row>
    <row r="330" spans="1:3" x14ac:dyDescent="0.2">
      <c r="A330" s="75">
        <v>43159</v>
      </c>
      <c r="B330" s="67">
        <f>VLOOKUP(A330,'China Production data'!$A$1:$C$508,3,FALSE)</f>
        <v>6.2E-2</v>
      </c>
      <c r="C330" s="76">
        <f>VLOOKUP(A330,'China Production data'!$A$1:$C$508,2,FALSE)</f>
        <v>51.5</v>
      </c>
    </row>
    <row r="331" spans="1:3" x14ac:dyDescent="0.2">
      <c r="A331" s="77">
        <v>43190</v>
      </c>
      <c r="B331" s="67">
        <f>VLOOKUP(A331,'China Production data'!$A$1:$C$508,3,FALSE)</f>
        <v>7.1999999999999995E-2</v>
      </c>
      <c r="C331" s="76">
        <f>VLOOKUP(A331,'China Production data'!$A$1:$C$508,2,FALSE)</f>
        <v>51</v>
      </c>
    </row>
    <row r="332" spans="1:3" x14ac:dyDescent="0.2">
      <c r="A332" s="75">
        <v>43220</v>
      </c>
      <c r="B332" s="67">
        <f>VLOOKUP(A332,'China Production data'!$A$1:$C$508,3,FALSE)</f>
        <v>0.06</v>
      </c>
      <c r="C332" s="76">
        <f>VLOOKUP(A332,'China Production data'!$A$1:$C$508,2,FALSE)</f>
        <v>51.1</v>
      </c>
    </row>
    <row r="333" spans="1:3" x14ac:dyDescent="0.2">
      <c r="A333" s="77">
        <v>43251</v>
      </c>
      <c r="B333" s="67">
        <f>VLOOKUP(A333,'China Production data'!$A$1:$C$508,3,FALSE)</f>
        <v>7.0000000000000007E-2</v>
      </c>
      <c r="C333" s="76">
        <f>VLOOKUP(A333,'China Production data'!$A$1:$C$508,2,FALSE)</f>
        <v>51.1</v>
      </c>
    </row>
    <row r="334" spans="1:3" x14ac:dyDescent="0.2">
      <c r="A334" s="75">
        <v>43281</v>
      </c>
      <c r="B334" s="67">
        <f>VLOOKUP(A334,'China Production data'!$A$1:$C$508,3,FALSE)</f>
        <v>6.8000000000000005E-2</v>
      </c>
      <c r="C334" s="76">
        <f>VLOOKUP(A334,'China Production data'!$A$1:$C$508,2,FALSE)</f>
        <v>51</v>
      </c>
    </row>
    <row r="335" spans="1:3" x14ac:dyDescent="0.2">
      <c r="A335" s="77">
        <v>43312</v>
      </c>
      <c r="B335" s="67">
        <f>VLOOKUP(A335,'China Production data'!$A$1:$C$508,3,FALSE)</f>
        <v>0.06</v>
      </c>
      <c r="C335" s="76">
        <f>VLOOKUP(A335,'China Production data'!$A$1:$C$508,2,FALSE)</f>
        <v>50.8</v>
      </c>
    </row>
    <row r="336" spans="1:3" x14ac:dyDescent="0.2">
      <c r="A336" s="75">
        <v>43343</v>
      </c>
      <c r="B336" s="67">
        <f>VLOOKUP(A336,'China Production data'!$A$1:$C$508,3,FALSE)</f>
        <v>0.06</v>
      </c>
      <c r="C336" s="76">
        <f>VLOOKUP(A336,'China Production data'!$A$1:$C$508,2,FALSE)</f>
        <v>50.6</v>
      </c>
    </row>
    <row r="337" spans="1:3" x14ac:dyDescent="0.2">
      <c r="A337" s="77">
        <v>43373</v>
      </c>
      <c r="B337" s="67">
        <f>VLOOKUP(A337,'China Production data'!$A$1:$C$508,3,FALSE)</f>
        <v>6.0999999999999999E-2</v>
      </c>
      <c r="C337" s="76">
        <f>VLOOKUP(A337,'China Production data'!$A$1:$C$508,2,FALSE)</f>
        <v>50</v>
      </c>
    </row>
    <row r="338" spans="1:3" x14ac:dyDescent="0.2">
      <c r="A338" s="75">
        <v>43404</v>
      </c>
      <c r="B338" s="67">
        <f>VLOOKUP(A338,'China Production data'!$A$1:$C$508,3,FALSE)</f>
        <v>5.8000000000000003E-2</v>
      </c>
      <c r="C338" s="76">
        <f>VLOOKUP(A338,'China Production data'!$A$1:$C$508,2,FALSE)</f>
        <v>50.1</v>
      </c>
    </row>
    <row r="339" spans="1:3" x14ac:dyDescent="0.2">
      <c r="A339" s="77">
        <v>43434</v>
      </c>
      <c r="B339" s="67">
        <f>VLOOKUP(A339,'China Production data'!$A$1:$C$508,3,FALSE)</f>
        <v>5.8999999999999997E-2</v>
      </c>
      <c r="C339" s="76">
        <f>VLOOKUP(A339,'China Production data'!$A$1:$C$508,2,FALSE)</f>
        <v>50.2</v>
      </c>
    </row>
    <row r="340" spans="1:3" x14ac:dyDescent="0.2">
      <c r="A340" s="75">
        <v>43465</v>
      </c>
      <c r="B340" s="67">
        <f>VLOOKUP(A340,'China Production data'!$A$1:$C$508,3,FALSE)</f>
        <v>5.3999999999999999E-2</v>
      </c>
      <c r="C340" s="76">
        <f>VLOOKUP(A340,'China Production data'!$A$1:$C$508,2,FALSE)</f>
        <v>49.7</v>
      </c>
    </row>
    <row r="341" spans="1:3" x14ac:dyDescent="0.2">
      <c r="A341" s="77">
        <v>43496</v>
      </c>
      <c r="B341" s="67">
        <f>VLOOKUP(A341,'China Production data'!$A$1:$C$508,3,FALSE)</f>
        <v>5.7000000000000002E-2</v>
      </c>
      <c r="C341" s="76">
        <f>VLOOKUP(A341,'China Production data'!$A$1:$C$508,2,FALSE)</f>
        <v>48.3</v>
      </c>
    </row>
    <row r="342" spans="1:3" x14ac:dyDescent="0.2">
      <c r="A342" s="75">
        <v>43524</v>
      </c>
      <c r="B342" s="67">
        <f>VLOOKUP(A342,'China Production data'!$A$1:$C$508,3,FALSE)</f>
        <v>5.2999999999999999E-2</v>
      </c>
      <c r="C342" s="76">
        <f>VLOOKUP(A342,'China Production data'!$A$1:$C$508,2,FALSE)</f>
        <v>49.9</v>
      </c>
    </row>
    <row r="343" spans="1:3" x14ac:dyDescent="0.2">
      <c r="A343" s="77">
        <v>43555</v>
      </c>
      <c r="B343" s="67">
        <f>VLOOKUP(A343,'China Production data'!$A$1:$C$508,3,FALSE)</f>
        <v>8.5000000000000006E-2</v>
      </c>
      <c r="C343" s="76">
        <f>VLOOKUP(A343,'China Production data'!$A$1:$C$508,2,FALSE)</f>
        <v>50.8</v>
      </c>
    </row>
    <row r="344" spans="1:3" x14ac:dyDescent="0.2">
      <c r="A344" s="77">
        <v>43585</v>
      </c>
      <c r="B344" s="67">
        <f>VLOOKUP(A344,'China Production data'!$A$1:$C$508,3,FALSE)</f>
        <v>5.3999999999999999E-2</v>
      </c>
      <c r="C344" s="76">
        <f>VLOOKUP(A344,'China Production data'!$A$1:$C$508,2,FALSE)</f>
        <v>50.2</v>
      </c>
    </row>
    <row r="345" spans="1:3" x14ac:dyDescent="0.2">
      <c r="A345" s="75">
        <v>43616</v>
      </c>
      <c r="B345" s="67">
        <f>VLOOKUP(A345,'China Production data'!$A$1:$C$508,3,FALSE)</f>
        <v>5.3999999999999999E-2</v>
      </c>
      <c r="C345" s="76">
        <f>VLOOKUP(A345,'China Production data'!$A$1:$C$508,2,FALSE)</f>
        <v>50.2</v>
      </c>
    </row>
    <row r="346" spans="1:3" x14ac:dyDescent="0.2">
      <c r="A346" s="75">
        <v>43646</v>
      </c>
      <c r="B346" s="67">
        <f>VLOOKUP(A346,'China Production data'!$A$1:$C$508,3,FALSE)</f>
        <v>0.05</v>
      </c>
      <c r="C346" s="76">
        <f>VLOOKUP(A346,'China Production data'!$A$1:$C$508,2,FALSE)</f>
        <v>49.4</v>
      </c>
    </row>
    <row r="347" spans="1:3" x14ac:dyDescent="0.2">
      <c r="A347" s="77">
        <v>43677</v>
      </c>
      <c r="B347" s="67">
        <f>VLOOKUP(A347,'China Production data'!$A$1:$C$508,3,FALSE)</f>
        <v>6.3E-2</v>
      </c>
      <c r="C347" s="76">
        <f>VLOOKUP(A347,'China Production data'!$A$1:$C$508,2,FALSE)</f>
        <v>49.9</v>
      </c>
    </row>
    <row r="348" spans="1:3" x14ac:dyDescent="0.2">
      <c r="A348" s="75">
        <v>43708</v>
      </c>
      <c r="B348" s="67">
        <f>VLOOKUP(A348,'China Production data'!$A$1:$C$508,3,FALSE)</f>
        <v>4.8000000000000001E-2</v>
      </c>
      <c r="C348" s="76">
        <f>VLOOKUP(A348,'China Production data'!$A$1:$C$508,2,FALSE)</f>
        <v>50.4</v>
      </c>
    </row>
    <row r="349" spans="1:3" x14ac:dyDescent="0.2">
      <c r="A349" s="77">
        <v>43738</v>
      </c>
      <c r="B349" s="67">
        <f>VLOOKUP(A349,'China Production data'!$A$1:$C$508,3,FALSE)</f>
        <v>4.3999999999999997E-2</v>
      </c>
      <c r="C349" s="76">
        <f>VLOOKUP(A349,'China Production data'!$A$1:$C$508,2,FALSE)</f>
        <v>51.4</v>
      </c>
    </row>
    <row r="350" spans="1:3" x14ac:dyDescent="0.2">
      <c r="A350" s="75">
        <v>43769</v>
      </c>
      <c r="B350" s="67">
        <f>VLOOKUP(A350,'China Production data'!$A$1:$C$508,3,FALSE)</f>
        <v>5.8000000000000003E-2</v>
      </c>
      <c r="C350" s="76">
        <f>VLOOKUP(A350,'China Production data'!$A$1:$C$508,2,FALSE)</f>
        <v>51.7</v>
      </c>
    </row>
    <row r="351" spans="1:3" x14ac:dyDescent="0.2">
      <c r="A351" s="75">
        <v>43799</v>
      </c>
      <c r="B351" s="67">
        <f>VLOOKUP(A351,'China Production data'!$A$1:$C$508,3,FALSE)</f>
        <v>4.7E-2</v>
      </c>
      <c r="C351" s="76">
        <f>VLOOKUP(A351,'China Production data'!$A$1:$C$508,2,FALSE)</f>
        <v>51.8</v>
      </c>
    </row>
    <row r="352" spans="1:3" x14ac:dyDescent="0.2">
      <c r="A352" s="75">
        <v>43830</v>
      </c>
      <c r="B352" s="67">
        <f>VLOOKUP(A352,'China Production data'!$A$1:$C$508,3,FALSE)</f>
        <v>6.2E-2</v>
      </c>
      <c r="C352" s="76">
        <f>VLOOKUP(A352,'China Production data'!$A$1:$C$508,2,FALSE)</f>
        <v>51.5</v>
      </c>
    </row>
    <row r="353" spans="1:3" x14ac:dyDescent="0.2">
      <c r="A353" s="75">
        <v>43890</v>
      </c>
      <c r="B353" s="67">
        <f>VLOOKUP(A353,'China Production data'!$A$1:$C$508,3,FALSE)</f>
        <v>6.9000000000000006E-2</v>
      </c>
      <c r="C353" s="76">
        <f>VLOOKUP(A353,'China Production data'!$A$1:$C$508,2,FALSE)</f>
        <v>51.1</v>
      </c>
    </row>
    <row r="354" spans="1:3" x14ac:dyDescent="0.2">
      <c r="A354" s="75">
        <v>43921</v>
      </c>
      <c r="B354" s="67">
        <f>VLOOKUP(A354,'China Production data'!$A$1:$C$508,3,FALSE)</f>
        <v>-0.13500000000000001</v>
      </c>
      <c r="C354" s="76">
        <f>VLOOKUP(A354,'China Production data'!$A$1:$C$508,2,FALSE)</f>
        <v>40.299999999999997</v>
      </c>
    </row>
    <row r="355" spans="1:3" x14ac:dyDescent="0.2">
      <c r="A355" s="75">
        <v>43951</v>
      </c>
      <c r="B355" s="67">
        <f>VLOOKUP(A355,'China Production data'!$A$1:$C$508,3,FALSE)</f>
        <v>-1.0999999999999999E-2</v>
      </c>
      <c r="C355" s="76">
        <f>VLOOKUP(A355,'China Production data'!$A$1:$C$508,2,FALSE)</f>
        <v>50.1</v>
      </c>
    </row>
    <row r="356" spans="1:3" x14ac:dyDescent="0.2">
      <c r="A356" s="75">
        <v>43982</v>
      </c>
      <c r="B356" s="67">
        <f>VLOOKUP(A356,'China Production data'!$A$1:$C$508,3,FALSE)</f>
        <v>3.9E-2</v>
      </c>
      <c r="C356" s="76">
        <f>VLOOKUP(A356,'China Production data'!$A$1:$C$508,2,FALSE)</f>
        <v>49.4</v>
      </c>
    </row>
    <row r="357" spans="1:3" x14ac:dyDescent="0.2">
      <c r="A357" s="75">
        <v>44012</v>
      </c>
      <c r="B357" s="67">
        <f>VLOOKUP(A357,'China Production data'!$A$1:$C$508,3,FALSE)</f>
        <v>4.3999999999999997E-2</v>
      </c>
      <c r="C357" s="76">
        <f>VLOOKUP(A357,'China Production data'!$A$1:$C$508,2,FALSE)</f>
        <v>50.7</v>
      </c>
    </row>
    <row r="358" spans="1:3" x14ac:dyDescent="0.2">
      <c r="A358" s="75">
        <v>44043</v>
      </c>
      <c r="B358" s="67">
        <f>VLOOKUP(A358,'China Production data'!$A$1:$C$508,3,FALSE)</f>
        <v>4.8000000000000001E-2</v>
      </c>
      <c r="C358" s="76">
        <f>VLOOKUP(A358,'China Production data'!$A$1:$C$508,2,FALSE)</f>
        <v>51.2</v>
      </c>
    </row>
    <row r="359" spans="1:3" x14ac:dyDescent="0.2">
      <c r="A359" s="75">
        <v>44074</v>
      </c>
      <c r="B359" s="67">
        <f>VLOOKUP(A359,'China Production data'!$A$1:$C$508,3,FALSE)</f>
        <v>4.8000000000000001E-2</v>
      </c>
      <c r="C359" s="76">
        <f>VLOOKUP(A359,'China Production data'!$A$1:$C$508,2,FALSE)</f>
        <v>52.8</v>
      </c>
    </row>
    <row r="360" spans="1:3" x14ac:dyDescent="0.2">
      <c r="A360" s="75">
        <v>44104</v>
      </c>
      <c r="B360" s="67">
        <f>VLOOKUP(A360,'China Production data'!$A$1:$C$508,3,FALSE)</f>
        <v>5.6000000000000001E-2</v>
      </c>
      <c r="C360" s="76">
        <f>VLOOKUP(A360,'China Production data'!$A$1:$C$508,2,FALSE)</f>
        <v>53.1</v>
      </c>
    </row>
    <row r="361" spans="1:3" x14ac:dyDescent="0.2">
      <c r="A361" s="75">
        <v>44135</v>
      </c>
      <c r="B361" s="67">
        <f>VLOOKUP(A361,'China Production data'!$A$1:$C$508,3,FALSE)</f>
        <v>6.9000000000000006E-2</v>
      </c>
      <c r="C361" s="76">
        <f>VLOOKUP(A361,'China Production data'!$A$1:$C$508,2,FALSE)</f>
        <v>53</v>
      </c>
    </row>
    <row r="362" spans="1:3" x14ac:dyDescent="0.2">
      <c r="A362" s="75">
        <v>44165</v>
      </c>
      <c r="B362" s="67">
        <f>VLOOKUP(A362,'China Production data'!$A$1:$C$508,3,FALSE)</f>
        <v>6.9000000000000006E-2</v>
      </c>
      <c r="C362" s="76">
        <f>VLOOKUP(A362,'China Production data'!$A$1:$C$508,2,FALSE)</f>
        <v>53.6</v>
      </c>
    </row>
    <row r="363" spans="1:3" x14ac:dyDescent="0.2">
      <c r="A363" s="75">
        <v>44196</v>
      </c>
      <c r="B363" s="67">
        <f>VLOOKUP(A363,'China Production data'!$A$1:$C$508,3,FALSE)</f>
        <v>7.0000000000000007E-2</v>
      </c>
      <c r="C363" s="76">
        <f>VLOOKUP(A363,'China Production data'!$A$1:$C$508,2,FALSE)</f>
        <v>49.9</v>
      </c>
    </row>
    <row r="364" spans="1:3" x14ac:dyDescent="0.2">
      <c r="A364" s="75">
        <v>44227</v>
      </c>
      <c r="B364" s="67">
        <f>VLOOKUP(A364,'China Production data'!$A$1:$C$508,3,FALSE)</f>
        <v>3.7999999999999999E-2</v>
      </c>
      <c r="C364" s="76">
        <f>VLOOKUP(A364,'China Production data'!$A$1:$C$508,2,FALSE)</f>
        <v>51.5</v>
      </c>
    </row>
    <row r="365" spans="1:3" x14ac:dyDescent="0.2">
      <c r="A365" s="75">
        <v>44255</v>
      </c>
      <c r="B365" s="67">
        <f>VLOOKUP(A365,'China Production data'!$A$1:$C$508,3,FALSE)</f>
        <v>0.35099999999999998</v>
      </c>
      <c r="C365" s="76">
        <f>VLOOKUP(A365,'China Production data'!$A$1:$C$508,2,FALSE)</f>
        <v>50.9</v>
      </c>
    </row>
    <row r="366" spans="1:3" x14ac:dyDescent="0.2">
      <c r="A366" s="75">
        <v>44286</v>
      </c>
      <c r="B366" s="67">
        <f>VLOOKUP(A366,'China Production data'!$A$1:$C$508,3,FALSE)</f>
        <v>0.14099999999999999</v>
      </c>
      <c r="C366" s="76">
        <f>VLOOKUP(A366,'China Production data'!$A$1:$C$508,2,FALSE)</f>
        <v>50.6</v>
      </c>
    </row>
    <row r="367" spans="1:3" x14ac:dyDescent="0.2">
      <c r="A367" s="75">
        <v>44316</v>
      </c>
      <c r="B367" s="67">
        <f>VLOOKUP(A367,'China Production data'!$A$1:$C$508,3,FALSE)</f>
        <v>9.8000000000000004E-2</v>
      </c>
      <c r="C367" s="76">
        <f>VLOOKUP(A367,'China Production data'!$A$1:$C$508,2,FALSE)</f>
        <v>51.9</v>
      </c>
    </row>
    <row r="368" spans="1:3" x14ac:dyDescent="0.2">
      <c r="A368" s="75">
        <v>44347</v>
      </c>
      <c r="B368" s="67">
        <f>VLOOKUP(A368,'China Production data'!$A$1:$C$508,3,FALSE)</f>
        <v>8.7999999999999995E-2</v>
      </c>
      <c r="C368" s="76">
        <f>VLOOKUP(A368,'China Production data'!$A$1:$C$508,2,FALSE)</f>
        <v>52</v>
      </c>
    </row>
    <row r="369" spans="1:3" x14ac:dyDescent="0.2">
      <c r="A369" s="75">
        <v>44377</v>
      </c>
      <c r="B369" s="67">
        <f>VLOOKUP(A369,'China Production data'!$A$1:$C$508,3,FALSE)</f>
        <v>8.3000000000000004E-2</v>
      </c>
      <c r="C369" s="76">
        <f>VLOOKUP(A369,'China Production data'!$A$1:$C$508,2,FALSE)</f>
        <v>51.3</v>
      </c>
    </row>
    <row r="370" spans="1:3" x14ac:dyDescent="0.2">
      <c r="A370" s="75">
        <v>44408</v>
      </c>
      <c r="B370" s="67">
        <f>VLOOKUP(A370,'China Production data'!$A$1:$C$508,3,FALSE)</f>
        <v>6.4000000000000001E-2</v>
      </c>
      <c r="C370" s="76">
        <f>VLOOKUP(A370,'China Production data'!$A$1:$C$508,2,FALSE)</f>
        <v>50.3</v>
      </c>
    </row>
    <row r="371" spans="1:3" x14ac:dyDescent="0.2">
      <c r="A371" s="75">
        <v>44439</v>
      </c>
      <c r="B371" s="67">
        <f>VLOOKUP(A371,'China Production data'!$A$1:$C$508,3,FALSE)</f>
        <v>5.2999999999999999E-2</v>
      </c>
      <c r="C371" s="76">
        <f>VLOOKUP(A371,'China Production data'!$A$1:$C$508,2,FALSE)</f>
        <v>49.2</v>
      </c>
    </row>
    <row r="372" spans="1:3" x14ac:dyDescent="0.2">
      <c r="A372" s="75">
        <v>44469</v>
      </c>
      <c r="B372" s="67">
        <f>VLOOKUP(A372,'China Production data'!$A$1:$C$508,3,FALSE)</f>
        <v>3.1E-2</v>
      </c>
      <c r="C372" s="76">
        <f>VLOOKUP(A372,'China Production data'!$A$1:$C$508,2,FALSE)</f>
        <v>50</v>
      </c>
    </row>
    <row r="373" spans="1:3" x14ac:dyDescent="0.2">
      <c r="A373" s="75">
        <v>44500</v>
      </c>
      <c r="B373" s="67">
        <f>VLOOKUP(A373,'China Production data'!$A$1:$C$508,3,FALSE)</f>
        <v>3.5000000000000003E-2</v>
      </c>
      <c r="C373" s="76">
        <f>VLOOKUP(A373,'China Production data'!$A$1:$C$508,2,FALSE)</f>
        <v>50.6</v>
      </c>
    </row>
    <row r="374" spans="1:3" x14ac:dyDescent="0.2">
      <c r="A374" s="75">
        <v>44530</v>
      </c>
      <c r="B374" s="67">
        <f>VLOOKUP(A374,'China Production data'!$A$1:$C$508,3,FALSE)</f>
        <v>3.7999999999999999E-2</v>
      </c>
      <c r="C374" s="76">
        <f>VLOOKUP(A374,'China Production data'!$A$1:$C$508,2,FALSE)</f>
        <v>49.9</v>
      </c>
    </row>
    <row r="375" spans="1:3" x14ac:dyDescent="0.2">
      <c r="A375" s="75">
        <v>44561</v>
      </c>
      <c r="B375" s="67">
        <f>VLOOKUP(A375,'China Production data'!$A$1:$C$508,3,FALSE)</f>
        <v>4.2999999999999997E-2</v>
      </c>
      <c r="C375" s="76">
        <f>VLOOKUP(A375,'China Production data'!$A$1:$C$508,2,FALSE)</f>
        <v>50.9</v>
      </c>
    </row>
    <row r="376" spans="1:3" x14ac:dyDescent="0.2">
      <c r="A376" s="75">
        <v>44592</v>
      </c>
      <c r="B376" s="67" t="e">
        <f>VLOOKUP(A376,'China Production data'!$A$1:$C$508,3,FALSE)</f>
        <v>#N/A</v>
      </c>
      <c r="C376" s="76" t="e">
        <f>VLOOKUP(A376,'China Production data'!$A$1:$C$508,2,FALSE)</f>
        <v>#N/A</v>
      </c>
    </row>
    <row r="377" spans="1:3" x14ac:dyDescent="0.2">
      <c r="A377" s="75">
        <v>44620</v>
      </c>
      <c r="B377" s="67">
        <f>VLOOKUP(A377,'China Production data'!$A$1:$C$508,3,FALSE)</f>
        <v>7.4999999999999997E-2</v>
      </c>
      <c r="C377" s="76">
        <f>VLOOKUP(A377,'China Production data'!$A$1:$C$508,2,FALSE)</f>
        <v>50.4</v>
      </c>
    </row>
    <row r="378" spans="1:3" x14ac:dyDescent="0.2">
      <c r="A378" s="75">
        <v>44651</v>
      </c>
      <c r="B378" s="67">
        <f>VLOOKUP(A378,'China Production data'!$A$1:$C$508,3,FALSE)</f>
        <v>0.05</v>
      </c>
      <c r="C378" s="76">
        <f>VLOOKUP(A378,'China Production data'!$A$1:$C$508,2,FALSE)</f>
        <v>48.1</v>
      </c>
    </row>
    <row r="379" spans="1:3" x14ac:dyDescent="0.2">
      <c r="A379" s="75">
        <v>44681</v>
      </c>
      <c r="B379" s="67" t="e">
        <f>VLOOKUP(A379,'China Production data'!$A$1:$C$508,3,FALSE)</f>
        <v>#N/A</v>
      </c>
      <c r="C379" s="76" t="e">
        <f>VLOOKUP(A379,'China Production data'!$A$1:$C$508,2,FALSE)</f>
        <v>#N/A</v>
      </c>
    </row>
    <row r="380" spans="1:3" x14ac:dyDescent="0.2">
      <c r="A380" s="75">
        <v>44712</v>
      </c>
      <c r="B380" s="67">
        <f>VLOOKUP(A380,'China Production data'!$A$1:$C$508,3,FALSE)</f>
        <v>6.9999999999999993E-3</v>
      </c>
      <c r="C380" s="76">
        <f>VLOOKUP(A380,'China Production data'!$A$1:$C$508,2,FALSE)</f>
        <v>48.1</v>
      </c>
    </row>
    <row r="381" spans="1:3" x14ac:dyDescent="0.2">
      <c r="A381" s="75">
        <v>44742</v>
      </c>
      <c r="B381" s="67">
        <f>VLOOKUP(A381,'China Production data'!$A$1:$C$508,3,FALSE)</f>
        <v>3.9E-2</v>
      </c>
      <c r="C381" s="76">
        <f>VLOOKUP(A381,'China Production data'!$A$1:$C$508,2,FALSE)</f>
        <v>51.7</v>
      </c>
    </row>
    <row r="382" spans="1:3" x14ac:dyDescent="0.2">
      <c r="A382" s="75">
        <v>44773</v>
      </c>
      <c r="B382" s="67">
        <f>VLOOKUP(A382,'China Production data'!$A$1:$C$508,3,FALSE)</f>
        <v>0</v>
      </c>
      <c r="C382" s="76">
        <f>VLOOKUP(A382,'China Production data'!$A$1:$C$508,2,FALSE)</f>
        <v>50.4</v>
      </c>
    </row>
    <row r="383" spans="1:3" x14ac:dyDescent="0.2">
      <c r="A383" s="75">
        <v>44804</v>
      </c>
      <c r="B383" s="67">
        <f>VLOOKUP(A383,'China Production data'!$A$1:$C$508,3,FALSE)</f>
        <v>0</v>
      </c>
      <c r="C383" s="76">
        <f>VLOOKUP(A383,'China Production data'!$A$1:$C$508,2,FALSE)</f>
        <v>49.5</v>
      </c>
    </row>
    <row r="384" spans="1:3" x14ac:dyDescent="0.2">
      <c r="A384" s="75">
        <v>44834</v>
      </c>
      <c r="B384" s="67">
        <f>VLOOKUP(A384,'China Production data'!$A$1:$C$508,3,FALSE)</f>
        <v>0</v>
      </c>
      <c r="C384" s="76">
        <f>VLOOKUP(A384,'China Production data'!$A$1:$C$508,2,FALSE)</f>
        <v>48.1</v>
      </c>
    </row>
    <row r="385" spans="1:3" x14ac:dyDescent="0.2">
      <c r="A385" s="75">
        <v>44865</v>
      </c>
      <c r="B385" s="67">
        <f>VLOOKUP(A385,'China Production data'!$A$1:$C$508,3,FALSE)</f>
        <v>0</v>
      </c>
      <c r="C385" s="76">
        <f>VLOOKUP(A385,'China Production data'!$A$1:$C$508,2,FALSE)</f>
        <v>49.2</v>
      </c>
    </row>
  </sheetData>
  <conditionalFormatting sqref="B242:B38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2022-11-12T02:27:01Z</dcterms:modified>
</cp:coreProperties>
</file>