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4.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84C976C-9C09-C440-89BF-AB51B14BA83D}" xr6:coauthVersionLast="47" xr6:coauthVersionMax="47" xr10:uidLastSave="{00000000-0000-0000-0000-000000000000}"/>
  <bookViews>
    <workbookView xWindow="20" yWindow="500" windowWidth="28800" windowHeight="17500" activeTab="11" xr2:uid="{00000000-000D-0000-FFFF-FFFF00000000}"/>
  </bookViews>
  <sheets>
    <sheet name="Note bis" sheetId="1" r:id="rId1"/>
    <sheet name="Note" sheetId="2" r:id="rId2"/>
    <sheet name="DB OLD ISM" sheetId="3" r:id="rId3"/>
    <sheet name="DB OLD New Orders" sheetId="4" r:id="rId4"/>
    <sheet name="DB OLD Production" sheetId="5" r:id="rId5"/>
    <sheet name="DB Manufacturing ISM" sheetId="6" r:id="rId6"/>
    <sheet name="DB New Orders" sheetId="7" r:id="rId7"/>
    <sheet name="DB Production" sheetId="8" r:id="rId8"/>
    <sheet name="SectorsProduction" sheetId="9" r:id="rId9"/>
    <sheet name="SectorsNewOrders" sheetId="10" r:id="rId10"/>
    <sheet name="Sectors" sheetId="11" r:id="rId11"/>
    <sheet name="Sectors Trend" sheetId="12" r:id="rId12"/>
    <sheet name="Details" sheetId="13" r:id="rId13"/>
    <sheet name="Graphs" sheetId="14" r:id="rId14"/>
    <sheet name="ISM Manufacturing vs GDP" sheetId="15" r:id="rId15"/>
    <sheet name="ISM Manufacturing vs SPX" sheetId="16" r:id="rId16"/>
    <sheet name="ISM Manufacturing" sheetId="17" r:id="rId17"/>
    <sheet name="Industry Comments" sheetId="18" r:id="rId18"/>
  </sheets>
  <definedNames>
    <definedName name="_xlnm._FilterDatabase" localSheetId="17"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51" i="12" l="1"/>
  <c r="AO52" i="12"/>
  <c r="AO53" i="12"/>
  <c r="AO54" i="12"/>
  <c r="AO55" i="12"/>
  <c r="AO56" i="12"/>
  <c r="AO57" i="12"/>
  <c r="AO58" i="12"/>
  <c r="AO59" i="12"/>
  <c r="AO60" i="12"/>
  <c r="AO61" i="12"/>
  <c r="AO62" i="12"/>
  <c r="AO63" i="12"/>
  <c r="AO64" i="12"/>
  <c r="AO65" i="12"/>
  <c r="AO66" i="12"/>
  <c r="AO67" i="12"/>
  <c r="AO50" i="12"/>
  <c r="AN51" i="12"/>
  <c r="AN52" i="12"/>
  <c r="AN53" i="12"/>
  <c r="AN54" i="12"/>
  <c r="AN55" i="12"/>
  <c r="AN56" i="12"/>
  <c r="AN57" i="12"/>
  <c r="AN58" i="12"/>
  <c r="AN59" i="12"/>
  <c r="AN60" i="12"/>
  <c r="AN61" i="12"/>
  <c r="AN62" i="12"/>
  <c r="AN63" i="12"/>
  <c r="AN64" i="12"/>
  <c r="AN65" i="12"/>
  <c r="AN66" i="12"/>
  <c r="AN67" i="12"/>
  <c r="AN50" i="12"/>
  <c r="AM51" i="12"/>
  <c r="AM52" i="12"/>
  <c r="AM53" i="12"/>
  <c r="AM54" i="12"/>
  <c r="AM55" i="12"/>
  <c r="AM56" i="12"/>
  <c r="AM57" i="12"/>
  <c r="AM58" i="12"/>
  <c r="AM59" i="12"/>
  <c r="AM60" i="12"/>
  <c r="AM61" i="12"/>
  <c r="AM62" i="12"/>
  <c r="AM63" i="12"/>
  <c r="AM64" i="12"/>
  <c r="AM65" i="12"/>
  <c r="AM66" i="12"/>
  <c r="AM67" i="12"/>
  <c r="AM50" i="12"/>
  <c r="AK51" i="12"/>
  <c r="AK52" i="12"/>
  <c r="AK53" i="12"/>
  <c r="AK54" i="12"/>
  <c r="AK55" i="12"/>
  <c r="AK56" i="12"/>
  <c r="AK57" i="12"/>
  <c r="AK58" i="12"/>
  <c r="AK59" i="12"/>
  <c r="AK60" i="12"/>
  <c r="AK61" i="12"/>
  <c r="AK62" i="12"/>
  <c r="AK63" i="12"/>
  <c r="AK64" i="12"/>
  <c r="AK65" i="12"/>
  <c r="AK66" i="12"/>
  <c r="AK67" i="12"/>
  <c r="AK50" i="12"/>
  <c r="AI56" i="12"/>
  <c r="AJ51" i="12"/>
  <c r="AJ52" i="12"/>
  <c r="AJ53" i="12"/>
  <c r="AJ54" i="12"/>
  <c r="AJ55" i="12"/>
  <c r="AJ56" i="12"/>
  <c r="AJ57" i="12"/>
  <c r="AJ58" i="12"/>
  <c r="AJ59" i="12"/>
  <c r="AJ60" i="12"/>
  <c r="AJ61" i="12"/>
  <c r="AJ62" i="12"/>
  <c r="AJ63" i="12"/>
  <c r="AJ64" i="12"/>
  <c r="AJ65" i="12"/>
  <c r="AJ66" i="12"/>
  <c r="AJ67" i="12"/>
  <c r="AJ50" i="12"/>
  <c r="AI51" i="12"/>
  <c r="AI52" i="12"/>
  <c r="AI53" i="12"/>
  <c r="AI54" i="12"/>
  <c r="AI55" i="12"/>
  <c r="AI57" i="12"/>
  <c r="AI58" i="12"/>
  <c r="AI59" i="12"/>
  <c r="AI60" i="12"/>
  <c r="AI61" i="12"/>
  <c r="AI62" i="12"/>
  <c r="AI63" i="12"/>
  <c r="AI64" i="12"/>
  <c r="AI65" i="12"/>
  <c r="AI66" i="12"/>
  <c r="AI67" i="12"/>
  <c r="AI50" i="12"/>
  <c r="C51" i="12"/>
  <c r="D51" i="12"/>
  <c r="E51" i="12"/>
  <c r="F51" i="12"/>
  <c r="G51" i="12"/>
  <c r="H51" i="12"/>
  <c r="I51" i="12"/>
  <c r="J51" i="12"/>
  <c r="K51" i="12"/>
  <c r="L51" i="12"/>
  <c r="M51" i="12"/>
  <c r="N51" i="12"/>
  <c r="O51" i="12"/>
  <c r="P51" i="12"/>
  <c r="Q51" i="12"/>
  <c r="R51" i="12"/>
  <c r="S51" i="12"/>
  <c r="T51" i="12"/>
  <c r="U51" i="12"/>
  <c r="V51" i="12"/>
  <c r="W51" i="12"/>
  <c r="X51" i="12"/>
  <c r="Y51" i="12"/>
  <c r="Z51" i="12"/>
  <c r="AA51" i="12"/>
  <c r="AB51" i="12"/>
  <c r="AC51" i="12"/>
  <c r="AD51" i="12"/>
  <c r="AE51" i="12"/>
  <c r="AF51" i="12"/>
  <c r="AG51" i="12"/>
  <c r="AH51" i="12"/>
  <c r="C52" i="12"/>
  <c r="D52" i="12"/>
  <c r="E52" i="12"/>
  <c r="F52" i="12"/>
  <c r="G52" i="12"/>
  <c r="H52" i="12"/>
  <c r="I52" i="12"/>
  <c r="J52" i="12"/>
  <c r="K52" i="12"/>
  <c r="L52" i="12"/>
  <c r="M52" i="12"/>
  <c r="N52" i="12"/>
  <c r="O52" i="12"/>
  <c r="P52" i="12"/>
  <c r="Q52" i="12"/>
  <c r="R52" i="12"/>
  <c r="S52" i="12"/>
  <c r="T52" i="12"/>
  <c r="U52" i="12"/>
  <c r="V52" i="12"/>
  <c r="W52" i="12"/>
  <c r="X52" i="12"/>
  <c r="Y52" i="12"/>
  <c r="Z52" i="12"/>
  <c r="AA52" i="12"/>
  <c r="AB52" i="12"/>
  <c r="AC52" i="12"/>
  <c r="AD52" i="12"/>
  <c r="AE52" i="12"/>
  <c r="AF52" i="12"/>
  <c r="AG52" i="12"/>
  <c r="AH52" i="12"/>
  <c r="C53" i="12"/>
  <c r="D53" i="12"/>
  <c r="E53" i="12"/>
  <c r="F53" i="12"/>
  <c r="G53" i="12"/>
  <c r="H53" i="12"/>
  <c r="I53" i="12"/>
  <c r="J53" i="12"/>
  <c r="K53" i="12"/>
  <c r="L53" i="12"/>
  <c r="M53" i="12"/>
  <c r="N53" i="12"/>
  <c r="O53" i="12"/>
  <c r="P53" i="12"/>
  <c r="Q53" i="12"/>
  <c r="R53" i="12"/>
  <c r="S53" i="12"/>
  <c r="T53" i="12"/>
  <c r="U53" i="12"/>
  <c r="V53" i="12"/>
  <c r="W53" i="12"/>
  <c r="X53" i="12"/>
  <c r="Y53" i="12"/>
  <c r="Z53" i="12"/>
  <c r="AA53" i="12"/>
  <c r="AB53" i="12"/>
  <c r="AC53" i="12"/>
  <c r="AD53" i="12"/>
  <c r="AE53" i="12"/>
  <c r="AF53" i="12"/>
  <c r="AG53" i="12"/>
  <c r="AH53" i="12"/>
  <c r="C54" i="12"/>
  <c r="D54" i="12"/>
  <c r="E54" i="12"/>
  <c r="F54" i="12"/>
  <c r="G54" i="12"/>
  <c r="H54" i="12"/>
  <c r="I54" i="12"/>
  <c r="J54" i="12"/>
  <c r="K54" i="12"/>
  <c r="L54" i="12"/>
  <c r="M54" i="12"/>
  <c r="N54" i="12"/>
  <c r="O54" i="12"/>
  <c r="P54" i="12"/>
  <c r="Q54" i="12"/>
  <c r="R54" i="12"/>
  <c r="S54" i="12"/>
  <c r="T54" i="12"/>
  <c r="U54" i="12"/>
  <c r="V54" i="12"/>
  <c r="W54" i="12"/>
  <c r="X54" i="12"/>
  <c r="Y54" i="12"/>
  <c r="Z54" i="12"/>
  <c r="AA54" i="12"/>
  <c r="AB54" i="12"/>
  <c r="AC54" i="12"/>
  <c r="AD54" i="12"/>
  <c r="AE54" i="12"/>
  <c r="AF54" i="12"/>
  <c r="AG54" i="12"/>
  <c r="AH54" i="12"/>
  <c r="C55" i="12"/>
  <c r="D55" i="12"/>
  <c r="E55" i="12"/>
  <c r="F55" i="12"/>
  <c r="G55" i="12"/>
  <c r="H55" i="12"/>
  <c r="I55" i="12"/>
  <c r="J55" i="12"/>
  <c r="K55" i="12"/>
  <c r="L55" i="12"/>
  <c r="M55" i="12"/>
  <c r="N55" i="12"/>
  <c r="O55" i="12"/>
  <c r="P55" i="12"/>
  <c r="Q55" i="12"/>
  <c r="R55" i="12"/>
  <c r="S55" i="12"/>
  <c r="T55" i="12"/>
  <c r="U55" i="12"/>
  <c r="V55" i="12"/>
  <c r="W55" i="12"/>
  <c r="X55" i="12"/>
  <c r="Y55" i="12"/>
  <c r="Z55" i="12"/>
  <c r="AA55" i="12"/>
  <c r="AB55" i="12"/>
  <c r="AC55" i="12"/>
  <c r="AD55" i="12"/>
  <c r="AE55" i="12"/>
  <c r="AF55" i="12"/>
  <c r="AG55" i="12"/>
  <c r="AH55" i="12"/>
  <c r="C56" i="12"/>
  <c r="D56" i="12"/>
  <c r="E56" i="12"/>
  <c r="F56" i="12"/>
  <c r="G56" i="12"/>
  <c r="H56" i="12"/>
  <c r="I56" i="12"/>
  <c r="J56" i="12"/>
  <c r="K56" i="12"/>
  <c r="L56" i="12"/>
  <c r="M56" i="12"/>
  <c r="N56" i="12"/>
  <c r="O56" i="12"/>
  <c r="P56" i="12"/>
  <c r="Q56" i="12"/>
  <c r="R56" i="12"/>
  <c r="S56" i="12"/>
  <c r="T56" i="12"/>
  <c r="U56" i="12"/>
  <c r="V56" i="12"/>
  <c r="W56" i="12"/>
  <c r="X56" i="12"/>
  <c r="Y56" i="12"/>
  <c r="Z56" i="12"/>
  <c r="AA56" i="12"/>
  <c r="AB56" i="12"/>
  <c r="AC56" i="12"/>
  <c r="AD56" i="12"/>
  <c r="AE56" i="12"/>
  <c r="AF56" i="12"/>
  <c r="AG56" i="12"/>
  <c r="AH56" i="12"/>
  <c r="C57" i="12"/>
  <c r="D57" i="12"/>
  <c r="E57" i="12"/>
  <c r="F57" i="12"/>
  <c r="G57" i="12"/>
  <c r="H57" i="12"/>
  <c r="I57" i="12"/>
  <c r="J57" i="12"/>
  <c r="K57" i="12"/>
  <c r="L57" i="12"/>
  <c r="M57" i="12"/>
  <c r="N57" i="12"/>
  <c r="O57" i="12"/>
  <c r="P57" i="12"/>
  <c r="Q57" i="12"/>
  <c r="R57" i="12"/>
  <c r="S57" i="12"/>
  <c r="T57" i="12"/>
  <c r="U57" i="12"/>
  <c r="V57" i="12"/>
  <c r="W57" i="12"/>
  <c r="X57" i="12"/>
  <c r="Y57" i="12"/>
  <c r="Z57" i="12"/>
  <c r="AA57" i="12"/>
  <c r="AB57" i="12"/>
  <c r="AC57" i="12"/>
  <c r="AD57" i="12"/>
  <c r="AE57" i="12"/>
  <c r="AF57" i="12"/>
  <c r="AG57" i="12"/>
  <c r="AH57" i="12"/>
  <c r="C58" i="12"/>
  <c r="D58" i="12"/>
  <c r="E58" i="12"/>
  <c r="F58" i="12"/>
  <c r="G58" i="12"/>
  <c r="H58" i="12"/>
  <c r="I58" i="12"/>
  <c r="J58" i="12"/>
  <c r="K58" i="12"/>
  <c r="L58" i="12"/>
  <c r="M58" i="12"/>
  <c r="N58" i="12"/>
  <c r="O58" i="12"/>
  <c r="P58" i="12"/>
  <c r="Q58" i="12"/>
  <c r="R58" i="12"/>
  <c r="S58" i="12"/>
  <c r="T58" i="12"/>
  <c r="U58" i="12"/>
  <c r="V58" i="12"/>
  <c r="W58" i="12"/>
  <c r="X58" i="12"/>
  <c r="Y58" i="12"/>
  <c r="Z58" i="12"/>
  <c r="AA58" i="12"/>
  <c r="AB58" i="12"/>
  <c r="AC58" i="12"/>
  <c r="AD58" i="12"/>
  <c r="AE58" i="12"/>
  <c r="AF58" i="12"/>
  <c r="AG58" i="12"/>
  <c r="AH58" i="12"/>
  <c r="C59" i="12"/>
  <c r="D59" i="12"/>
  <c r="E59" i="12"/>
  <c r="F59" i="12"/>
  <c r="G59" i="12"/>
  <c r="H59" i="12"/>
  <c r="I59" i="12"/>
  <c r="J59" i="12"/>
  <c r="K59" i="12"/>
  <c r="L59" i="12"/>
  <c r="M59" i="12"/>
  <c r="N59" i="12"/>
  <c r="O59" i="12"/>
  <c r="P59" i="12"/>
  <c r="Q59" i="12"/>
  <c r="R59" i="12"/>
  <c r="S59" i="12"/>
  <c r="T59" i="12"/>
  <c r="U59" i="12"/>
  <c r="V59" i="12"/>
  <c r="W59" i="12"/>
  <c r="X59" i="12"/>
  <c r="Y59" i="12"/>
  <c r="Z59" i="12"/>
  <c r="AA59" i="12"/>
  <c r="AB59" i="12"/>
  <c r="AC59" i="12"/>
  <c r="AD59" i="12"/>
  <c r="AE59" i="12"/>
  <c r="AF59" i="12"/>
  <c r="AG59" i="12"/>
  <c r="AH59" i="12"/>
  <c r="C60" i="12"/>
  <c r="D60" i="12"/>
  <c r="E60" i="12"/>
  <c r="F60" i="12"/>
  <c r="G60" i="12"/>
  <c r="H60" i="12"/>
  <c r="I60" i="12"/>
  <c r="J60" i="12"/>
  <c r="K60" i="12"/>
  <c r="L60" i="12"/>
  <c r="M60" i="12"/>
  <c r="N60" i="12"/>
  <c r="O60" i="12"/>
  <c r="P60" i="12"/>
  <c r="Q60" i="12"/>
  <c r="R60" i="12"/>
  <c r="S60" i="12"/>
  <c r="T60" i="12"/>
  <c r="U60" i="12"/>
  <c r="V60" i="12"/>
  <c r="W60" i="12"/>
  <c r="X60" i="12"/>
  <c r="Y60" i="12"/>
  <c r="Z60" i="12"/>
  <c r="AA60" i="12"/>
  <c r="AB60" i="12"/>
  <c r="AC60" i="12"/>
  <c r="AD60" i="12"/>
  <c r="AE60" i="12"/>
  <c r="AF60" i="12"/>
  <c r="AG60" i="12"/>
  <c r="AH60" i="12"/>
  <c r="C61" i="12"/>
  <c r="D61" i="12"/>
  <c r="E61" i="12"/>
  <c r="F61" i="12"/>
  <c r="G61" i="12"/>
  <c r="H61" i="12"/>
  <c r="I61" i="12"/>
  <c r="J61" i="12"/>
  <c r="K61" i="12"/>
  <c r="L61" i="12"/>
  <c r="M61" i="12"/>
  <c r="N61" i="12"/>
  <c r="O61" i="12"/>
  <c r="P61" i="12"/>
  <c r="Q61" i="12"/>
  <c r="R61" i="12"/>
  <c r="S61" i="12"/>
  <c r="T61" i="12"/>
  <c r="U61" i="12"/>
  <c r="V61" i="12"/>
  <c r="W61" i="12"/>
  <c r="X61" i="12"/>
  <c r="Y61" i="12"/>
  <c r="Z61" i="12"/>
  <c r="AA61" i="12"/>
  <c r="AB61" i="12"/>
  <c r="AC61" i="12"/>
  <c r="AD61" i="12"/>
  <c r="AE61" i="12"/>
  <c r="AF61" i="12"/>
  <c r="AG61" i="12"/>
  <c r="AH61" i="12"/>
  <c r="C62" i="12"/>
  <c r="D62" i="12"/>
  <c r="E62" i="12"/>
  <c r="F62" i="12"/>
  <c r="G62" i="12"/>
  <c r="H62" i="12"/>
  <c r="I62" i="12"/>
  <c r="J62" i="12"/>
  <c r="K62" i="12"/>
  <c r="L62" i="12"/>
  <c r="M62" i="12"/>
  <c r="N62" i="12"/>
  <c r="O62" i="12"/>
  <c r="P62" i="12"/>
  <c r="Q62" i="12"/>
  <c r="R62" i="12"/>
  <c r="S62" i="12"/>
  <c r="T62" i="12"/>
  <c r="U62" i="12"/>
  <c r="V62" i="12"/>
  <c r="W62" i="12"/>
  <c r="X62" i="12"/>
  <c r="Y62" i="12"/>
  <c r="Z62" i="12"/>
  <c r="AA62" i="12"/>
  <c r="AB62" i="12"/>
  <c r="AC62" i="12"/>
  <c r="AD62" i="12"/>
  <c r="AE62" i="12"/>
  <c r="AF62" i="12"/>
  <c r="AG62" i="12"/>
  <c r="AH62" i="12"/>
  <c r="C63" i="12"/>
  <c r="D63" i="12"/>
  <c r="E63" i="12"/>
  <c r="F63" i="12"/>
  <c r="G63" i="12"/>
  <c r="H63" i="12"/>
  <c r="I63" i="12"/>
  <c r="J63" i="12"/>
  <c r="K63" i="12"/>
  <c r="L63" i="12"/>
  <c r="M63" i="12"/>
  <c r="N63" i="12"/>
  <c r="O63" i="12"/>
  <c r="P63" i="12"/>
  <c r="Q63" i="12"/>
  <c r="R63" i="12"/>
  <c r="S63" i="12"/>
  <c r="T63" i="12"/>
  <c r="U63" i="12"/>
  <c r="V63" i="12"/>
  <c r="W63" i="12"/>
  <c r="X63" i="12"/>
  <c r="Y63" i="12"/>
  <c r="Z63" i="12"/>
  <c r="AA63" i="12"/>
  <c r="AB63" i="12"/>
  <c r="AC63" i="12"/>
  <c r="AD63" i="12"/>
  <c r="AE63" i="12"/>
  <c r="AF63" i="12"/>
  <c r="AG63" i="12"/>
  <c r="AH63" i="12"/>
  <c r="C64" i="12"/>
  <c r="D64" i="12"/>
  <c r="E64" i="12"/>
  <c r="F64" i="12"/>
  <c r="G64" i="12"/>
  <c r="H64" i="12"/>
  <c r="I64" i="12"/>
  <c r="J64" i="12"/>
  <c r="K64" i="12"/>
  <c r="L64" i="12"/>
  <c r="M64" i="12"/>
  <c r="N64" i="12"/>
  <c r="O64" i="12"/>
  <c r="P64" i="12"/>
  <c r="Q64" i="12"/>
  <c r="R64" i="12"/>
  <c r="S64" i="12"/>
  <c r="T64" i="12"/>
  <c r="U64" i="12"/>
  <c r="V64" i="12"/>
  <c r="W64" i="12"/>
  <c r="X64" i="12"/>
  <c r="Y64" i="12"/>
  <c r="Z64" i="12"/>
  <c r="AA64" i="12"/>
  <c r="AB64" i="12"/>
  <c r="AC64" i="12"/>
  <c r="AD64" i="12"/>
  <c r="AE64" i="12"/>
  <c r="AF64" i="12"/>
  <c r="AG64" i="12"/>
  <c r="AH64" i="12"/>
  <c r="C65" i="12"/>
  <c r="D65" i="12"/>
  <c r="E65" i="12"/>
  <c r="F65" i="12"/>
  <c r="G65" i="12"/>
  <c r="H65" i="12"/>
  <c r="I65" i="12"/>
  <c r="J65" i="12"/>
  <c r="K65" i="12"/>
  <c r="L65" i="12"/>
  <c r="M65" i="12"/>
  <c r="N65" i="12"/>
  <c r="O65" i="12"/>
  <c r="P65" i="12"/>
  <c r="Q65" i="12"/>
  <c r="R65" i="12"/>
  <c r="S65" i="12"/>
  <c r="T65" i="12"/>
  <c r="U65" i="12"/>
  <c r="V65" i="12"/>
  <c r="W65" i="12"/>
  <c r="X65" i="12"/>
  <c r="Y65" i="12"/>
  <c r="Z65" i="12"/>
  <c r="AA65" i="12"/>
  <c r="AB65" i="12"/>
  <c r="AC65" i="12"/>
  <c r="AD65" i="12"/>
  <c r="AE65" i="12"/>
  <c r="AF65" i="12"/>
  <c r="AG65" i="12"/>
  <c r="AH65" i="12"/>
  <c r="C66" i="12"/>
  <c r="D66" i="12"/>
  <c r="E66" i="12"/>
  <c r="F66" i="12"/>
  <c r="G66" i="12"/>
  <c r="H66" i="12"/>
  <c r="I66" i="12"/>
  <c r="J66" i="12"/>
  <c r="K66" i="12"/>
  <c r="L66" i="12"/>
  <c r="M66" i="12"/>
  <c r="N66" i="12"/>
  <c r="O66" i="12"/>
  <c r="P66" i="12"/>
  <c r="Q66" i="12"/>
  <c r="R66" i="12"/>
  <c r="S66" i="12"/>
  <c r="T66" i="12"/>
  <c r="U66" i="12"/>
  <c r="V66" i="12"/>
  <c r="W66" i="12"/>
  <c r="X66" i="12"/>
  <c r="Y66" i="12"/>
  <c r="Z66" i="12"/>
  <c r="AA66" i="12"/>
  <c r="AB66" i="12"/>
  <c r="AC66" i="12"/>
  <c r="AD66" i="12"/>
  <c r="AE66" i="12"/>
  <c r="AF66" i="12"/>
  <c r="AG66" i="12"/>
  <c r="AH66" i="12"/>
  <c r="C67" i="12"/>
  <c r="D67" i="12"/>
  <c r="E67" i="12"/>
  <c r="F67" i="12"/>
  <c r="G67" i="12"/>
  <c r="H67" i="12"/>
  <c r="I67" i="12"/>
  <c r="J67" i="12"/>
  <c r="K67" i="12"/>
  <c r="L67" i="12"/>
  <c r="M67" i="12"/>
  <c r="N67" i="12"/>
  <c r="O67" i="12"/>
  <c r="P67" i="12"/>
  <c r="Q67" i="12"/>
  <c r="R67" i="12"/>
  <c r="S67" i="12"/>
  <c r="T67" i="12"/>
  <c r="U67" i="12"/>
  <c r="V67" i="12"/>
  <c r="W67" i="12"/>
  <c r="X67" i="12"/>
  <c r="Y67" i="12"/>
  <c r="Z67" i="12"/>
  <c r="AA67" i="12"/>
  <c r="AB67" i="12"/>
  <c r="AC67" i="12"/>
  <c r="AD67" i="12"/>
  <c r="AE67" i="12"/>
  <c r="AF67" i="12"/>
  <c r="AG67" i="12"/>
  <c r="AH67" i="12"/>
  <c r="M50" i="12"/>
  <c r="N50" i="12"/>
  <c r="O50" i="12"/>
  <c r="P50" i="12"/>
  <c r="Q50" i="12"/>
  <c r="R50" i="12"/>
  <c r="S50" i="12"/>
  <c r="T50" i="12"/>
  <c r="U50" i="12"/>
  <c r="V50" i="12"/>
  <c r="W50" i="12"/>
  <c r="X50" i="12"/>
  <c r="Y50" i="12"/>
  <c r="Z50" i="12"/>
  <c r="AA50" i="12"/>
  <c r="AB50" i="12"/>
  <c r="AC50" i="12"/>
  <c r="AD50" i="12"/>
  <c r="AE50" i="12"/>
  <c r="AF50" i="12"/>
  <c r="AG50" i="12"/>
  <c r="AH50" i="12"/>
  <c r="F50" i="12"/>
  <c r="G50" i="12"/>
  <c r="H50" i="12"/>
  <c r="I50" i="12"/>
  <c r="J50" i="12"/>
  <c r="K50" i="12"/>
  <c r="L50" i="12"/>
  <c r="E50" i="12"/>
  <c r="D50" i="12"/>
  <c r="C50" i="12"/>
  <c r="AM29" i="12"/>
  <c r="AN29" i="12"/>
  <c r="AO29" i="12"/>
  <c r="AM30" i="12"/>
  <c r="AN30" i="12"/>
  <c r="AO30" i="12"/>
  <c r="AM31" i="12"/>
  <c r="AN31" i="12"/>
  <c r="AO31" i="12"/>
  <c r="AM32" i="12"/>
  <c r="AN32" i="12"/>
  <c r="AO32" i="12"/>
  <c r="AM33" i="12"/>
  <c r="AN33" i="12"/>
  <c r="AO33" i="12"/>
  <c r="AM34" i="12"/>
  <c r="AN34" i="12"/>
  <c r="AO34" i="12"/>
  <c r="AM35" i="12"/>
  <c r="AN35" i="12"/>
  <c r="AO35" i="12"/>
  <c r="AM36" i="12"/>
  <c r="AN36" i="12"/>
  <c r="AO36" i="12"/>
  <c r="AM37" i="12"/>
  <c r="AN37" i="12"/>
  <c r="AO37" i="12"/>
  <c r="AM38" i="12"/>
  <c r="AN38" i="12"/>
  <c r="AO38" i="12"/>
  <c r="AM39" i="12"/>
  <c r="AN39" i="12"/>
  <c r="AO39" i="12"/>
  <c r="AM40" i="12"/>
  <c r="AN40" i="12"/>
  <c r="AO40" i="12"/>
  <c r="AM41" i="12"/>
  <c r="AN41" i="12"/>
  <c r="AO41" i="12"/>
  <c r="AM42" i="12"/>
  <c r="AN42" i="12"/>
  <c r="AO42" i="12"/>
  <c r="AM43" i="12"/>
  <c r="AN43" i="12"/>
  <c r="AO43" i="12"/>
  <c r="AM44" i="12"/>
  <c r="AN44" i="12"/>
  <c r="AO44" i="12"/>
  <c r="AM45" i="12"/>
  <c r="AN45" i="12"/>
  <c r="AO45" i="12"/>
  <c r="AO28" i="12"/>
  <c r="AN28" i="12"/>
  <c r="AM28" i="12"/>
  <c r="AI28" i="12"/>
  <c r="AJ28" i="12"/>
  <c r="AK28" i="12"/>
  <c r="AI29" i="12"/>
  <c r="AJ29" i="12"/>
  <c r="AK29" i="12"/>
  <c r="AI30" i="12"/>
  <c r="AJ30" i="12"/>
  <c r="AK30" i="12"/>
  <c r="AI31" i="12"/>
  <c r="AJ31" i="12"/>
  <c r="AK31" i="12"/>
  <c r="AI32" i="12"/>
  <c r="AJ32" i="12"/>
  <c r="AK32" i="12"/>
  <c r="AI33" i="12"/>
  <c r="AJ33" i="12"/>
  <c r="AK33" i="12"/>
  <c r="AI34" i="12"/>
  <c r="AJ34" i="12"/>
  <c r="AK34" i="12"/>
  <c r="AI35" i="12"/>
  <c r="AJ35" i="12"/>
  <c r="AK35" i="12"/>
  <c r="AI36" i="12"/>
  <c r="AJ36" i="12"/>
  <c r="AK36" i="12"/>
  <c r="AI37" i="12"/>
  <c r="AJ37" i="12"/>
  <c r="AK37" i="12"/>
  <c r="AI38" i="12"/>
  <c r="AJ38" i="12"/>
  <c r="AK38" i="12"/>
  <c r="AI39" i="12"/>
  <c r="AJ39" i="12"/>
  <c r="AK39" i="12"/>
  <c r="AI40" i="12"/>
  <c r="AJ40" i="12"/>
  <c r="AK40" i="12"/>
  <c r="AI41" i="12"/>
  <c r="AJ41" i="12"/>
  <c r="AK41" i="12"/>
  <c r="AI42" i="12"/>
  <c r="AJ42" i="12"/>
  <c r="AK42" i="12"/>
  <c r="AI43" i="12"/>
  <c r="AJ43" i="12"/>
  <c r="AK43" i="12"/>
  <c r="AI44" i="12"/>
  <c r="AJ44" i="12"/>
  <c r="AK44" i="12"/>
  <c r="AI45" i="12"/>
  <c r="AJ45" i="12"/>
  <c r="AK45" i="12"/>
  <c r="D28" i="12"/>
  <c r="E28" i="12"/>
  <c r="F28" i="12"/>
  <c r="G28" i="12"/>
  <c r="H28" i="12"/>
  <c r="I28"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D29" i="12"/>
  <c r="E29" i="12"/>
  <c r="F29" i="12"/>
  <c r="G29" i="12"/>
  <c r="H29" i="12"/>
  <c r="I29" i="12"/>
  <c r="J29" i="12"/>
  <c r="K29" i="12"/>
  <c r="L29" i="12"/>
  <c r="M29" i="12"/>
  <c r="N29" i="12"/>
  <c r="O29" i="12"/>
  <c r="P29" i="12"/>
  <c r="Q29" i="12"/>
  <c r="R29" i="12"/>
  <c r="S29" i="12"/>
  <c r="T29" i="12"/>
  <c r="U29" i="12"/>
  <c r="V29" i="12"/>
  <c r="W29" i="12"/>
  <c r="X29" i="12"/>
  <c r="Y29" i="12"/>
  <c r="Z29" i="12"/>
  <c r="AA29" i="12"/>
  <c r="AB29" i="12"/>
  <c r="AC29" i="12"/>
  <c r="AD29" i="12"/>
  <c r="AE29" i="12"/>
  <c r="AF29" i="12"/>
  <c r="AG29" i="12"/>
  <c r="AH29" i="12"/>
  <c r="D30" i="12"/>
  <c r="E30" i="12"/>
  <c r="F30" i="12"/>
  <c r="G30" i="12"/>
  <c r="H30" i="12"/>
  <c r="I30" i="12"/>
  <c r="J30" i="12"/>
  <c r="K30" i="12"/>
  <c r="L30" i="12"/>
  <c r="M30" i="12"/>
  <c r="N30" i="12"/>
  <c r="O30" i="12"/>
  <c r="P30" i="12"/>
  <c r="Q30" i="12"/>
  <c r="R30" i="12"/>
  <c r="S30" i="12"/>
  <c r="T30" i="12"/>
  <c r="U30" i="12"/>
  <c r="V30" i="12"/>
  <c r="W30" i="12"/>
  <c r="X30" i="12"/>
  <c r="Y30" i="12"/>
  <c r="Z30" i="12"/>
  <c r="AA30" i="12"/>
  <c r="AB30" i="12"/>
  <c r="AC30" i="12"/>
  <c r="AD30" i="12"/>
  <c r="AE30" i="12"/>
  <c r="AF30" i="12"/>
  <c r="AG30" i="12"/>
  <c r="AH30" i="12"/>
  <c r="D31" i="12"/>
  <c r="E31" i="12"/>
  <c r="F31" i="12"/>
  <c r="G31" i="12"/>
  <c r="H31" i="12"/>
  <c r="I31" i="12"/>
  <c r="J31" i="12"/>
  <c r="K31" i="12"/>
  <c r="L31" i="12"/>
  <c r="M31" i="12"/>
  <c r="N31" i="12"/>
  <c r="O31" i="12"/>
  <c r="P31" i="12"/>
  <c r="Q31" i="12"/>
  <c r="R31" i="12"/>
  <c r="S31" i="12"/>
  <c r="T31" i="12"/>
  <c r="U31" i="12"/>
  <c r="V31" i="12"/>
  <c r="W31" i="12"/>
  <c r="X31" i="12"/>
  <c r="Y31" i="12"/>
  <c r="Z31" i="12"/>
  <c r="AA31" i="12"/>
  <c r="AB31" i="12"/>
  <c r="AC31" i="12"/>
  <c r="AD31" i="12"/>
  <c r="AE31" i="12"/>
  <c r="AF31" i="12"/>
  <c r="AG31" i="12"/>
  <c r="AH31" i="12"/>
  <c r="D32" i="12"/>
  <c r="E32" i="12"/>
  <c r="F32" i="12"/>
  <c r="G32" i="12"/>
  <c r="H32" i="12"/>
  <c r="I32" i="12"/>
  <c r="J32" i="12"/>
  <c r="K32" i="12"/>
  <c r="L32" i="12"/>
  <c r="M32" i="12"/>
  <c r="N32" i="12"/>
  <c r="O32" i="12"/>
  <c r="P32" i="12"/>
  <c r="Q32" i="12"/>
  <c r="R32" i="12"/>
  <c r="S32" i="12"/>
  <c r="T32" i="12"/>
  <c r="U32" i="12"/>
  <c r="V32" i="12"/>
  <c r="W32" i="12"/>
  <c r="X32" i="12"/>
  <c r="Y32" i="12"/>
  <c r="Z32" i="12"/>
  <c r="AA32" i="12"/>
  <c r="AB32" i="12"/>
  <c r="AC32" i="12"/>
  <c r="AD32" i="12"/>
  <c r="AE32" i="12"/>
  <c r="AF32" i="12"/>
  <c r="AG32" i="12"/>
  <c r="AH32" i="12"/>
  <c r="D33" i="12"/>
  <c r="E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D34" i="12"/>
  <c r="E34" i="12"/>
  <c r="F34" i="12"/>
  <c r="G34" i="12"/>
  <c r="H34" i="12"/>
  <c r="I34" i="12"/>
  <c r="J34" i="12"/>
  <c r="K34" i="12"/>
  <c r="L34" i="12"/>
  <c r="M34" i="12"/>
  <c r="N34" i="12"/>
  <c r="O34" i="12"/>
  <c r="P34" i="12"/>
  <c r="Q34" i="12"/>
  <c r="R34" i="12"/>
  <c r="S34" i="12"/>
  <c r="T34" i="12"/>
  <c r="U34" i="12"/>
  <c r="V34" i="12"/>
  <c r="W34" i="12"/>
  <c r="X34" i="12"/>
  <c r="Y34" i="12"/>
  <c r="Z34" i="12"/>
  <c r="AA34" i="12"/>
  <c r="AB34" i="12"/>
  <c r="AC34" i="12"/>
  <c r="AD34" i="12"/>
  <c r="AE34" i="12"/>
  <c r="AF34" i="12"/>
  <c r="AG34" i="12"/>
  <c r="AH34" i="12"/>
  <c r="D35" i="12"/>
  <c r="E35" i="12"/>
  <c r="F35" i="12"/>
  <c r="G35" i="12"/>
  <c r="H35" i="12"/>
  <c r="I35" i="12"/>
  <c r="J35" i="12"/>
  <c r="K35" i="12"/>
  <c r="L35" i="12"/>
  <c r="M35" i="12"/>
  <c r="N35" i="12"/>
  <c r="O35" i="12"/>
  <c r="P35" i="12"/>
  <c r="Q35" i="12"/>
  <c r="R35" i="12"/>
  <c r="S35" i="12"/>
  <c r="T35" i="12"/>
  <c r="U35" i="12"/>
  <c r="V35" i="12"/>
  <c r="W35" i="12"/>
  <c r="X35" i="12"/>
  <c r="Y35" i="12"/>
  <c r="Z35" i="12"/>
  <c r="AA35" i="12"/>
  <c r="AB35" i="12"/>
  <c r="AC35" i="12"/>
  <c r="AD35" i="12"/>
  <c r="AE35" i="12"/>
  <c r="AF35" i="12"/>
  <c r="AG35" i="12"/>
  <c r="AH35" i="12"/>
  <c r="D36" i="12"/>
  <c r="E36" i="12"/>
  <c r="F36" i="12"/>
  <c r="G36" i="12"/>
  <c r="H36" i="12"/>
  <c r="I36" i="12"/>
  <c r="J36" i="12"/>
  <c r="K36" i="12"/>
  <c r="L36" i="12"/>
  <c r="M36" i="12"/>
  <c r="N36" i="12"/>
  <c r="O36" i="12"/>
  <c r="P36" i="12"/>
  <c r="Q36" i="12"/>
  <c r="R36" i="12"/>
  <c r="S36" i="12"/>
  <c r="T36" i="12"/>
  <c r="U36" i="12"/>
  <c r="V36" i="12"/>
  <c r="W36" i="12"/>
  <c r="X36" i="12"/>
  <c r="Y36" i="12"/>
  <c r="Z36" i="12"/>
  <c r="AA36" i="12"/>
  <c r="AB36" i="12"/>
  <c r="AC36" i="12"/>
  <c r="AD36" i="12"/>
  <c r="AE36" i="12"/>
  <c r="AF36" i="12"/>
  <c r="AG36" i="12"/>
  <c r="AH36" i="12"/>
  <c r="D37" i="12"/>
  <c r="E37" i="12"/>
  <c r="F37" i="12"/>
  <c r="G37" i="12"/>
  <c r="H37" i="12"/>
  <c r="I37" i="12"/>
  <c r="J37" i="12"/>
  <c r="K37" i="12"/>
  <c r="L37" i="12"/>
  <c r="M37" i="12"/>
  <c r="N37" i="12"/>
  <c r="O37" i="12"/>
  <c r="P37" i="12"/>
  <c r="Q37" i="12"/>
  <c r="R37" i="12"/>
  <c r="S37" i="12"/>
  <c r="T37" i="12"/>
  <c r="U37" i="12"/>
  <c r="V37" i="12"/>
  <c r="W37" i="12"/>
  <c r="X37" i="12"/>
  <c r="Y37" i="12"/>
  <c r="Z37" i="12"/>
  <c r="AA37" i="12"/>
  <c r="AB37" i="12"/>
  <c r="AC37" i="12"/>
  <c r="AD37" i="12"/>
  <c r="AE37" i="12"/>
  <c r="AF37" i="12"/>
  <c r="AG37" i="12"/>
  <c r="AH37" i="12"/>
  <c r="D38" i="12"/>
  <c r="E38" i="12"/>
  <c r="F38" i="12"/>
  <c r="G38" i="12"/>
  <c r="H38" i="12"/>
  <c r="I38" i="12"/>
  <c r="J38" i="12"/>
  <c r="K38" i="12"/>
  <c r="L38" i="12"/>
  <c r="M38" i="12"/>
  <c r="N38" i="12"/>
  <c r="O38" i="12"/>
  <c r="P38" i="12"/>
  <c r="Q38" i="12"/>
  <c r="R38" i="12"/>
  <c r="S38" i="12"/>
  <c r="T38" i="12"/>
  <c r="U38" i="12"/>
  <c r="V38" i="12"/>
  <c r="W38" i="12"/>
  <c r="X38" i="12"/>
  <c r="Y38" i="12"/>
  <c r="Z38" i="12"/>
  <c r="AA38" i="12"/>
  <c r="AB38" i="12"/>
  <c r="AC38" i="12"/>
  <c r="AD38" i="12"/>
  <c r="AE38" i="12"/>
  <c r="AF38" i="12"/>
  <c r="AG38" i="12"/>
  <c r="AH38" i="12"/>
  <c r="D39" i="12"/>
  <c r="E39" i="12"/>
  <c r="F39" i="12"/>
  <c r="G39" i="12"/>
  <c r="H39" i="12"/>
  <c r="I39" i="12"/>
  <c r="J39" i="12"/>
  <c r="K39" i="12"/>
  <c r="L39" i="12"/>
  <c r="M39" i="12"/>
  <c r="N39" i="12"/>
  <c r="O39" i="12"/>
  <c r="P39" i="12"/>
  <c r="Q39" i="12"/>
  <c r="R39" i="12"/>
  <c r="S39" i="12"/>
  <c r="T39" i="12"/>
  <c r="U39" i="12"/>
  <c r="V39" i="12"/>
  <c r="W39" i="12"/>
  <c r="X39" i="12"/>
  <c r="Y39" i="12"/>
  <c r="Z39" i="12"/>
  <c r="AA39" i="12"/>
  <c r="AB39" i="12"/>
  <c r="AC39" i="12"/>
  <c r="AD39" i="12"/>
  <c r="AE39" i="12"/>
  <c r="AF39" i="12"/>
  <c r="AG39" i="12"/>
  <c r="AH39" i="12"/>
  <c r="D40" i="12"/>
  <c r="E40" i="12"/>
  <c r="F40" i="12"/>
  <c r="G40" i="12"/>
  <c r="H40" i="12"/>
  <c r="I40" i="12"/>
  <c r="J40" i="12"/>
  <c r="K40" i="12"/>
  <c r="L40" i="12"/>
  <c r="M40" i="12"/>
  <c r="N40" i="12"/>
  <c r="O40" i="12"/>
  <c r="P40" i="12"/>
  <c r="Q40" i="12"/>
  <c r="R40" i="12"/>
  <c r="S40" i="12"/>
  <c r="T40" i="12"/>
  <c r="U40" i="12"/>
  <c r="V40" i="12"/>
  <c r="W40" i="12"/>
  <c r="X40" i="12"/>
  <c r="Y40" i="12"/>
  <c r="Z40" i="12"/>
  <c r="AA40" i="12"/>
  <c r="AB40" i="12"/>
  <c r="AC40" i="12"/>
  <c r="AD40" i="12"/>
  <c r="AE40" i="12"/>
  <c r="AF40" i="12"/>
  <c r="AG40" i="12"/>
  <c r="AH40" i="12"/>
  <c r="D41" i="12"/>
  <c r="E41" i="12"/>
  <c r="F41" i="12"/>
  <c r="G41" i="12"/>
  <c r="H41" i="12"/>
  <c r="I41" i="12"/>
  <c r="J41" i="12"/>
  <c r="K41" i="12"/>
  <c r="L41" i="12"/>
  <c r="M41" i="12"/>
  <c r="N41" i="12"/>
  <c r="O41" i="12"/>
  <c r="P41" i="12"/>
  <c r="Q41" i="12"/>
  <c r="R41" i="12"/>
  <c r="S41" i="12"/>
  <c r="T41" i="12"/>
  <c r="U41" i="12"/>
  <c r="V41" i="12"/>
  <c r="W41" i="12"/>
  <c r="X41" i="12"/>
  <c r="Y41" i="12"/>
  <c r="Z41" i="12"/>
  <c r="AA41" i="12"/>
  <c r="AB41" i="12"/>
  <c r="AC41" i="12"/>
  <c r="AD41" i="12"/>
  <c r="AE41" i="12"/>
  <c r="AF41" i="12"/>
  <c r="AG41" i="12"/>
  <c r="AH41" i="12"/>
  <c r="D42" i="12"/>
  <c r="E42" i="12"/>
  <c r="F42" i="12"/>
  <c r="G42" i="12"/>
  <c r="H42" i="12"/>
  <c r="I42" i="12"/>
  <c r="J42" i="12"/>
  <c r="K42" i="12"/>
  <c r="L42" i="12"/>
  <c r="M42" i="12"/>
  <c r="N42" i="12"/>
  <c r="O42" i="12"/>
  <c r="P42" i="12"/>
  <c r="Q42" i="12"/>
  <c r="R42" i="12"/>
  <c r="S42" i="12"/>
  <c r="T42" i="12"/>
  <c r="U42" i="12"/>
  <c r="V42" i="12"/>
  <c r="W42" i="12"/>
  <c r="X42" i="12"/>
  <c r="Y42" i="12"/>
  <c r="Z42" i="12"/>
  <c r="AA42" i="12"/>
  <c r="AB42" i="12"/>
  <c r="AC42" i="12"/>
  <c r="AD42" i="12"/>
  <c r="AE42" i="12"/>
  <c r="AF42" i="12"/>
  <c r="AG42" i="12"/>
  <c r="AH42" i="12"/>
  <c r="D43" i="12"/>
  <c r="E43" i="12"/>
  <c r="F43" i="12"/>
  <c r="G43" i="12"/>
  <c r="H43" i="12"/>
  <c r="I43" i="12"/>
  <c r="J43" i="12"/>
  <c r="K43" i="12"/>
  <c r="L43" i="12"/>
  <c r="M43" i="12"/>
  <c r="N43" i="12"/>
  <c r="O43" i="12"/>
  <c r="P43" i="12"/>
  <c r="Q43" i="12"/>
  <c r="R43" i="12"/>
  <c r="S43" i="12"/>
  <c r="T43" i="12"/>
  <c r="U43" i="12"/>
  <c r="V43" i="12"/>
  <c r="W43" i="12"/>
  <c r="X43" i="12"/>
  <c r="Y43" i="12"/>
  <c r="Z43" i="12"/>
  <c r="AA43" i="12"/>
  <c r="AB43" i="12"/>
  <c r="AC43" i="12"/>
  <c r="AD43" i="12"/>
  <c r="AE43" i="12"/>
  <c r="AF43" i="12"/>
  <c r="AG43" i="12"/>
  <c r="AH43" i="12"/>
  <c r="D44" i="12"/>
  <c r="E44" i="12"/>
  <c r="F44" i="12"/>
  <c r="G44" i="12"/>
  <c r="H44" i="12"/>
  <c r="I44" i="12"/>
  <c r="J44" i="12"/>
  <c r="K44" i="12"/>
  <c r="L44" i="12"/>
  <c r="M44" i="12"/>
  <c r="N44" i="12"/>
  <c r="O44" i="12"/>
  <c r="P44" i="12"/>
  <c r="Q44" i="12"/>
  <c r="R44" i="12"/>
  <c r="S44" i="12"/>
  <c r="T44" i="12"/>
  <c r="U44" i="12"/>
  <c r="V44" i="12"/>
  <c r="W44" i="12"/>
  <c r="X44" i="12"/>
  <c r="Y44" i="12"/>
  <c r="Z44" i="12"/>
  <c r="AA44" i="12"/>
  <c r="AB44" i="12"/>
  <c r="AC44" i="12"/>
  <c r="AD44" i="12"/>
  <c r="AE44" i="12"/>
  <c r="AF44" i="12"/>
  <c r="AG44" i="12"/>
  <c r="AH44" i="12"/>
  <c r="D45" i="12"/>
  <c r="E45" i="12"/>
  <c r="F45" i="12"/>
  <c r="G45" i="12"/>
  <c r="H45" i="12"/>
  <c r="I45" i="12"/>
  <c r="J45" i="12"/>
  <c r="K45" i="12"/>
  <c r="L45" i="12"/>
  <c r="M45" i="12"/>
  <c r="N45" i="12"/>
  <c r="O45" i="12"/>
  <c r="P45" i="12"/>
  <c r="Q45" i="12"/>
  <c r="R45" i="12"/>
  <c r="S45" i="12"/>
  <c r="T45" i="12"/>
  <c r="U45" i="12"/>
  <c r="V45" i="12"/>
  <c r="W45" i="12"/>
  <c r="X45" i="12"/>
  <c r="Y45" i="12"/>
  <c r="Z45" i="12"/>
  <c r="AA45" i="12"/>
  <c r="AB45" i="12"/>
  <c r="AC45" i="12"/>
  <c r="AD45" i="12"/>
  <c r="AE45" i="12"/>
  <c r="AF45" i="12"/>
  <c r="AG45" i="12"/>
  <c r="AH45" i="12"/>
  <c r="C29" i="12"/>
  <c r="C30" i="12"/>
  <c r="C31" i="12"/>
  <c r="C32" i="12"/>
  <c r="C33" i="12"/>
  <c r="C34" i="12"/>
  <c r="C35" i="12"/>
  <c r="C36" i="12"/>
  <c r="C37" i="12"/>
  <c r="C38" i="12"/>
  <c r="C39" i="12"/>
  <c r="C40" i="12"/>
  <c r="C41" i="12"/>
  <c r="C42" i="12"/>
  <c r="C43" i="12"/>
  <c r="C44" i="12"/>
  <c r="C45" i="12"/>
  <c r="C28" i="12"/>
  <c r="AO7" i="12"/>
  <c r="AO8" i="12"/>
  <c r="AO9" i="12"/>
  <c r="AO10" i="12"/>
  <c r="AO11" i="12"/>
  <c r="AO12" i="12"/>
  <c r="AO13" i="12"/>
  <c r="AO14" i="12"/>
  <c r="AO15" i="12"/>
  <c r="AO16" i="12"/>
  <c r="AO17" i="12"/>
  <c r="AO18" i="12"/>
  <c r="AO19" i="12"/>
  <c r="AO20" i="12"/>
  <c r="AO21" i="12"/>
  <c r="AO22" i="12"/>
  <c r="AO23" i="12"/>
  <c r="AO6" i="12"/>
  <c r="AN7" i="12"/>
  <c r="AN8" i="12"/>
  <c r="AN9" i="12"/>
  <c r="AN10" i="12"/>
  <c r="AN11" i="12"/>
  <c r="AN12" i="12"/>
  <c r="AN13" i="12"/>
  <c r="AN14" i="12"/>
  <c r="AN15" i="12"/>
  <c r="AN16" i="12"/>
  <c r="AN17" i="12"/>
  <c r="AN18" i="12"/>
  <c r="AN19" i="12"/>
  <c r="AN20" i="12"/>
  <c r="AN21" i="12"/>
  <c r="AN22" i="12"/>
  <c r="AN23" i="12"/>
  <c r="AN6" i="12"/>
  <c r="AM7" i="12"/>
  <c r="AM8" i="12"/>
  <c r="AM9" i="12"/>
  <c r="AM10" i="12"/>
  <c r="AM11" i="12"/>
  <c r="AM12" i="12"/>
  <c r="AM13" i="12"/>
  <c r="AM14" i="12"/>
  <c r="AM15" i="12"/>
  <c r="AM16" i="12"/>
  <c r="AM17" i="12"/>
  <c r="AM18" i="12"/>
  <c r="AM19" i="12"/>
  <c r="AM20" i="12"/>
  <c r="AM21" i="12"/>
  <c r="AM22" i="12"/>
  <c r="AM23" i="12"/>
  <c r="AM6" i="12"/>
  <c r="AI6" i="12"/>
  <c r="AJ6" i="12"/>
  <c r="AK6" i="12"/>
  <c r="AI7" i="12"/>
  <c r="AJ7" i="12"/>
  <c r="AK7" i="12"/>
  <c r="AI8" i="12"/>
  <c r="AJ8" i="12"/>
  <c r="AK8" i="12"/>
  <c r="AI9" i="12"/>
  <c r="AJ9" i="12"/>
  <c r="AK9" i="12"/>
  <c r="AI10" i="12"/>
  <c r="AJ10" i="12"/>
  <c r="AK10" i="12"/>
  <c r="AI11" i="12"/>
  <c r="AJ11" i="12"/>
  <c r="AK11" i="12"/>
  <c r="AI12" i="12"/>
  <c r="AJ12" i="12"/>
  <c r="AK12" i="12"/>
  <c r="AI13" i="12"/>
  <c r="AJ13" i="12"/>
  <c r="AK13" i="12"/>
  <c r="AI14" i="12"/>
  <c r="AJ14" i="12"/>
  <c r="AK14" i="12"/>
  <c r="AI15" i="12"/>
  <c r="AJ15" i="12"/>
  <c r="AK15" i="12"/>
  <c r="AI16" i="12"/>
  <c r="AJ16" i="12"/>
  <c r="AK16" i="12"/>
  <c r="AI17" i="12"/>
  <c r="AJ17" i="12"/>
  <c r="AK17" i="12"/>
  <c r="AI18" i="12"/>
  <c r="AJ18" i="12"/>
  <c r="AK18" i="12"/>
  <c r="AI19" i="12"/>
  <c r="AJ19" i="12"/>
  <c r="AK19" i="12"/>
  <c r="AI20" i="12"/>
  <c r="AJ20" i="12"/>
  <c r="AK20" i="12"/>
  <c r="AI21" i="12"/>
  <c r="AJ21" i="12"/>
  <c r="AK21" i="12"/>
  <c r="AI22" i="12"/>
  <c r="AJ22" i="12"/>
  <c r="AK22" i="12"/>
  <c r="AI23" i="12"/>
  <c r="AJ23" i="12"/>
  <c r="AK23" i="12"/>
  <c r="X6" i="12"/>
  <c r="Y6" i="12"/>
  <c r="Z6" i="12"/>
  <c r="AA6" i="12"/>
  <c r="AB6" i="12"/>
  <c r="AC6" i="12"/>
  <c r="AD6" i="12"/>
  <c r="AE6" i="12"/>
  <c r="AF6" i="12"/>
  <c r="AG6" i="12"/>
  <c r="AH6" i="12"/>
  <c r="X7" i="12"/>
  <c r="Y7" i="12"/>
  <c r="Z7" i="12"/>
  <c r="AA7" i="12"/>
  <c r="AB7" i="12"/>
  <c r="AC7" i="12"/>
  <c r="AD7" i="12"/>
  <c r="AE7" i="12"/>
  <c r="AF7" i="12"/>
  <c r="AG7" i="12"/>
  <c r="AH7" i="12"/>
  <c r="X8" i="12"/>
  <c r="Y8" i="12"/>
  <c r="Z8" i="12"/>
  <c r="AA8" i="12"/>
  <c r="AB8" i="12"/>
  <c r="AC8" i="12"/>
  <c r="AD8" i="12"/>
  <c r="AE8" i="12"/>
  <c r="AF8" i="12"/>
  <c r="AG8" i="12"/>
  <c r="AH8" i="12"/>
  <c r="X9" i="12"/>
  <c r="Y9" i="12"/>
  <c r="Z9" i="12"/>
  <c r="AA9" i="12"/>
  <c r="AB9" i="12"/>
  <c r="AC9" i="12"/>
  <c r="AD9" i="12"/>
  <c r="AE9" i="12"/>
  <c r="AF9" i="12"/>
  <c r="AG9" i="12"/>
  <c r="AH9" i="12"/>
  <c r="X10" i="12"/>
  <c r="Y10" i="12"/>
  <c r="Z10" i="12"/>
  <c r="AA10" i="12"/>
  <c r="AB10" i="12"/>
  <c r="AC10" i="12"/>
  <c r="AD10" i="12"/>
  <c r="AE10" i="12"/>
  <c r="AF10" i="12"/>
  <c r="AG10" i="12"/>
  <c r="AH10" i="12"/>
  <c r="X11" i="12"/>
  <c r="Y11" i="12"/>
  <c r="Z11" i="12"/>
  <c r="AA11" i="12"/>
  <c r="AB11" i="12"/>
  <c r="AC11" i="12"/>
  <c r="AD11" i="12"/>
  <c r="AE11" i="12"/>
  <c r="AF11" i="12"/>
  <c r="AG11" i="12"/>
  <c r="AH11" i="12"/>
  <c r="X12" i="12"/>
  <c r="Y12" i="12"/>
  <c r="Z12" i="12"/>
  <c r="AA12" i="12"/>
  <c r="AB12" i="12"/>
  <c r="AC12" i="12"/>
  <c r="AD12" i="12"/>
  <c r="AE12" i="12"/>
  <c r="AF12" i="12"/>
  <c r="AG12" i="12"/>
  <c r="AH12" i="12"/>
  <c r="X13" i="12"/>
  <c r="Y13" i="12"/>
  <c r="Z13" i="12"/>
  <c r="AA13" i="12"/>
  <c r="AB13" i="12"/>
  <c r="AC13" i="12"/>
  <c r="AD13" i="12"/>
  <c r="AE13" i="12"/>
  <c r="AF13" i="12"/>
  <c r="AG13" i="12"/>
  <c r="AH13" i="12"/>
  <c r="X14" i="12"/>
  <c r="Y14" i="12"/>
  <c r="Z14" i="12"/>
  <c r="AA14" i="12"/>
  <c r="AB14" i="12"/>
  <c r="AC14" i="12"/>
  <c r="AD14" i="12"/>
  <c r="AE14" i="12"/>
  <c r="AF14" i="12"/>
  <c r="AG14" i="12"/>
  <c r="AH14" i="12"/>
  <c r="X15" i="12"/>
  <c r="Y15" i="12"/>
  <c r="Z15" i="12"/>
  <c r="AA15" i="12"/>
  <c r="AB15" i="12"/>
  <c r="AC15" i="12"/>
  <c r="AD15" i="12"/>
  <c r="AE15" i="12"/>
  <c r="AF15" i="12"/>
  <c r="AG15" i="12"/>
  <c r="AH15" i="12"/>
  <c r="X16" i="12"/>
  <c r="Y16" i="12"/>
  <c r="Z16" i="12"/>
  <c r="AA16" i="12"/>
  <c r="AB16" i="12"/>
  <c r="AC16" i="12"/>
  <c r="AD16" i="12"/>
  <c r="AE16" i="12"/>
  <c r="AF16" i="12"/>
  <c r="AG16" i="12"/>
  <c r="AH16" i="12"/>
  <c r="X17" i="12"/>
  <c r="Y17" i="12"/>
  <c r="Z17" i="12"/>
  <c r="AA17" i="12"/>
  <c r="AB17" i="12"/>
  <c r="AC17" i="12"/>
  <c r="AD17" i="12"/>
  <c r="AE17" i="12"/>
  <c r="AF17" i="12"/>
  <c r="AG17" i="12"/>
  <c r="AH17" i="12"/>
  <c r="X18" i="12"/>
  <c r="Y18" i="12"/>
  <c r="Z18" i="12"/>
  <c r="AA18" i="12"/>
  <c r="AB18" i="12"/>
  <c r="AC18" i="12"/>
  <c r="AD18" i="12"/>
  <c r="AE18" i="12"/>
  <c r="AF18" i="12"/>
  <c r="AG18" i="12"/>
  <c r="AH18" i="12"/>
  <c r="X19" i="12"/>
  <c r="Y19" i="12"/>
  <c r="Z19" i="12"/>
  <c r="AA19" i="12"/>
  <c r="AB19" i="12"/>
  <c r="AC19" i="12"/>
  <c r="AD19" i="12"/>
  <c r="AE19" i="12"/>
  <c r="AF19" i="12"/>
  <c r="AG19" i="12"/>
  <c r="AH19" i="12"/>
  <c r="X20" i="12"/>
  <c r="Y20" i="12"/>
  <c r="Z20" i="12"/>
  <c r="AA20" i="12"/>
  <c r="AB20" i="12"/>
  <c r="AC20" i="12"/>
  <c r="AD20" i="12"/>
  <c r="AE20" i="12"/>
  <c r="AF20" i="12"/>
  <c r="AG20" i="12"/>
  <c r="AH20" i="12"/>
  <c r="X21" i="12"/>
  <c r="Y21" i="12"/>
  <c r="Z21" i="12"/>
  <c r="AA21" i="12"/>
  <c r="AB21" i="12"/>
  <c r="AC21" i="12"/>
  <c r="AD21" i="12"/>
  <c r="AE21" i="12"/>
  <c r="AF21" i="12"/>
  <c r="AG21" i="12"/>
  <c r="AH21" i="12"/>
  <c r="X22" i="12"/>
  <c r="Y22" i="12"/>
  <c r="Z22" i="12"/>
  <c r="AA22" i="12"/>
  <c r="AB22" i="12"/>
  <c r="AC22" i="12"/>
  <c r="AD22" i="12"/>
  <c r="AE22" i="12"/>
  <c r="AF22" i="12"/>
  <c r="AG22" i="12"/>
  <c r="AH22" i="12"/>
  <c r="X23" i="12"/>
  <c r="Y23" i="12"/>
  <c r="Z23" i="12"/>
  <c r="AA23" i="12"/>
  <c r="AB23" i="12"/>
  <c r="AC23" i="12"/>
  <c r="AD23" i="12"/>
  <c r="AE23" i="12"/>
  <c r="AF23" i="12"/>
  <c r="AG23" i="12"/>
  <c r="AH23" i="12"/>
  <c r="W6" i="12"/>
  <c r="W7" i="12"/>
  <c r="W8" i="12"/>
  <c r="W9" i="12"/>
  <c r="W10" i="12"/>
  <c r="W11" i="12"/>
  <c r="W12" i="12"/>
  <c r="W13" i="12"/>
  <c r="W14" i="12"/>
  <c r="W15" i="12"/>
  <c r="W16" i="12"/>
  <c r="W17" i="12"/>
  <c r="W18" i="12"/>
  <c r="W19" i="12"/>
  <c r="W20" i="12"/>
  <c r="W21" i="12"/>
  <c r="W22" i="12"/>
  <c r="W23" i="12"/>
  <c r="V7" i="12"/>
  <c r="V8" i="12"/>
  <c r="V9" i="12"/>
  <c r="V10" i="12"/>
  <c r="V11" i="12"/>
  <c r="V12" i="12"/>
  <c r="V13" i="12"/>
  <c r="V14" i="12"/>
  <c r="V15" i="12"/>
  <c r="V16" i="12"/>
  <c r="V17" i="12"/>
  <c r="V18" i="12"/>
  <c r="V19" i="12"/>
  <c r="V20" i="12"/>
  <c r="V21" i="12"/>
  <c r="V22" i="12"/>
  <c r="V23" i="12"/>
  <c r="U7" i="12"/>
  <c r="U8" i="12"/>
  <c r="U9" i="12"/>
  <c r="U10" i="12"/>
  <c r="U11" i="12"/>
  <c r="U12" i="12"/>
  <c r="U13" i="12"/>
  <c r="U14" i="12"/>
  <c r="U15" i="12"/>
  <c r="U16" i="12"/>
  <c r="U17" i="12"/>
  <c r="U18" i="12"/>
  <c r="U19" i="12"/>
  <c r="U20" i="12"/>
  <c r="U21" i="12"/>
  <c r="U22" i="12"/>
  <c r="U23" i="12"/>
  <c r="T7" i="12"/>
  <c r="T8" i="12"/>
  <c r="T9" i="12"/>
  <c r="T10" i="12"/>
  <c r="T11" i="12"/>
  <c r="T12" i="12"/>
  <c r="T13" i="12"/>
  <c r="T14" i="12"/>
  <c r="T15" i="12"/>
  <c r="T16" i="12"/>
  <c r="T17" i="12"/>
  <c r="T18" i="12"/>
  <c r="T19" i="12"/>
  <c r="T20" i="12"/>
  <c r="T21" i="12"/>
  <c r="T22" i="12"/>
  <c r="T23" i="12"/>
  <c r="S7" i="12"/>
  <c r="S8" i="12"/>
  <c r="S9" i="12"/>
  <c r="S10" i="12"/>
  <c r="S11" i="12"/>
  <c r="S12" i="12"/>
  <c r="S13" i="12"/>
  <c r="S14" i="12"/>
  <c r="S15" i="12"/>
  <c r="S16" i="12"/>
  <c r="S17" i="12"/>
  <c r="S18" i="12"/>
  <c r="S19" i="12"/>
  <c r="S20" i="12"/>
  <c r="S21" i="12"/>
  <c r="S22" i="12"/>
  <c r="S23" i="12"/>
  <c r="R7" i="12"/>
  <c r="R8" i="12"/>
  <c r="R9" i="12"/>
  <c r="R10" i="12"/>
  <c r="R11" i="12"/>
  <c r="R12" i="12"/>
  <c r="R13" i="12"/>
  <c r="R14" i="12"/>
  <c r="R15" i="12"/>
  <c r="R16" i="12"/>
  <c r="R17" i="12"/>
  <c r="R18" i="12"/>
  <c r="R19" i="12"/>
  <c r="R20" i="12"/>
  <c r="R21" i="12"/>
  <c r="R22" i="12"/>
  <c r="R23" i="12"/>
  <c r="Q7" i="12"/>
  <c r="Q8" i="12"/>
  <c r="Q9" i="12"/>
  <c r="Q10" i="12"/>
  <c r="Q11" i="12"/>
  <c r="Q12" i="12"/>
  <c r="Q13" i="12"/>
  <c r="Q14" i="12"/>
  <c r="Q15" i="12"/>
  <c r="Q16" i="12"/>
  <c r="Q17" i="12"/>
  <c r="Q18" i="12"/>
  <c r="Q19" i="12"/>
  <c r="Q20" i="12"/>
  <c r="Q21" i="12"/>
  <c r="Q22" i="12"/>
  <c r="Q23" i="12"/>
  <c r="P7" i="12"/>
  <c r="P8" i="12"/>
  <c r="P9" i="12"/>
  <c r="P10" i="12"/>
  <c r="P11" i="12"/>
  <c r="P12" i="12"/>
  <c r="P13" i="12"/>
  <c r="P14" i="12"/>
  <c r="P15" i="12"/>
  <c r="P16" i="12"/>
  <c r="P17" i="12"/>
  <c r="P18" i="12"/>
  <c r="P19" i="12"/>
  <c r="P20" i="12"/>
  <c r="P21" i="12"/>
  <c r="P22" i="12"/>
  <c r="P23" i="12"/>
  <c r="O7" i="12"/>
  <c r="O8" i="12"/>
  <c r="O9" i="12"/>
  <c r="O10" i="12"/>
  <c r="O11" i="12"/>
  <c r="O12" i="12"/>
  <c r="O13" i="12"/>
  <c r="O14" i="12"/>
  <c r="O15" i="12"/>
  <c r="O16" i="12"/>
  <c r="O17" i="12"/>
  <c r="O18" i="12"/>
  <c r="O19" i="12"/>
  <c r="O20" i="12"/>
  <c r="O21" i="12"/>
  <c r="O22" i="12"/>
  <c r="O23" i="12"/>
  <c r="N7" i="12"/>
  <c r="N8" i="12"/>
  <c r="N9" i="12"/>
  <c r="N10" i="12"/>
  <c r="N11" i="12"/>
  <c r="N12" i="12"/>
  <c r="N13" i="12"/>
  <c r="N14" i="12"/>
  <c r="N15" i="12"/>
  <c r="N16" i="12"/>
  <c r="N17" i="12"/>
  <c r="N18" i="12"/>
  <c r="N19" i="12"/>
  <c r="N20" i="12"/>
  <c r="N21" i="12"/>
  <c r="N22" i="12"/>
  <c r="N23" i="12"/>
  <c r="M7" i="12"/>
  <c r="M8" i="12"/>
  <c r="M9" i="12"/>
  <c r="M10" i="12"/>
  <c r="M11" i="12"/>
  <c r="M12" i="12"/>
  <c r="M13" i="12"/>
  <c r="M14" i="12"/>
  <c r="M15" i="12"/>
  <c r="M16" i="12"/>
  <c r="M17" i="12"/>
  <c r="M18" i="12"/>
  <c r="M19" i="12"/>
  <c r="M20" i="12"/>
  <c r="M21" i="12"/>
  <c r="M22" i="12"/>
  <c r="M23" i="12"/>
  <c r="L7" i="12"/>
  <c r="L8" i="12"/>
  <c r="L9" i="12"/>
  <c r="L10" i="12"/>
  <c r="L11" i="12"/>
  <c r="L12" i="12"/>
  <c r="L13" i="12"/>
  <c r="L14" i="12"/>
  <c r="L15" i="12"/>
  <c r="L16" i="12"/>
  <c r="L17" i="12"/>
  <c r="L18" i="12"/>
  <c r="L19" i="12"/>
  <c r="L20" i="12"/>
  <c r="L21" i="12"/>
  <c r="L22" i="12"/>
  <c r="L23" i="12"/>
  <c r="K7" i="12"/>
  <c r="K8" i="12"/>
  <c r="K9" i="12"/>
  <c r="K10" i="12"/>
  <c r="K11" i="12"/>
  <c r="K12" i="12"/>
  <c r="K13" i="12"/>
  <c r="K14" i="12"/>
  <c r="K15" i="12"/>
  <c r="K16" i="12"/>
  <c r="K17" i="12"/>
  <c r="K18" i="12"/>
  <c r="K19" i="12"/>
  <c r="K20" i="12"/>
  <c r="K21" i="12"/>
  <c r="K22" i="12"/>
  <c r="K23" i="12"/>
  <c r="J7" i="12"/>
  <c r="J8" i="12"/>
  <c r="J9" i="12"/>
  <c r="J10" i="12"/>
  <c r="J11" i="12"/>
  <c r="J12" i="12"/>
  <c r="J13" i="12"/>
  <c r="J14" i="12"/>
  <c r="J15" i="12"/>
  <c r="J16" i="12"/>
  <c r="J17" i="12"/>
  <c r="J18" i="12"/>
  <c r="J19" i="12"/>
  <c r="J20" i="12"/>
  <c r="J21" i="12"/>
  <c r="J22" i="12"/>
  <c r="J23" i="12"/>
  <c r="I7" i="12"/>
  <c r="I8" i="12"/>
  <c r="I9" i="12"/>
  <c r="I10" i="12"/>
  <c r="I11" i="12"/>
  <c r="I12" i="12"/>
  <c r="I13" i="12"/>
  <c r="I14" i="12"/>
  <c r="I15" i="12"/>
  <c r="I16" i="12"/>
  <c r="I17" i="12"/>
  <c r="I18" i="12"/>
  <c r="I19" i="12"/>
  <c r="I20" i="12"/>
  <c r="I21" i="12"/>
  <c r="I22" i="12"/>
  <c r="I23" i="12"/>
  <c r="H7" i="12"/>
  <c r="H8" i="12"/>
  <c r="H9" i="12"/>
  <c r="H10" i="12"/>
  <c r="H11" i="12"/>
  <c r="H12" i="12"/>
  <c r="H13" i="12"/>
  <c r="H14" i="12"/>
  <c r="H15" i="12"/>
  <c r="H16" i="12"/>
  <c r="H17" i="12"/>
  <c r="H18" i="12"/>
  <c r="H19" i="12"/>
  <c r="H20" i="12"/>
  <c r="H21" i="12"/>
  <c r="H22" i="12"/>
  <c r="H23" i="12"/>
  <c r="G7" i="12"/>
  <c r="G8" i="12"/>
  <c r="G9" i="12"/>
  <c r="G10" i="12"/>
  <c r="G11" i="12"/>
  <c r="G12" i="12"/>
  <c r="G13" i="12"/>
  <c r="G14" i="12"/>
  <c r="G15" i="12"/>
  <c r="G16" i="12"/>
  <c r="G17" i="12"/>
  <c r="G18" i="12"/>
  <c r="G19" i="12"/>
  <c r="G20" i="12"/>
  <c r="G21" i="12"/>
  <c r="G22" i="12"/>
  <c r="G23" i="12"/>
  <c r="F7" i="12"/>
  <c r="F8" i="12"/>
  <c r="F9" i="12"/>
  <c r="F10" i="12"/>
  <c r="F11" i="12"/>
  <c r="F12" i="12"/>
  <c r="F13" i="12"/>
  <c r="F14" i="12"/>
  <c r="F15" i="12"/>
  <c r="F16" i="12"/>
  <c r="F17" i="12"/>
  <c r="F18" i="12"/>
  <c r="F19" i="12"/>
  <c r="F20" i="12"/>
  <c r="F21" i="12"/>
  <c r="F22" i="12"/>
  <c r="F23" i="12"/>
  <c r="E7" i="12"/>
  <c r="E8" i="12"/>
  <c r="E9" i="12"/>
  <c r="E10" i="12"/>
  <c r="E11" i="12"/>
  <c r="E12" i="12"/>
  <c r="E13" i="12"/>
  <c r="E14" i="12"/>
  <c r="E15" i="12"/>
  <c r="E16" i="12"/>
  <c r="E17" i="12"/>
  <c r="E18" i="12"/>
  <c r="E19" i="12"/>
  <c r="E20" i="12"/>
  <c r="E21" i="12"/>
  <c r="E22" i="12"/>
  <c r="E23" i="12"/>
  <c r="D7" i="12"/>
  <c r="D8" i="12"/>
  <c r="D9" i="12"/>
  <c r="D10" i="12"/>
  <c r="D11" i="12"/>
  <c r="D12" i="12"/>
  <c r="D13" i="12"/>
  <c r="D14" i="12"/>
  <c r="D15" i="12"/>
  <c r="D16" i="12"/>
  <c r="D17" i="12"/>
  <c r="D18" i="12"/>
  <c r="D19" i="12"/>
  <c r="D20" i="12"/>
  <c r="D21" i="12"/>
  <c r="D22" i="12"/>
  <c r="D23" i="12"/>
  <c r="C7" i="12"/>
  <c r="C8" i="12"/>
  <c r="C9" i="12"/>
  <c r="C10" i="12"/>
  <c r="C11" i="12"/>
  <c r="C12" i="12"/>
  <c r="C13" i="12"/>
  <c r="C14" i="12"/>
  <c r="C15" i="12"/>
  <c r="C16" i="12"/>
  <c r="C17" i="12"/>
  <c r="C18" i="12"/>
  <c r="C19" i="12"/>
  <c r="C20" i="12"/>
  <c r="C21" i="12"/>
  <c r="C22" i="12"/>
  <c r="C23" i="12"/>
  <c r="C6" i="12"/>
  <c r="D6" i="12"/>
  <c r="E6" i="12"/>
  <c r="F6" i="12"/>
  <c r="G6" i="12"/>
  <c r="H6" i="12"/>
  <c r="I6" i="12"/>
  <c r="J6" i="12"/>
  <c r="K6" i="12"/>
  <c r="L6" i="12"/>
  <c r="M6" i="12"/>
  <c r="N6" i="12"/>
  <c r="O6" i="12"/>
  <c r="P6" i="12"/>
  <c r="Q6" i="12"/>
  <c r="R6" i="12"/>
  <c r="S6" i="12"/>
  <c r="T6" i="12"/>
  <c r="V6" i="12"/>
  <c r="U6" i="12"/>
  <c r="C890" i="17" l="1"/>
  <c r="C889" i="17"/>
  <c r="C888" i="17"/>
  <c r="C887" i="17"/>
  <c r="C886" i="17"/>
  <c r="C885" i="17"/>
  <c r="C884" i="17"/>
  <c r="C883" i="17"/>
  <c r="C882" i="17"/>
  <c r="C881" i="17"/>
  <c r="C880" i="17"/>
  <c r="C879" i="17"/>
  <c r="C878" i="17"/>
  <c r="C877" i="17"/>
  <c r="C876" i="17"/>
  <c r="C875" i="17"/>
  <c r="C874" i="17"/>
  <c r="C873" i="17"/>
  <c r="C872" i="17"/>
  <c r="C871" i="17"/>
  <c r="C870" i="17"/>
  <c r="C869" i="17"/>
  <c r="C868" i="17"/>
  <c r="C867" i="17"/>
  <c r="C866" i="17"/>
  <c r="C865" i="17"/>
  <c r="C864" i="17"/>
  <c r="C863" i="17"/>
  <c r="C862" i="17"/>
  <c r="C861" i="17"/>
  <c r="C860" i="17"/>
  <c r="C859" i="17"/>
  <c r="C858" i="17"/>
  <c r="C857" i="17"/>
  <c r="C856" i="17"/>
  <c r="C855" i="17"/>
  <c r="C854" i="17"/>
  <c r="C853" i="17"/>
  <c r="C852" i="17"/>
  <c r="C851" i="17"/>
  <c r="C850" i="17"/>
  <c r="C849" i="17"/>
  <c r="C848" i="17"/>
  <c r="C847" i="17"/>
  <c r="C846" i="17"/>
  <c r="C845" i="17"/>
  <c r="C844" i="17"/>
  <c r="C843" i="17"/>
  <c r="C842" i="17"/>
  <c r="C841" i="17"/>
  <c r="C840" i="17"/>
  <c r="C839" i="17"/>
  <c r="C838" i="17"/>
  <c r="C837" i="17"/>
  <c r="C836" i="17"/>
  <c r="C835" i="17"/>
  <c r="C834" i="17"/>
  <c r="C833" i="17"/>
  <c r="C832" i="17"/>
  <c r="C831" i="17"/>
  <c r="C830" i="17"/>
  <c r="C829" i="17"/>
  <c r="C828" i="17"/>
  <c r="C827" i="17"/>
  <c r="C826" i="17"/>
  <c r="C825" i="17"/>
  <c r="C824" i="17"/>
  <c r="C823" i="17"/>
  <c r="C822" i="17"/>
  <c r="C821" i="17"/>
  <c r="C820" i="17"/>
  <c r="C819" i="17"/>
  <c r="C818" i="17"/>
  <c r="C817" i="17"/>
  <c r="C816" i="17"/>
  <c r="C815" i="17"/>
  <c r="C814" i="17"/>
  <c r="C813" i="17"/>
  <c r="C812" i="17"/>
  <c r="C811" i="17"/>
  <c r="C810" i="17"/>
  <c r="C809" i="17"/>
  <c r="C808" i="17"/>
  <c r="C807" i="17"/>
  <c r="C806" i="17"/>
  <c r="C805" i="17"/>
  <c r="C804" i="17"/>
  <c r="C803" i="17"/>
  <c r="C802" i="17"/>
  <c r="C801" i="17"/>
  <c r="C800" i="17"/>
  <c r="C799" i="17"/>
  <c r="C798" i="17"/>
  <c r="C797" i="17"/>
  <c r="C796" i="17"/>
  <c r="C795" i="17"/>
  <c r="C794" i="17"/>
  <c r="C793" i="17"/>
  <c r="C792" i="17"/>
  <c r="C791" i="17"/>
  <c r="C790" i="17"/>
  <c r="C789" i="17"/>
  <c r="C788" i="17"/>
  <c r="C787" i="17"/>
  <c r="C786" i="17"/>
  <c r="C785" i="17"/>
  <c r="C784" i="17"/>
  <c r="C783" i="17"/>
  <c r="C782" i="17"/>
  <c r="C781" i="17"/>
  <c r="C780" i="17"/>
  <c r="C779" i="17"/>
  <c r="C778" i="17"/>
  <c r="C777" i="17"/>
  <c r="C776" i="17"/>
  <c r="C775" i="17"/>
  <c r="C774" i="17"/>
  <c r="C773" i="17"/>
  <c r="C772" i="17"/>
  <c r="C771" i="17"/>
  <c r="C770" i="17"/>
  <c r="C769" i="17"/>
  <c r="C768" i="17"/>
  <c r="C767" i="17"/>
  <c r="C766" i="17"/>
  <c r="C765" i="17"/>
  <c r="C764" i="17"/>
  <c r="C763" i="17"/>
  <c r="C762" i="17"/>
  <c r="C761" i="17"/>
  <c r="C760" i="17"/>
  <c r="C759" i="17"/>
  <c r="C758" i="17"/>
  <c r="C757" i="17"/>
  <c r="C756" i="17"/>
  <c r="C755" i="17"/>
  <c r="C754" i="17"/>
  <c r="C753" i="17"/>
  <c r="C752" i="17"/>
  <c r="C751" i="17"/>
  <c r="C750" i="17"/>
  <c r="C749" i="17"/>
  <c r="C748" i="17"/>
  <c r="C747" i="17"/>
  <c r="C746" i="17"/>
  <c r="C745" i="17"/>
  <c r="C744" i="17"/>
  <c r="C743" i="17"/>
  <c r="C742" i="17"/>
  <c r="C741" i="17"/>
  <c r="C740" i="17"/>
  <c r="C739" i="17"/>
  <c r="C738" i="17"/>
  <c r="C737" i="17"/>
  <c r="C736" i="17"/>
  <c r="C735" i="17"/>
  <c r="C734" i="17"/>
  <c r="C733" i="17"/>
  <c r="C732" i="17"/>
  <c r="C731" i="17"/>
  <c r="C730" i="17"/>
  <c r="C729" i="17"/>
  <c r="C728" i="17"/>
  <c r="C727" i="17"/>
  <c r="C726" i="17"/>
  <c r="C725" i="17"/>
  <c r="C724" i="17"/>
  <c r="C723" i="17"/>
  <c r="C722" i="17"/>
  <c r="C721" i="17"/>
  <c r="C720" i="17"/>
  <c r="C719" i="17"/>
  <c r="C718" i="17"/>
  <c r="C717" i="17"/>
  <c r="C716" i="17"/>
  <c r="C715" i="17"/>
  <c r="C714" i="17"/>
  <c r="C713" i="17"/>
  <c r="C712" i="17"/>
  <c r="C711" i="17"/>
  <c r="C710" i="17"/>
  <c r="C709" i="17"/>
  <c r="C708" i="17"/>
  <c r="C707" i="17"/>
  <c r="C706" i="17"/>
  <c r="C705" i="17"/>
  <c r="C704" i="17"/>
  <c r="C703" i="17"/>
  <c r="C702" i="17"/>
  <c r="C701" i="17"/>
  <c r="C700" i="17"/>
  <c r="C699" i="17"/>
  <c r="C698" i="17"/>
  <c r="C697" i="17"/>
  <c r="C696" i="17"/>
  <c r="C695" i="17"/>
  <c r="C694" i="17"/>
  <c r="C693" i="17"/>
  <c r="C692" i="17"/>
  <c r="C691" i="17"/>
  <c r="C690" i="17"/>
  <c r="C689" i="17"/>
  <c r="C688" i="17"/>
  <c r="C687" i="17"/>
  <c r="C686" i="17"/>
  <c r="C685" i="17"/>
  <c r="C684" i="17"/>
  <c r="C683" i="17"/>
  <c r="C682" i="17"/>
  <c r="C681" i="17"/>
  <c r="C680" i="17"/>
  <c r="C679" i="17"/>
  <c r="C678" i="17"/>
  <c r="C677" i="17"/>
  <c r="C676" i="17"/>
  <c r="C675" i="17"/>
  <c r="C674" i="17"/>
  <c r="C673" i="17"/>
  <c r="C672" i="17"/>
  <c r="C671" i="17"/>
  <c r="C670" i="17"/>
  <c r="C669" i="17"/>
  <c r="C668" i="17"/>
  <c r="C667" i="17"/>
  <c r="C666" i="17"/>
  <c r="C665" i="17"/>
  <c r="C664" i="17"/>
  <c r="C663" i="17"/>
  <c r="C662" i="17"/>
  <c r="C661" i="17"/>
  <c r="C660" i="17"/>
  <c r="C659" i="17"/>
  <c r="C658" i="17"/>
  <c r="C657" i="17"/>
  <c r="C656" i="17"/>
  <c r="C655" i="17"/>
  <c r="C654" i="17"/>
  <c r="C653" i="17"/>
  <c r="C652" i="17"/>
  <c r="C651" i="17"/>
  <c r="C650" i="17"/>
  <c r="C649" i="17"/>
  <c r="C648" i="17"/>
  <c r="C647" i="17"/>
  <c r="C646" i="17"/>
  <c r="C645" i="17"/>
  <c r="C644" i="17"/>
  <c r="C643" i="17"/>
  <c r="C642" i="17"/>
  <c r="C641" i="17"/>
  <c r="C640" i="17"/>
  <c r="C639" i="17"/>
  <c r="C638" i="17"/>
  <c r="C637" i="17"/>
  <c r="C636" i="17"/>
  <c r="C635" i="17"/>
  <c r="C634" i="17"/>
  <c r="C633" i="17"/>
  <c r="C632" i="17"/>
  <c r="C631" i="17"/>
  <c r="C630" i="17"/>
  <c r="C629" i="17"/>
  <c r="C628" i="17"/>
  <c r="C627" i="17"/>
  <c r="C626" i="17"/>
  <c r="C625" i="17"/>
  <c r="C624" i="17"/>
  <c r="C623" i="17"/>
  <c r="C622" i="17"/>
  <c r="C621" i="17"/>
  <c r="C620" i="17"/>
  <c r="C619" i="17"/>
  <c r="C618" i="17"/>
  <c r="C617" i="17"/>
  <c r="C616" i="17"/>
  <c r="C615" i="17"/>
  <c r="C614" i="17"/>
  <c r="C613" i="17"/>
  <c r="C612" i="17"/>
  <c r="C611" i="17"/>
  <c r="C610" i="17"/>
  <c r="C609" i="17"/>
  <c r="C608" i="17"/>
  <c r="C607" i="17"/>
  <c r="C606" i="17"/>
  <c r="C605" i="17"/>
  <c r="C604" i="17"/>
  <c r="C603" i="17"/>
  <c r="C602" i="17"/>
  <c r="C601" i="17"/>
  <c r="C600" i="17"/>
  <c r="C599" i="17"/>
  <c r="C598" i="17"/>
  <c r="C597" i="17"/>
  <c r="C596" i="17"/>
  <c r="C595" i="17"/>
  <c r="C594" i="17"/>
  <c r="C593" i="17"/>
  <c r="C592" i="17"/>
  <c r="C591" i="17"/>
  <c r="C590" i="17"/>
  <c r="C589" i="17"/>
  <c r="C588" i="17"/>
  <c r="C587" i="17"/>
  <c r="C586" i="17"/>
  <c r="C585" i="17"/>
  <c r="C584" i="17"/>
  <c r="C583" i="17"/>
  <c r="C582" i="17"/>
  <c r="C581" i="17"/>
  <c r="C580" i="17"/>
  <c r="C579" i="17"/>
  <c r="C578" i="17"/>
  <c r="C577" i="17"/>
  <c r="C576" i="17"/>
  <c r="C575" i="17"/>
  <c r="C574" i="17"/>
  <c r="C573" i="17"/>
  <c r="C572" i="17"/>
  <c r="C571" i="17"/>
  <c r="C570" i="17"/>
  <c r="C569" i="17"/>
  <c r="C568" i="17"/>
  <c r="C567" i="17"/>
  <c r="C566" i="17"/>
  <c r="C565" i="17"/>
  <c r="C564" i="17"/>
  <c r="C563" i="17"/>
  <c r="C562" i="17"/>
  <c r="C561" i="17"/>
  <c r="C560" i="17"/>
  <c r="C559" i="17"/>
  <c r="C558" i="17"/>
  <c r="C557" i="17"/>
  <c r="C556" i="17"/>
  <c r="C555" i="17"/>
  <c r="C554" i="17"/>
  <c r="C553" i="17"/>
  <c r="C552" i="17"/>
  <c r="C551" i="17"/>
  <c r="C550" i="17"/>
  <c r="C549" i="17"/>
  <c r="C548" i="17"/>
  <c r="C547" i="17"/>
  <c r="C546" i="17"/>
  <c r="C545" i="17"/>
  <c r="C544" i="17"/>
  <c r="C543" i="17"/>
  <c r="C542" i="17"/>
  <c r="C541" i="17"/>
  <c r="C540" i="17"/>
  <c r="C539" i="17"/>
  <c r="C538" i="17"/>
  <c r="C537" i="17"/>
  <c r="C536" i="17"/>
  <c r="C535" i="17"/>
  <c r="C534" i="17"/>
  <c r="C533" i="17"/>
  <c r="C532" i="17"/>
  <c r="C531" i="17"/>
  <c r="C530" i="17"/>
  <c r="C529" i="17"/>
  <c r="C528" i="17"/>
  <c r="C527" i="17"/>
  <c r="C526" i="17"/>
  <c r="C525" i="17"/>
  <c r="C524" i="17"/>
  <c r="C523" i="17"/>
  <c r="C522" i="17"/>
  <c r="C521" i="17"/>
  <c r="C520" i="17"/>
  <c r="C519" i="17"/>
  <c r="C518" i="17"/>
  <c r="C517" i="17"/>
  <c r="C516" i="17"/>
  <c r="C515" i="17"/>
  <c r="C514" i="17"/>
  <c r="C513" i="17"/>
  <c r="C512" i="17"/>
  <c r="C511" i="17"/>
  <c r="C510" i="17"/>
  <c r="C509" i="17"/>
  <c r="C508" i="17"/>
  <c r="C507" i="17"/>
  <c r="C506" i="17"/>
  <c r="C505" i="17"/>
  <c r="C504" i="17"/>
  <c r="C503" i="17"/>
  <c r="C502" i="17"/>
  <c r="C501" i="17"/>
  <c r="C500" i="17"/>
  <c r="C499" i="17"/>
  <c r="C498" i="17"/>
  <c r="C497" i="17"/>
  <c r="C496" i="17"/>
  <c r="C495" i="17"/>
  <c r="C494" i="17"/>
  <c r="C493" i="17"/>
  <c r="C492" i="17"/>
  <c r="C491" i="17"/>
  <c r="C490" i="17"/>
  <c r="C489" i="17"/>
  <c r="C488" i="17"/>
  <c r="C487" i="17"/>
  <c r="C486" i="17"/>
  <c r="C485" i="17"/>
  <c r="C484" i="17"/>
  <c r="C483" i="17"/>
  <c r="C482" i="17"/>
  <c r="C481" i="17"/>
  <c r="C480" i="17"/>
  <c r="C479" i="17"/>
  <c r="C478" i="17"/>
  <c r="C477" i="17"/>
  <c r="C476" i="17"/>
  <c r="C475" i="17"/>
  <c r="C474" i="17"/>
  <c r="C473" i="17"/>
  <c r="C472" i="17"/>
  <c r="C471" i="17"/>
  <c r="C470" i="17"/>
  <c r="C469" i="17"/>
  <c r="C468" i="17"/>
  <c r="C467" i="17"/>
  <c r="C466" i="17"/>
  <c r="C465" i="17"/>
  <c r="C464" i="17"/>
  <c r="C463" i="17"/>
  <c r="C462" i="17"/>
  <c r="C461" i="17"/>
  <c r="C460" i="17"/>
  <c r="C459" i="17"/>
  <c r="C458" i="17"/>
  <c r="C457" i="17"/>
  <c r="C456" i="17"/>
  <c r="C455" i="17"/>
  <c r="C454" i="17"/>
  <c r="C453" i="17"/>
  <c r="C452" i="17"/>
  <c r="C451" i="17"/>
  <c r="C450" i="17"/>
  <c r="C449" i="17"/>
  <c r="C448" i="17"/>
  <c r="C447" i="17"/>
  <c r="C446" i="17"/>
  <c r="C445" i="17"/>
  <c r="C444" i="17"/>
  <c r="C443" i="17"/>
  <c r="C442" i="17"/>
  <c r="C441" i="17"/>
  <c r="C440" i="17"/>
  <c r="C439" i="17"/>
  <c r="C438" i="17"/>
  <c r="C437" i="17"/>
  <c r="C436" i="17"/>
  <c r="C435" i="17"/>
  <c r="C434" i="17"/>
  <c r="C433" i="17"/>
  <c r="C432" i="17"/>
  <c r="C431" i="17"/>
  <c r="C430" i="17"/>
  <c r="C429" i="17"/>
  <c r="C428" i="17"/>
  <c r="C427" i="17"/>
  <c r="C426" i="17"/>
  <c r="C425" i="17"/>
  <c r="C424" i="17"/>
  <c r="C423" i="17"/>
  <c r="C422" i="17"/>
  <c r="C421" i="17"/>
  <c r="C420" i="17"/>
  <c r="C419" i="17"/>
  <c r="C418" i="17"/>
  <c r="C417" i="17"/>
  <c r="C416" i="17"/>
  <c r="C415" i="17"/>
  <c r="C414" i="17"/>
  <c r="C413" i="17"/>
  <c r="C412" i="17"/>
  <c r="C411" i="17"/>
  <c r="C410" i="17"/>
  <c r="C409" i="17"/>
  <c r="C408" i="17"/>
  <c r="C407" i="17"/>
  <c r="C406" i="17"/>
  <c r="C405" i="17"/>
  <c r="C404" i="17"/>
  <c r="C403" i="17"/>
  <c r="C402" i="17"/>
  <c r="C401" i="17"/>
  <c r="C400" i="17"/>
  <c r="C399" i="17"/>
  <c r="C398" i="17"/>
  <c r="C397" i="17"/>
  <c r="C396" i="17"/>
  <c r="C395" i="17"/>
  <c r="C394" i="17"/>
  <c r="C393" i="17"/>
  <c r="C392" i="17"/>
  <c r="C391" i="17"/>
  <c r="C390" i="17"/>
  <c r="C389" i="17"/>
  <c r="C388" i="17"/>
  <c r="C387" i="17"/>
  <c r="C386" i="17"/>
  <c r="C385" i="17"/>
  <c r="C384" i="17"/>
  <c r="C383" i="17"/>
  <c r="C382" i="17"/>
  <c r="C381" i="17"/>
  <c r="C380" i="17"/>
  <c r="C379" i="17"/>
  <c r="C378" i="17"/>
  <c r="C377" i="17"/>
  <c r="C376" i="17"/>
  <c r="C375" i="17"/>
  <c r="C374" i="17"/>
  <c r="C373" i="17"/>
  <c r="C372" i="17"/>
  <c r="C371" i="17"/>
  <c r="C370" i="17"/>
  <c r="C369" i="17"/>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D890" i="16"/>
  <c r="D889" i="16"/>
  <c r="D888" i="16"/>
  <c r="D887" i="16"/>
  <c r="D886" i="16"/>
  <c r="D885" i="16"/>
  <c r="D884" i="16"/>
  <c r="D883" i="16"/>
  <c r="D882" i="16"/>
  <c r="D881" i="16"/>
  <c r="D880" i="16"/>
  <c r="D879" i="16"/>
  <c r="D878" i="16"/>
  <c r="D877" i="16"/>
  <c r="D876" i="16"/>
  <c r="D875" i="16"/>
  <c r="D874" i="16"/>
  <c r="D873" i="16"/>
  <c r="D872" i="16"/>
  <c r="D871" i="16"/>
  <c r="D870" i="16"/>
  <c r="D869" i="16"/>
  <c r="D868" i="16"/>
  <c r="B868" i="16"/>
  <c r="D867" i="16"/>
  <c r="B867" i="16"/>
  <c r="D866" i="16"/>
  <c r="D865" i="16"/>
  <c r="B865" i="16"/>
  <c r="D864" i="16"/>
  <c r="B864" i="16"/>
  <c r="D863" i="16"/>
  <c r="B863" i="16"/>
  <c r="D862" i="16"/>
  <c r="B862" i="16"/>
  <c r="D861" i="16"/>
  <c r="B861" i="16"/>
  <c r="D860" i="16"/>
  <c r="B860" i="16"/>
  <c r="D859" i="16"/>
  <c r="B859" i="16"/>
  <c r="D858" i="16"/>
  <c r="B858" i="16"/>
  <c r="D857" i="16"/>
  <c r="B857" i="16"/>
  <c r="D856" i="16"/>
  <c r="B856" i="16"/>
  <c r="D855" i="16"/>
  <c r="B855" i="16"/>
  <c r="D854" i="16"/>
  <c r="B854" i="16"/>
  <c r="D853" i="16"/>
  <c r="B853" i="16"/>
  <c r="D852" i="16"/>
  <c r="B852" i="16"/>
  <c r="D851" i="16"/>
  <c r="B851" i="16"/>
  <c r="D850" i="16"/>
  <c r="B850" i="16"/>
  <c r="D849" i="16"/>
  <c r="B849" i="16"/>
  <c r="D848" i="16"/>
  <c r="D847" i="16"/>
  <c r="D846" i="16"/>
  <c r="D845" i="16"/>
  <c r="D844" i="16"/>
  <c r="D843" i="16"/>
  <c r="D842" i="16"/>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V11" i="11"/>
  <c r="V10" i="11" s="1"/>
  <c r="V9" i="11" s="1"/>
  <c r="V8" i="11" s="1"/>
  <c r="V7" i="11" s="1"/>
  <c r="U11" i="11"/>
  <c r="U10" i="11" s="1"/>
  <c r="U9" i="11" s="1"/>
  <c r="U8" i="11" s="1"/>
  <c r="U7" i="11" s="1"/>
  <c r="U6" i="11" s="1"/>
  <c r="U5" i="11" s="1"/>
  <c r="U4" i="11" s="1"/>
  <c r="A11" i="11"/>
  <c r="A10" i="11"/>
  <c r="V6" i="11"/>
  <c r="V5" i="11" s="1"/>
  <c r="V4" i="11" s="1"/>
  <c r="V11" i="10"/>
  <c r="V10" i="10"/>
  <c r="V9" i="10" s="1"/>
  <c r="V8" i="10" s="1"/>
  <c r="V7" i="10" s="1"/>
  <c r="V6" i="10" s="1"/>
  <c r="V5" i="10" s="1"/>
  <c r="V4" i="10" s="1"/>
  <c r="L2" i="10"/>
  <c r="L1" i="10"/>
  <c r="A11" i="10" s="1"/>
  <c r="U11" i="9"/>
  <c r="U10" i="9" s="1"/>
  <c r="U9" i="9" s="1"/>
  <c r="U8" i="9" s="1"/>
  <c r="U7" i="9" s="1"/>
  <c r="V9" i="9"/>
  <c r="V8" i="9" s="1"/>
  <c r="V7" i="9" s="1"/>
  <c r="V6" i="9" s="1"/>
  <c r="V5" i="9" s="1"/>
  <c r="V4" i="9" s="1"/>
  <c r="U6" i="9"/>
  <c r="U5" i="9" s="1"/>
  <c r="U4" i="9" s="1"/>
  <c r="K11" i="9" s="1"/>
  <c r="L2" i="9"/>
  <c r="V11" i="9" s="1"/>
  <c r="V10" i="9" s="1"/>
  <c r="L1" i="9"/>
  <c r="A11" i="9" s="1"/>
  <c r="D11" i="9" s="1"/>
  <c r="P25" i="2"/>
  <c r="P24" i="2"/>
  <c r="R24" i="2" s="1"/>
  <c r="R23" i="2"/>
  <c r="Q23" i="2"/>
  <c r="P23" i="2"/>
  <c r="P22" i="2"/>
  <c r="Q21" i="2"/>
  <c r="P21" i="2"/>
  <c r="R21" i="2" s="1"/>
  <c r="P20" i="2"/>
  <c r="Q19" i="2"/>
  <c r="P19" i="2"/>
  <c r="R19" i="2" s="1"/>
  <c r="Q18" i="2"/>
  <c r="R18" i="2" s="1"/>
  <c r="P18" i="2"/>
  <c r="P17" i="2"/>
  <c r="Q16" i="2"/>
  <c r="P16" i="2"/>
  <c r="R16" i="2" s="1"/>
  <c r="R15" i="2"/>
  <c r="Q15" i="2"/>
  <c r="P15" i="2"/>
  <c r="Q13" i="2"/>
  <c r="Q24" i="2" s="1"/>
  <c r="O11" i="11" l="1"/>
  <c r="G11" i="11"/>
  <c r="E11" i="11"/>
  <c r="S11" i="11"/>
  <c r="K11" i="11"/>
  <c r="C11" i="11"/>
  <c r="M11" i="11"/>
  <c r="D11" i="11"/>
  <c r="L11" i="11"/>
  <c r="Q10" i="11"/>
  <c r="L11" i="9"/>
  <c r="C11" i="9"/>
  <c r="N11" i="11"/>
  <c r="R22" i="2"/>
  <c r="N11" i="9"/>
  <c r="F11" i="9"/>
  <c r="M11" i="9"/>
  <c r="E11" i="9"/>
  <c r="R11" i="9"/>
  <c r="J11" i="9"/>
  <c r="B11" i="9"/>
  <c r="Q11" i="9"/>
  <c r="I11" i="9"/>
  <c r="P11" i="9"/>
  <c r="H11" i="9"/>
  <c r="O11" i="9"/>
  <c r="G11" i="9"/>
  <c r="A10" i="9"/>
  <c r="L10" i="11"/>
  <c r="D10" i="11"/>
  <c r="A9" i="11"/>
  <c r="S10" i="11"/>
  <c r="K10" i="11"/>
  <c r="C10" i="11"/>
  <c r="P10" i="11"/>
  <c r="H10" i="11"/>
  <c r="J10" i="11"/>
  <c r="O10" i="11"/>
  <c r="G10" i="11"/>
  <c r="F10" i="11"/>
  <c r="N10" i="11"/>
  <c r="R10" i="11"/>
  <c r="B10" i="11"/>
  <c r="M10" i="11"/>
  <c r="E10" i="11"/>
  <c r="S11" i="9"/>
  <c r="Q11" i="10"/>
  <c r="I11" i="10"/>
  <c r="N11" i="10"/>
  <c r="H11" i="10"/>
  <c r="A10" i="10"/>
  <c r="L11" i="10"/>
  <c r="P11" i="10"/>
  <c r="K11" i="10"/>
  <c r="I10" i="11"/>
  <c r="Q22" i="2"/>
  <c r="H11" i="11"/>
  <c r="P11" i="11"/>
  <c r="Q25" i="2"/>
  <c r="R25" i="2" s="1"/>
  <c r="I11" i="11"/>
  <c r="Q17" i="2"/>
  <c r="R17" i="2" s="1"/>
  <c r="U11" i="10"/>
  <c r="U10" i="10" s="1"/>
  <c r="U9" i="10" s="1"/>
  <c r="U8" i="10" s="1"/>
  <c r="U7" i="10" s="1"/>
  <c r="U6" i="10" s="1"/>
  <c r="U5" i="10" s="1"/>
  <c r="U4" i="10" s="1"/>
  <c r="J11" i="10" s="1"/>
  <c r="Q11" i="11"/>
  <c r="Q20" i="2"/>
  <c r="R20" i="2" s="1"/>
  <c r="B11" i="11"/>
  <c r="J11" i="11"/>
  <c r="R11" i="11"/>
  <c r="F11" i="11"/>
  <c r="S11" i="10" l="1"/>
  <c r="F11" i="10"/>
  <c r="D11" i="10"/>
  <c r="B11" i="10"/>
  <c r="O10" i="10"/>
  <c r="G10" i="10"/>
  <c r="N10" i="10"/>
  <c r="F10" i="10"/>
  <c r="S10" i="10"/>
  <c r="K10" i="10"/>
  <c r="C10" i="10"/>
  <c r="R10" i="10"/>
  <c r="J10" i="10"/>
  <c r="B10" i="10"/>
  <c r="I10" i="10"/>
  <c r="Q10" i="10"/>
  <c r="P10" i="10"/>
  <c r="H10" i="10"/>
  <c r="E10" i="10"/>
  <c r="D10" i="10"/>
  <c r="M10" i="10"/>
  <c r="L10" i="10"/>
  <c r="A9" i="10"/>
  <c r="E11" i="10"/>
  <c r="S10" i="9"/>
  <c r="K10" i="9"/>
  <c r="C10" i="9"/>
  <c r="R10" i="9"/>
  <c r="J10" i="9"/>
  <c r="B10" i="9"/>
  <c r="O10" i="9"/>
  <c r="G10" i="9"/>
  <c r="N10" i="9"/>
  <c r="F10" i="9"/>
  <c r="M10" i="9"/>
  <c r="E10" i="9"/>
  <c r="L10" i="9"/>
  <c r="D10" i="9"/>
  <c r="A9" i="9"/>
  <c r="Q10" i="9"/>
  <c r="P10" i="9"/>
  <c r="H10" i="9"/>
  <c r="I10" i="9"/>
  <c r="G11" i="10"/>
  <c r="O11" i="10"/>
  <c r="C11" i="10"/>
  <c r="M11" i="10"/>
  <c r="R11" i="10"/>
  <c r="Q9" i="11"/>
  <c r="I9" i="11"/>
  <c r="G9" i="11"/>
  <c r="P9" i="11"/>
  <c r="H9" i="11"/>
  <c r="M9" i="11"/>
  <c r="E9" i="11"/>
  <c r="O9" i="11"/>
  <c r="L9" i="11"/>
  <c r="D9" i="11"/>
  <c r="A8" i="11"/>
  <c r="K9" i="11"/>
  <c r="S9" i="11"/>
  <c r="C9" i="11"/>
  <c r="R9" i="11"/>
  <c r="J9" i="11"/>
  <c r="B9" i="11"/>
  <c r="F9" i="11"/>
  <c r="N9" i="11"/>
  <c r="P9" i="9" l="1"/>
  <c r="H9" i="9"/>
  <c r="O9" i="9"/>
  <c r="G9" i="9"/>
  <c r="L9" i="9"/>
  <c r="D9" i="9"/>
  <c r="A8" i="9"/>
  <c r="S9" i="9"/>
  <c r="K9" i="9"/>
  <c r="C9" i="9"/>
  <c r="R9" i="9"/>
  <c r="J9" i="9"/>
  <c r="B9" i="9"/>
  <c r="Q9" i="9"/>
  <c r="I9" i="9"/>
  <c r="F9" i="9"/>
  <c r="E9" i="9"/>
  <c r="N9" i="9"/>
  <c r="M9" i="9"/>
  <c r="L9" i="10"/>
  <c r="D9" i="10"/>
  <c r="A8" i="10"/>
  <c r="S9" i="10"/>
  <c r="K9" i="10"/>
  <c r="C9" i="10"/>
  <c r="P9" i="10"/>
  <c r="H9" i="10"/>
  <c r="O9" i="10"/>
  <c r="G9" i="10"/>
  <c r="N9" i="10"/>
  <c r="F9" i="10"/>
  <c r="M9" i="10"/>
  <c r="E9" i="10"/>
  <c r="Q9" i="10"/>
  <c r="I9" i="10"/>
  <c r="R9" i="10"/>
  <c r="B9" i="10"/>
  <c r="J9" i="10"/>
  <c r="N8" i="11"/>
  <c r="F8" i="11"/>
  <c r="M8" i="11"/>
  <c r="E8" i="11"/>
  <c r="R8" i="11"/>
  <c r="J8" i="11"/>
  <c r="B8" i="11"/>
  <c r="L8" i="11"/>
  <c r="Q8" i="11"/>
  <c r="I8" i="11"/>
  <c r="P8" i="11"/>
  <c r="H8" i="11"/>
  <c r="O8" i="11"/>
  <c r="G8" i="11"/>
  <c r="A7" i="11"/>
  <c r="S8" i="11"/>
  <c r="D8" i="11"/>
  <c r="C8" i="11"/>
  <c r="K8" i="11"/>
  <c r="E8" i="9" l="1"/>
  <c r="L8" i="9"/>
  <c r="D8" i="9"/>
  <c r="A7" i="9"/>
  <c r="Q8" i="9"/>
  <c r="I8" i="9"/>
  <c r="P8" i="9"/>
  <c r="H8" i="9"/>
  <c r="O8" i="9"/>
  <c r="G8" i="9"/>
  <c r="M8" i="9"/>
  <c r="N8" i="9"/>
  <c r="F8" i="9"/>
  <c r="R8" i="9"/>
  <c r="K8" i="9"/>
  <c r="J8" i="9"/>
  <c r="S8" i="9"/>
  <c r="C8" i="9"/>
  <c r="B8" i="9"/>
  <c r="S7" i="11"/>
  <c r="K7" i="11"/>
  <c r="C7" i="11"/>
  <c r="R7" i="11"/>
  <c r="J7" i="11"/>
  <c r="B7" i="11"/>
  <c r="O7" i="11"/>
  <c r="G7" i="11"/>
  <c r="N7" i="11"/>
  <c r="F7" i="11"/>
  <c r="E7" i="11"/>
  <c r="M7" i="11"/>
  <c r="I7" i="11"/>
  <c r="L7" i="11"/>
  <c r="D7" i="11"/>
  <c r="A6" i="11"/>
  <c r="Q7" i="11"/>
  <c r="P7" i="11"/>
  <c r="H7" i="11"/>
  <c r="Q8" i="10"/>
  <c r="I8" i="10"/>
  <c r="P8" i="10"/>
  <c r="H8" i="10"/>
  <c r="M8" i="10"/>
  <c r="E8" i="10"/>
  <c r="L8" i="10"/>
  <c r="D8" i="10"/>
  <c r="A7" i="10"/>
  <c r="S8" i="10"/>
  <c r="K8" i="10"/>
  <c r="C8" i="10"/>
  <c r="R8" i="10"/>
  <c r="J8" i="10"/>
  <c r="B8" i="10"/>
  <c r="O8" i="10"/>
  <c r="N8" i="10"/>
  <c r="F8" i="10"/>
  <c r="G8" i="10"/>
  <c r="N7" i="10" l="1"/>
  <c r="F7" i="10"/>
  <c r="M7" i="10"/>
  <c r="E7" i="10"/>
  <c r="R7" i="10"/>
  <c r="J7" i="10"/>
  <c r="B7" i="10"/>
  <c r="Q7" i="10"/>
  <c r="I7" i="10"/>
  <c r="P7" i="10"/>
  <c r="H7" i="10"/>
  <c r="O7" i="10"/>
  <c r="G7" i="10"/>
  <c r="D7" i="10"/>
  <c r="C7" i="10"/>
  <c r="L7" i="10"/>
  <c r="A6" i="10"/>
  <c r="K7" i="10"/>
  <c r="S7" i="10"/>
  <c r="R7" i="9"/>
  <c r="J7" i="9"/>
  <c r="B7" i="9"/>
  <c r="Q7" i="9"/>
  <c r="I7" i="9"/>
  <c r="N7" i="9"/>
  <c r="F7" i="9"/>
  <c r="M7" i="9"/>
  <c r="E7" i="9"/>
  <c r="D7" i="9"/>
  <c r="A6" i="9"/>
  <c r="L7" i="9"/>
  <c r="S7" i="9"/>
  <c r="K7" i="9"/>
  <c r="C7" i="9"/>
  <c r="P7" i="9"/>
  <c r="H7" i="9"/>
  <c r="O7" i="9"/>
  <c r="G7" i="9"/>
  <c r="P6" i="11"/>
  <c r="H6" i="11"/>
  <c r="F6" i="11"/>
  <c r="O6" i="11"/>
  <c r="G6" i="11"/>
  <c r="L6" i="11"/>
  <c r="D6" i="11"/>
  <c r="D2" i="11"/>
  <c r="N6" i="11"/>
  <c r="S6" i="11"/>
  <c r="K6" i="11"/>
  <c r="C6" i="11"/>
  <c r="R6" i="11"/>
  <c r="B6" i="11"/>
  <c r="J6" i="11"/>
  <c r="Q6" i="11"/>
  <c r="I6" i="11"/>
  <c r="M6" i="11"/>
  <c r="E6" i="11"/>
  <c r="O6" i="9" l="1"/>
  <c r="G6" i="9"/>
  <c r="N6" i="9"/>
  <c r="F6" i="9"/>
  <c r="S6" i="9"/>
  <c r="K6" i="9"/>
  <c r="C6" i="9"/>
  <c r="R6" i="9"/>
  <c r="J6" i="9"/>
  <c r="B6" i="9"/>
  <c r="Q6" i="9"/>
  <c r="I6" i="9"/>
  <c r="P6" i="9"/>
  <c r="H6" i="9"/>
  <c r="E6" i="9"/>
  <c r="D6" i="9"/>
  <c r="M6" i="9"/>
  <c r="L6" i="9"/>
  <c r="S6" i="10"/>
  <c r="K6" i="10"/>
  <c r="C6" i="10"/>
  <c r="R6" i="10"/>
  <c r="J6" i="10"/>
  <c r="B6" i="10"/>
  <c r="O6" i="10"/>
  <c r="G6" i="10"/>
  <c r="N6" i="10"/>
  <c r="F6" i="10"/>
  <c r="E6" i="10"/>
  <c r="M6" i="10"/>
  <c r="L6" i="10"/>
  <c r="D6" i="10"/>
  <c r="H6" i="10"/>
  <c r="P6" i="10"/>
  <c r="I6" i="10"/>
  <c r="Q6" i="10"/>
</calcChain>
</file>

<file path=xl/sharedStrings.xml><?xml version="1.0" encoding="utf-8"?>
<sst xmlns="http://schemas.openxmlformats.org/spreadsheetml/2006/main" count="705" uniqueCount="414">
  <si>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</si>
  <si>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</si>
  <si>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</si>
  <si>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</si>
  <si>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</si>
  <si>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</si>
  <si>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</si>
  <si>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</si>
  <si>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</si>
  <si>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</si>
  <si>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</si>
  <si>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</si>
  <si>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</si>
  <si>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</si>
  <si>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</si>
  <si>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</si>
  <si>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</si>
  <si>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</si>
  <si>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</si>
  <si>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</si>
  <si>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</si>
  <si>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</si>
  <si>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</si>
  <si>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</si>
  <si>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</si>
  <si>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</si>
  <si>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</si>
  <si>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</si>
  <si>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</si>
  <si>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</si>
  <si>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</si>
  <si>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</si>
  <si>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</si>
  <si>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</si>
  <si>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</si>
  <si>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</si>
  <si>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</si>
  <si>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</si>
  <si>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</si>
  <si>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</si>
  <si>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</si>
  <si>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</si>
  <si>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</si>
  <si>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</si>
  <si>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</si>
  <si>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</si>
  <si>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</si>
  <si>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</si>
  <si>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</si>
  <si>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</si>
  <si>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</si>
  <si>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</si>
  <si>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</si>
  <si>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</si>
  <si>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</si>
  <si>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</si>
  <si>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Manufacturing ISM</t>
  </si>
  <si>
    <t>DATE</t>
  </si>
  <si>
    <t>Last Month</t>
  </si>
  <si>
    <t>Add column</t>
  </si>
  <si>
    <t>To modify</t>
  </si>
  <si>
    <t>Average</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</si>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</sst>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1">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64" fontId="3" fillId="2" borderId="1" xfId="0" applyNumberFormat="1" applyFont="1" applyFill="1" applyBorder="1" applyAlignment="1">
      <alignment horizontal="center" vertic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1" fillId="2" borderId="11" xfId="0"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0" fontId="0" fillId="2" borderId="5" xfId="0" applyFill="1" applyBorder="1" applyAlignment="1">
      <alignment horizontal="center"/>
    </xf>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0" fontId="14" fillId="3" borderId="21" xfId="0" applyFont="1" applyFill="1" applyBorder="1" applyAlignment="1">
      <alignment horizontal="center" vertical="center"/>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687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FEAB-B34C-A42C-A69320A2F66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endParaRPr lang="en-SG"/>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DC2E-FC42-B8F7-6F6C2739CBE8}"/>
              </c:ext>
            </c:extLst>
          </c:dPt>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2-DC2E-FC42-B8F7-6F6C2739CBE8}"/>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SectorsProduction!$C$6:$C$11</c:f>
              <c:numCache>
                <c:formatCode>General</c:formatCode>
                <c:ptCount val="6"/>
                <c:pt idx="0">
                  <c:v>10</c:v>
                </c:pt>
                <c:pt idx="1">
                  <c:v>3</c:v>
                </c:pt>
                <c:pt idx="2">
                  <c:v>6</c:v>
                </c:pt>
                <c:pt idx="3">
                  <c:v>7</c:v>
                </c:pt>
                <c:pt idx="4">
                  <c:v>9</c:v>
                </c:pt>
                <c:pt idx="5">
                  <c:v>10</c:v>
                </c:pt>
              </c:numCache>
            </c:numRef>
          </c:val>
          <c:extLst>
            <c:ext xmlns:c16="http://schemas.microsoft.com/office/drawing/2014/chart" uri="{C3380CC4-5D6E-409C-BE32-E72D297353CC}">
              <c16:uniqueId val="{00000000-D1B8-1445-A626-2C470FA5A4E0}"/>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SectorsProduction!$B$6:$B$11</c:f>
              <c:numCache>
                <c:formatCode>General</c:formatCode>
                <c:ptCount val="6"/>
                <c:pt idx="0">
                  <c:v>11</c:v>
                </c:pt>
                <c:pt idx="1">
                  <c:v>12</c:v>
                </c:pt>
                <c:pt idx="2">
                  <c:v>9</c:v>
                </c:pt>
                <c:pt idx="3">
                  <c:v>11</c:v>
                </c:pt>
                <c:pt idx="4">
                  <c:v>2</c:v>
                </c:pt>
                <c:pt idx="5">
                  <c:v>6</c:v>
                </c:pt>
              </c:numCache>
            </c:numRef>
          </c:val>
          <c:extLst>
            <c:ext xmlns:c16="http://schemas.microsoft.com/office/drawing/2014/chart" uri="{C3380CC4-5D6E-409C-BE32-E72D297353CC}">
              <c16:uniqueId val="{00000000-30B4-8946-BFD0-4FC109A5328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SectorsProduction!$D$6:$D$11</c:f>
              <c:numCache>
                <c:formatCode>General</c:formatCode>
                <c:ptCount val="6"/>
                <c:pt idx="0">
                  <c:v>0</c:v>
                </c:pt>
                <c:pt idx="1">
                  <c:v>-1</c:v>
                </c:pt>
                <c:pt idx="2">
                  <c:v>-1</c:v>
                </c:pt>
                <c:pt idx="3">
                  <c:v>0</c:v>
                </c:pt>
                <c:pt idx="4">
                  <c:v>6</c:v>
                </c:pt>
                <c:pt idx="5">
                  <c:v>-2</c:v>
                </c:pt>
              </c:numCache>
            </c:numRef>
          </c:val>
          <c:extLst>
            <c:ext xmlns:c16="http://schemas.microsoft.com/office/drawing/2014/chart" uri="{C3380CC4-5D6E-409C-BE32-E72D297353CC}">
              <c16:uniqueId val="{00000000-5E47-EF43-B99D-0351A8AC26AD}"/>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SectorsProduction!$E$6:$E$11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F99-C441-AC17-E49743DC089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SectorsProduction!$F$6:$F$11</c:f>
              <c:numCache>
                <c:formatCode>General</c:formatCode>
                <c:ptCount val="6"/>
                <c:pt idx="0">
                  <c:v>0</c:v>
                </c:pt>
                <c:pt idx="1">
                  <c:v>-2</c:v>
                </c:pt>
                <c:pt idx="2">
                  <c:v>-2</c:v>
                </c:pt>
                <c:pt idx="3">
                  <c:v>-1</c:v>
                </c:pt>
                <c:pt idx="4">
                  <c:v>16</c:v>
                </c:pt>
                <c:pt idx="5">
                  <c:v>11</c:v>
                </c:pt>
              </c:numCache>
            </c:numRef>
          </c:val>
          <c:extLst>
            <c:ext xmlns:c16="http://schemas.microsoft.com/office/drawing/2014/chart" uri="{C3380CC4-5D6E-409C-BE32-E72D297353CC}">
              <c16:uniqueId val="{00000000-FE07-0B4C-8569-3518C278EB04}"/>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SectorsProduction!$G$6:$G$11</c:f>
              <c:numCache>
                <c:formatCode>General</c:formatCode>
                <c:ptCount val="6"/>
                <c:pt idx="0">
                  <c:v>9</c:v>
                </c:pt>
                <c:pt idx="1">
                  <c:v>13</c:v>
                </c:pt>
                <c:pt idx="2">
                  <c:v>10</c:v>
                </c:pt>
                <c:pt idx="3">
                  <c:v>9</c:v>
                </c:pt>
                <c:pt idx="4">
                  <c:v>12</c:v>
                </c:pt>
                <c:pt idx="5">
                  <c:v>4</c:v>
                </c:pt>
              </c:numCache>
            </c:numRef>
          </c:val>
          <c:extLst>
            <c:ext xmlns:c16="http://schemas.microsoft.com/office/drawing/2014/chart" uri="{C3380CC4-5D6E-409C-BE32-E72D297353CC}">
              <c16:uniqueId val="{00000000-D5C1-5F4D-8C86-7734FB54A8C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SectorsProduction!$H$6:$H$11</c:f>
              <c:numCache>
                <c:formatCode>General</c:formatCode>
                <c:ptCount val="6"/>
                <c:pt idx="0">
                  <c:v>3</c:v>
                </c:pt>
                <c:pt idx="1">
                  <c:v>1</c:v>
                </c:pt>
                <c:pt idx="2">
                  <c:v>13</c:v>
                </c:pt>
                <c:pt idx="3">
                  <c:v>12</c:v>
                </c:pt>
                <c:pt idx="4">
                  <c:v>8</c:v>
                </c:pt>
                <c:pt idx="5">
                  <c:v>-3</c:v>
                </c:pt>
              </c:numCache>
            </c:numRef>
          </c:val>
          <c:extLst>
            <c:ext xmlns:c16="http://schemas.microsoft.com/office/drawing/2014/chart" uri="{C3380CC4-5D6E-409C-BE32-E72D297353CC}">
              <c16:uniqueId val="{00000000-2840-524D-BF9F-7EF385F79D29}"/>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SectorsProduction!$I$6:$I$11</c:f>
              <c:numCache>
                <c:formatCode>General</c:formatCode>
                <c:ptCount val="6"/>
                <c:pt idx="0">
                  <c:v>12</c:v>
                </c:pt>
                <c:pt idx="1">
                  <c:v>11</c:v>
                </c:pt>
                <c:pt idx="2">
                  <c:v>0</c:v>
                </c:pt>
                <c:pt idx="3">
                  <c:v>14</c:v>
                </c:pt>
                <c:pt idx="4">
                  <c:v>10</c:v>
                </c:pt>
                <c:pt idx="5">
                  <c:v>7</c:v>
                </c:pt>
              </c:numCache>
            </c:numRef>
          </c:val>
          <c:extLst>
            <c:ext xmlns:c16="http://schemas.microsoft.com/office/drawing/2014/chart" uri="{C3380CC4-5D6E-409C-BE32-E72D297353CC}">
              <c16:uniqueId val="{00000000-984F-AA47-8FC5-1F6B8E016D0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SectorsProduction!$J$6:$J$11</c:f>
              <c:numCache>
                <c:formatCode>General</c:formatCode>
                <c:ptCount val="6"/>
                <c:pt idx="0">
                  <c:v>1</c:v>
                </c:pt>
                <c:pt idx="1">
                  <c:v>7</c:v>
                </c:pt>
                <c:pt idx="2">
                  <c:v>11</c:v>
                </c:pt>
                <c:pt idx="3">
                  <c:v>4</c:v>
                </c:pt>
                <c:pt idx="4">
                  <c:v>1</c:v>
                </c:pt>
                <c:pt idx="5">
                  <c:v>-1</c:v>
                </c:pt>
              </c:numCache>
            </c:numRef>
          </c:val>
          <c:extLst>
            <c:ext xmlns:c16="http://schemas.microsoft.com/office/drawing/2014/chart" uri="{C3380CC4-5D6E-409C-BE32-E72D297353CC}">
              <c16:uniqueId val="{00000000-9CA2-DB42-A5B3-BC0A206411A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SectorsProduction!$K$6:$K$11</c:f>
              <c:numCache>
                <c:formatCode>General</c:formatCode>
                <c:ptCount val="6"/>
                <c:pt idx="0">
                  <c:v>2</c:v>
                </c:pt>
                <c:pt idx="1">
                  <c:v>10</c:v>
                </c:pt>
                <c:pt idx="2">
                  <c:v>3</c:v>
                </c:pt>
                <c:pt idx="3">
                  <c:v>2</c:v>
                </c:pt>
                <c:pt idx="4">
                  <c:v>11</c:v>
                </c:pt>
                <c:pt idx="5">
                  <c:v>2</c:v>
                </c:pt>
              </c:numCache>
            </c:numRef>
          </c:val>
          <c:extLst>
            <c:ext xmlns:c16="http://schemas.microsoft.com/office/drawing/2014/chart" uri="{C3380CC4-5D6E-409C-BE32-E72D297353CC}">
              <c16:uniqueId val="{00000000-60B2-D84B-820E-46A686A1CFB1}"/>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SectorsProduction!$L$6:$L$11</c:f>
              <c:numCache>
                <c:formatCode>General</c:formatCode>
                <c:ptCount val="6"/>
                <c:pt idx="0">
                  <c:v>8</c:v>
                </c:pt>
                <c:pt idx="1">
                  <c:v>6</c:v>
                </c:pt>
                <c:pt idx="2">
                  <c:v>4</c:v>
                </c:pt>
                <c:pt idx="3">
                  <c:v>1</c:v>
                </c:pt>
                <c:pt idx="4">
                  <c:v>4</c:v>
                </c:pt>
                <c:pt idx="5">
                  <c:v>3</c:v>
                </c:pt>
              </c:numCache>
            </c:numRef>
          </c:val>
          <c:extLst>
            <c:ext xmlns:c16="http://schemas.microsoft.com/office/drawing/2014/chart" uri="{C3380CC4-5D6E-409C-BE32-E72D297353CC}">
              <c16:uniqueId val="{00000000-3C8C-7E40-B08D-FCCF71FB06B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SectorsProduction!$M$6:$M$11</c:f>
              <c:numCache>
                <c:formatCode>General</c:formatCode>
                <c:ptCount val="6"/>
                <c:pt idx="0">
                  <c:v>6</c:v>
                </c:pt>
                <c:pt idx="1">
                  <c:v>8</c:v>
                </c:pt>
                <c:pt idx="2">
                  <c:v>12</c:v>
                </c:pt>
                <c:pt idx="3">
                  <c:v>6</c:v>
                </c:pt>
                <c:pt idx="4">
                  <c:v>13</c:v>
                </c:pt>
                <c:pt idx="5">
                  <c:v>13</c:v>
                </c:pt>
              </c:numCache>
            </c:numRef>
          </c:val>
          <c:extLst>
            <c:ext xmlns:c16="http://schemas.microsoft.com/office/drawing/2014/chart" uri="{C3380CC4-5D6E-409C-BE32-E72D297353CC}">
              <c16:uniqueId val="{00000000-0015-7641-A6A8-0DA5B2701EFB}"/>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SectorsProduction!$N$6:$N$11</c:f>
              <c:numCache>
                <c:formatCode>General</c:formatCode>
                <c:ptCount val="6"/>
                <c:pt idx="0">
                  <c:v>5</c:v>
                </c:pt>
                <c:pt idx="1">
                  <c:v>0</c:v>
                </c:pt>
                <c:pt idx="2">
                  <c:v>2</c:v>
                </c:pt>
                <c:pt idx="3">
                  <c:v>3</c:v>
                </c:pt>
                <c:pt idx="4">
                  <c:v>7</c:v>
                </c:pt>
                <c:pt idx="5">
                  <c:v>1</c:v>
                </c:pt>
              </c:numCache>
            </c:numRef>
          </c:val>
          <c:extLst>
            <c:ext xmlns:c16="http://schemas.microsoft.com/office/drawing/2014/chart" uri="{C3380CC4-5D6E-409C-BE32-E72D297353CC}">
              <c16:uniqueId val="{00000000-C060-AA45-8BAA-F545F4AEDC21}"/>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SectorsProduction!$O$6:$O$11</c:f>
              <c:numCache>
                <c:formatCode>General</c:formatCode>
                <c:ptCount val="6"/>
                <c:pt idx="0">
                  <c:v>4</c:v>
                </c:pt>
                <c:pt idx="1">
                  <c:v>5</c:v>
                </c:pt>
                <c:pt idx="2">
                  <c:v>5</c:v>
                </c:pt>
                <c:pt idx="3">
                  <c:v>10</c:v>
                </c:pt>
                <c:pt idx="4">
                  <c:v>15</c:v>
                </c:pt>
                <c:pt idx="5">
                  <c:v>8</c:v>
                </c:pt>
              </c:numCache>
            </c:numRef>
          </c:val>
          <c:extLst>
            <c:ext xmlns:c16="http://schemas.microsoft.com/office/drawing/2014/chart" uri="{C3380CC4-5D6E-409C-BE32-E72D297353CC}">
              <c16:uniqueId val="{00000000-1F8C-7D4B-96CF-55D3D9E69E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SectorsProduction!$P$6:$P$11</c:f>
              <c:numCache>
                <c:formatCode>General</c:formatCode>
                <c:ptCount val="6"/>
                <c:pt idx="0">
                  <c:v>7</c:v>
                </c:pt>
                <c:pt idx="1">
                  <c:v>9</c:v>
                </c:pt>
                <c:pt idx="2">
                  <c:v>7</c:v>
                </c:pt>
                <c:pt idx="3">
                  <c:v>5</c:v>
                </c:pt>
                <c:pt idx="4">
                  <c:v>3</c:v>
                </c:pt>
                <c:pt idx="5">
                  <c:v>5</c:v>
                </c:pt>
              </c:numCache>
            </c:numRef>
          </c:val>
          <c:extLst>
            <c:ext xmlns:c16="http://schemas.microsoft.com/office/drawing/2014/chart" uri="{C3380CC4-5D6E-409C-BE32-E72D297353CC}">
              <c16:uniqueId val="{00000000-6DA9-8E4E-89D0-65F613FB705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SectorsProduction!$Q$6:$Q$11</c:f>
              <c:numCache>
                <c:formatCode>General</c:formatCode>
                <c:ptCount val="6"/>
                <c:pt idx="0">
                  <c:v>13</c:v>
                </c:pt>
                <c:pt idx="1">
                  <c:v>14</c:v>
                </c:pt>
                <c:pt idx="2">
                  <c:v>1</c:v>
                </c:pt>
                <c:pt idx="3">
                  <c:v>13</c:v>
                </c:pt>
                <c:pt idx="4">
                  <c:v>5</c:v>
                </c:pt>
                <c:pt idx="5">
                  <c:v>9</c:v>
                </c:pt>
              </c:numCache>
            </c:numRef>
          </c:val>
          <c:extLst>
            <c:ext xmlns:c16="http://schemas.microsoft.com/office/drawing/2014/chart" uri="{C3380CC4-5D6E-409C-BE32-E72D297353CC}">
              <c16:uniqueId val="{00000000-C234-0D4F-961C-7E7EAE8A86AE}"/>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SectorsProduction!$R$6:$R$11</c:f>
              <c:numCache>
                <c:formatCode>General</c:formatCode>
                <c:ptCount val="6"/>
                <c:pt idx="0">
                  <c:v>14</c:v>
                </c:pt>
                <c:pt idx="1">
                  <c:v>2</c:v>
                </c:pt>
                <c:pt idx="2">
                  <c:v>0</c:v>
                </c:pt>
                <c:pt idx="3">
                  <c:v>0</c:v>
                </c:pt>
                <c:pt idx="4">
                  <c:v>-1</c:v>
                </c:pt>
                <c:pt idx="5">
                  <c:v>-4</c:v>
                </c:pt>
              </c:numCache>
            </c:numRef>
          </c:val>
          <c:extLst>
            <c:ext xmlns:c16="http://schemas.microsoft.com/office/drawing/2014/chart" uri="{C3380CC4-5D6E-409C-BE32-E72D297353CC}">
              <c16:uniqueId val="{00000000-2A61-4B45-AA11-BE86AA5406B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44287</c:v>
                </c:pt>
                <c:pt idx="1">
                  <c:v>44317</c:v>
                </c:pt>
                <c:pt idx="2">
                  <c:v>44348</c:v>
                </c:pt>
                <c:pt idx="3">
                  <c:v>44378</c:v>
                </c:pt>
                <c:pt idx="4">
                  <c:v>44409</c:v>
                </c:pt>
                <c:pt idx="5">
                  <c:v>44440</c:v>
                </c:pt>
              </c:numCache>
            </c:numRef>
          </c:cat>
          <c:val>
            <c:numRef>
              <c:f>SectorsProduction!$S$6:$S$11</c:f>
              <c:numCache>
                <c:formatCode>General</c:formatCode>
                <c:ptCount val="6"/>
                <c:pt idx="0">
                  <c:v>0</c:v>
                </c:pt>
                <c:pt idx="1">
                  <c:v>4</c:v>
                </c:pt>
                <c:pt idx="2">
                  <c:v>8</c:v>
                </c:pt>
                <c:pt idx="3">
                  <c:v>8</c:v>
                </c:pt>
                <c:pt idx="4">
                  <c:v>14</c:v>
                </c:pt>
                <c:pt idx="5">
                  <c:v>12</c:v>
                </c:pt>
              </c:numCache>
            </c:numRef>
          </c:val>
          <c:extLst>
            <c:ext xmlns:c16="http://schemas.microsoft.com/office/drawing/2014/chart" uri="{C3380CC4-5D6E-409C-BE32-E72D297353CC}">
              <c16:uniqueId val="{00000000-E156-5F48-9E88-173294BA18E7}"/>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SectorsNewOrders!$C$6:$C$11</c:f>
              <c:numCache>
                <c:formatCode>General</c:formatCode>
                <c:ptCount val="6"/>
                <c:pt idx="0">
                  <c:v>7</c:v>
                </c:pt>
                <c:pt idx="1">
                  <c:v>2</c:v>
                </c:pt>
                <c:pt idx="2">
                  <c:v>11</c:v>
                </c:pt>
                <c:pt idx="3">
                  <c:v>7</c:v>
                </c:pt>
                <c:pt idx="4">
                  <c:v>14</c:v>
                </c:pt>
                <c:pt idx="5">
                  <c:v>13</c:v>
                </c:pt>
              </c:numCache>
            </c:numRef>
          </c:val>
          <c:extLst>
            <c:ext xmlns:c16="http://schemas.microsoft.com/office/drawing/2014/chart" uri="{C3380CC4-5D6E-409C-BE32-E72D297353CC}">
              <c16:uniqueId val="{00000000-7496-C14E-A683-9D4C53F6AD0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SectorsNewOrders!$B$6:$B$11</c:f>
              <c:numCache>
                <c:formatCode>General</c:formatCode>
                <c:ptCount val="6"/>
                <c:pt idx="0">
                  <c:v>9</c:v>
                </c:pt>
                <c:pt idx="1">
                  <c:v>11</c:v>
                </c:pt>
                <c:pt idx="2">
                  <c:v>9</c:v>
                </c:pt>
                <c:pt idx="3">
                  <c:v>9</c:v>
                </c:pt>
                <c:pt idx="4">
                  <c:v>12</c:v>
                </c:pt>
                <c:pt idx="5">
                  <c:v>11</c:v>
                </c:pt>
              </c:numCache>
            </c:numRef>
          </c:val>
          <c:extLst>
            <c:ext xmlns:c16="http://schemas.microsoft.com/office/drawing/2014/chart" uri="{C3380CC4-5D6E-409C-BE32-E72D297353CC}">
              <c16:uniqueId val="{00000000-2B45-7041-9162-EEBB433997C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SectorsNewOrders!$D$6:$D$11</c:f>
              <c:numCache>
                <c:formatCode>General</c:formatCode>
                <c:ptCount val="6"/>
                <c:pt idx="0">
                  <c:v>12</c:v>
                </c:pt>
                <c:pt idx="1">
                  <c:v>12</c:v>
                </c:pt>
                <c:pt idx="2">
                  <c:v>13</c:v>
                </c:pt>
                <c:pt idx="3">
                  <c:v>5</c:v>
                </c:pt>
                <c:pt idx="4">
                  <c:v>10</c:v>
                </c:pt>
                <c:pt idx="5">
                  <c:v>10</c:v>
                </c:pt>
              </c:numCache>
            </c:numRef>
          </c:val>
          <c:extLst>
            <c:ext xmlns:c16="http://schemas.microsoft.com/office/drawing/2014/chart" uri="{C3380CC4-5D6E-409C-BE32-E72D297353CC}">
              <c16:uniqueId val="{00000000-B4A8-6E41-A662-596D59AF5AF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SectorsNewOrders!$E$6:$E$11</c:f>
              <c:numCache>
                <c:formatCode>General</c:formatCode>
                <c:ptCount val="6"/>
                <c:pt idx="0">
                  <c:v>15</c:v>
                </c:pt>
                <c:pt idx="1">
                  <c:v>0</c:v>
                </c:pt>
                <c:pt idx="2">
                  <c:v>0</c:v>
                </c:pt>
                <c:pt idx="3">
                  <c:v>0</c:v>
                </c:pt>
                <c:pt idx="4">
                  <c:v>0</c:v>
                </c:pt>
                <c:pt idx="5">
                  <c:v>0</c:v>
                </c:pt>
              </c:numCache>
            </c:numRef>
          </c:val>
          <c:extLst>
            <c:ext xmlns:c16="http://schemas.microsoft.com/office/drawing/2014/chart" uri="{C3380CC4-5D6E-409C-BE32-E72D297353CC}">
              <c16:uniqueId val="{00000000-EE19-4344-B94B-63B53A3012B9}"/>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SectorsNewOrders!$F$6:$F$11</c:f>
              <c:numCache>
                <c:formatCode>General</c:formatCode>
                <c:ptCount val="6"/>
                <c:pt idx="0">
                  <c:v>0</c:v>
                </c:pt>
                <c:pt idx="1">
                  <c:v>-1</c:v>
                </c:pt>
                <c:pt idx="2">
                  <c:v>-1</c:v>
                </c:pt>
                <c:pt idx="3">
                  <c:v>14</c:v>
                </c:pt>
                <c:pt idx="4">
                  <c:v>13</c:v>
                </c:pt>
                <c:pt idx="5">
                  <c:v>12</c:v>
                </c:pt>
              </c:numCache>
            </c:numRef>
          </c:val>
          <c:extLst>
            <c:ext xmlns:c16="http://schemas.microsoft.com/office/drawing/2014/chart" uri="{C3380CC4-5D6E-409C-BE32-E72D297353CC}">
              <c16:uniqueId val="{00000000-3DFB-2D44-8AF7-312DBF7DB870}"/>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SectorsNewOrders!$G$6:$G$11</c:f>
              <c:numCache>
                <c:formatCode>General</c:formatCode>
                <c:ptCount val="6"/>
                <c:pt idx="0">
                  <c:v>5</c:v>
                </c:pt>
                <c:pt idx="1">
                  <c:v>13</c:v>
                </c:pt>
                <c:pt idx="2">
                  <c:v>12</c:v>
                </c:pt>
                <c:pt idx="3">
                  <c:v>2</c:v>
                </c:pt>
                <c:pt idx="4">
                  <c:v>1</c:v>
                </c:pt>
                <c:pt idx="5">
                  <c:v>8</c:v>
                </c:pt>
              </c:numCache>
            </c:numRef>
          </c:val>
          <c:extLst>
            <c:ext xmlns:c16="http://schemas.microsoft.com/office/drawing/2014/chart" uri="{C3380CC4-5D6E-409C-BE32-E72D297353CC}">
              <c16:uniqueId val="{00000000-DA1E-0747-A036-F106B866CA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SectorsNewOrders!$H$6:$H$11</c:f>
              <c:numCache>
                <c:formatCode>General</c:formatCode>
                <c:ptCount val="6"/>
                <c:pt idx="0">
                  <c:v>11</c:v>
                </c:pt>
                <c:pt idx="1">
                  <c:v>10</c:v>
                </c:pt>
                <c:pt idx="2">
                  <c:v>16</c:v>
                </c:pt>
                <c:pt idx="3">
                  <c:v>11</c:v>
                </c:pt>
                <c:pt idx="4">
                  <c:v>3</c:v>
                </c:pt>
                <c:pt idx="5">
                  <c:v>-1</c:v>
                </c:pt>
              </c:numCache>
            </c:numRef>
          </c:val>
          <c:extLst>
            <c:ext xmlns:c16="http://schemas.microsoft.com/office/drawing/2014/chart" uri="{C3380CC4-5D6E-409C-BE32-E72D297353CC}">
              <c16:uniqueId val="{00000000-0916-EB4D-8632-E9A53F74610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SectorsNewOrders!$I$6:$I$11</c:f>
              <c:numCache>
                <c:formatCode>General</c:formatCode>
                <c:ptCount val="6"/>
                <c:pt idx="0">
                  <c:v>0</c:v>
                </c:pt>
                <c:pt idx="1">
                  <c:v>1</c:v>
                </c:pt>
                <c:pt idx="2">
                  <c:v>3</c:v>
                </c:pt>
                <c:pt idx="3">
                  <c:v>3</c:v>
                </c:pt>
                <c:pt idx="4">
                  <c:v>4</c:v>
                </c:pt>
                <c:pt idx="5">
                  <c:v>6</c:v>
                </c:pt>
              </c:numCache>
            </c:numRef>
          </c:val>
          <c:extLst>
            <c:ext xmlns:c16="http://schemas.microsoft.com/office/drawing/2014/chart" uri="{C3380CC4-5D6E-409C-BE32-E72D297353CC}">
              <c16:uniqueId val="{00000000-9047-5E47-B01C-48652217DB8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SectorsNewOrders!$J$6:$J$11</c:f>
              <c:numCache>
                <c:formatCode>General</c:formatCode>
                <c:ptCount val="6"/>
                <c:pt idx="0">
                  <c:v>2</c:v>
                </c:pt>
                <c:pt idx="1">
                  <c:v>3</c:v>
                </c:pt>
                <c:pt idx="2">
                  <c:v>10</c:v>
                </c:pt>
                <c:pt idx="3">
                  <c:v>4</c:v>
                </c:pt>
                <c:pt idx="4">
                  <c:v>2</c:v>
                </c:pt>
                <c:pt idx="5">
                  <c:v>7</c:v>
                </c:pt>
              </c:numCache>
            </c:numRef>
          </c:val>
          <c:extLst>
            <c:ext xmlns:c16="http://schemas.microsoft.com/office/drawing/2014/chart" uri="{C3380CC4-5D6E-409C-BE32-E72D297353CC}">
              <c16:uniqueId val="{00000000-2C98-C042-A1EA-C6C1165294E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SectorsNewOrders!$K$6:$K$11</c:f>
              <c:numCache>
                <c:formatCode>General</c:formatCode>
                <c:ptCount val="6"/>
                <c:pt idx="0">
                  <c:v>1</c:v>
                </c:pt>
                <c:pt idx="1">
                  <c:v>7</c:v>
                </c:pt>
                <c:pt idx="2">
                  <c:v>1</c:v>
                </c:pt>
                <c:pt idx="3">
                  <c:v>12</c:v>
                </c:pt>
                <c:pt idx="4">
                  <c:v>11</c:v>
                </c:pt>
                <c:pt idx="5">
                  <c:v>4</c:v>
                </c:pt>
              </c:numCache>
            </c:numRef>
          </c:val>
          <c:extLst>
            <c:ext xmlns:c16="http://schemas.microsoft.com/office/drawing/2014/chart" uri="{C3380CC4-5D6E-409C-BE32-E72D297353CC}">
              <c16:uniqueId val="{00000000-5134-654E-AB73-580290956BC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SectorsNewOrders!$L$6:$L$11</c:f>
              <c:numCache>
                <c:formatCode>General</c:formatCode>
                <c:ptCount val="6"/>
                <c:pt idx="0">
                  <c:v>6</c:v>
                </c:pt>
                <c:pt idx="1">
                  <c:v>6</c:v>
                </c:pt>
                <c:pt idx="2">
                  <c:v>5</c:v>
                </c:pt>
                <c:pt idx="3">
                  <c:v>1</c:v>
                </c:pt>
                <c:pt idx="4">
                  <c:v>7</c:v>
                </c:pt>
                <c:pt idx="5">
                  <c:v>9</c:v>
                </c:pt>
              </c:numCache>
            </c:numRef>
          </c:val>
          <c:extLst>
            <c:ext xmlns:c16="http://schemas.microsoft.com/office/drawing/2014/chart" uri="{C3380CC4-5D6E-409C-BE32-E72D297353CC}">
              <c16:uniqueId val="{00000000-668E-DB49-B3CB-1EE52EDB438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SectorsNewOrders!$M$6:$M$11</c:f>
              <c:numCache>
                <c:formatCode>General</c:formatCode>
                <c:ptCount val="6"/>
                <c:pt idx="0">
                  <c:v>10</c:v>
                </c:pt>
                <c:pt idx="1">
                  <c:v>8</c:v>
                </c:pt>
                <c:pt idx="2">
                  <c:v>15</c:v>
                </c:pt>
                <c:pt idx="3">
                  <c:v>15</c:v>
                </c:pt>
                <c:pt idx="4">
                  <c:v>15</c:v>
                </c:pt>
                <c:pt idx="5">
                  <c:v>14</c:v>
                </c:pt>
              </c:numCache>
            </c:numRef>
          </c:val>
          <c:extLst>
            <c:ext xmlns:c16="http://schemas.microsoft.com/office/drawing/2014/chart" uri="{C3380CC4-5D6E-409C-BE32-E72D297353CC}">
              <c16:uniqueId val="{00000000-58AB-D844-86A5-2565940B654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SectorsNewOrders!$N$6:$N$11</c:f>
              <c:numCache>
                <c:formatCode>General</c:formatCode>
                <c:ptCount val="6"/>
                <c:pt idx="0">
                  <c:v>4</c:v>
                </c:pt>
                <c:pt idx="1">
                  <c:v>5</c:v>
                </c:pt>
                <c:pt idx="2">
                  <c:v>2</c:v>
                </c:pt>
                <c:pt idx="3">
                  <c:v>13</c:v>
                </c:pt>
                <c:pt idx="4">
                  <c:v>6</c:v>
                </c:pt>
                <c:pt idx="5">
                  <c:v>3</c:v>
                </c:pt>
              </c:numCache>
            </c:numRef>
          </c:val>
          <c:extLst>
            <c:ext xmlns:c16="http://schemas.microsoft.com/office/drawing/2014/chart" uri="{C3380CC4-5D6E-409C-BE32-E72D297353CC}">
              <c16:uniqueId val="{00000000-4F39-2749-B1AD-A343661055C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SectorsNewOrders!$O$6:$O$11</c:f>
              <c:numCache>
                <c:formatCode>General</c:formatCode>
                <c:ptCount val="6"/>
                <c:pt idx="0">
                  <c:v>3</c:v>
                </c:pt>
                <c:pt idx="1">
                  <c:v>9</c:v>
                </c:pt>
                <c:pt idx="2">
                  <c:v>8</c:v>
                </c:pt>
                <c:pt idx="3">
                  <c:v>8</c:v>
                </c:pt>
                <c:pt idx="4">
                  <c:v>8</c:v>
                </c:pt>
                <c:pt idx="5">
                  <c:v>5</c:v>
                </c:pt>
              </c:numCache>
            </c:numRef>
          </c:val>
          <c:extLst>
            <c:ext xmlns:c16="http://schemas.microsoft.com/office/drawing/2014/chart" uri="{C3380CC4-5D6E-409C-BE32-E72D297353CC}">
              <c16:uniqueId val="{00000000-B83F-A946-BF89-E38AC74710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SectorsNewOrders!$P$6:$P$11</c:f>
              <c:numCache>
                <c:formatCode>General</c:formatCode>
                <c:ptCount val="6"/>
                <c:pt idx="0">
                  <c:v>8</c:v>
                </c:pt>
                <c:pt idx="1">
                  <c:v>14</c:v>
                </c:pt>
                <c:pt idx="2">
                  <c:v>6</c:v>
                </c:pt>
                <c:pt idx="3">
                  <c:v>6</c:v>
                </c:pt>
                <c:pt idx="4">
                  <c:v>5</c:v>
                </c:pt>
                <c:pt idx="5">
                  <c:v>2</c:v>
                </c:pt>
              </c:numCache>
            </c:numRef>
          </c:val>
          <c:extLst>
            <c:ext xmlns:c16="http://schemas.microsoft.com/office/drawing/2014/chart" uri="{C3380CC4-5D6E-409C-BE32-E72D297353CC}">
              <c16:uniqueId val="{00000000-5EB5-3341-B5C7-B5394002F4BB}"/>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SectorsNewOrders!$Q$6:$Q$11</c:f>
              <c:numCache>
                <c:formatCode>General</c:formatCode>
                <c:ptCount val="6"/>
                <c:pt idx="0">
                  <c:v>14</c:v>
                </c:pt>
                <c:pt idx="1">
                  <c:v>0</c:v>
                </c:pt>
                <c:pt idx="2">
                  <c:v>14</c:v>
                </c:pt>
                <c:pt idx="3">
                  <c:v>10</c:v>
                </c:pt>
                <c:pt idx="4">
                  <c:v>9</c:v>
                </c:pt>
                <c:pt idx="5">
                  <c:v>1</c:v>
                </c:pt>
              </c:numCache>
            </c:numRef>
          </c:val>
          <c:extLst>
            <c:ext xmlns:c16="http://schemas.microsoft.com/office/drawing/2014/chart" uri="{C3380CC4-5D6E-409C-BE32-E72D297353CC}">
              <c16:uniqueId val="{00000000-B6AC-264A-9C1B-BE5BACC9A5A6}"/>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SectorsNewOrders!$R$6:$R$11</c:f>
              <c:numCache>
                <c:formatCode>General</c:formatCode>
                <c:ptCount val="6"/>
                <c:pt idx="0">
                  <c:v>13</c:v>
                </c:pt>
                <c:pt idx="1">
                  <c:v>15</c:v>
                </c:pt>
                <c:pt idx="2">
                  <c:v>7</c:v>
                </c:pt>
                <c:pt idx="3">
                  <c:v>0</c:v>
                </c:pt>
                <c:pt idx="4">
                  <c:v>-1</c:v>
                </c:pt>
                <c:pt idx="5">
                  <c:v>0</c:v>
                </c:pt>
              </c:numCache>
            </c:numRef>
          </c:val>
          <c:extLst>
            <c:ext xmlns:c16="http://schemas.microsoft.com/office/drawing/2014/chart" uri="{C3380CC4-5D6E-409C-BE32-E72D297353CC}">
              <c16:uniqueId val="{00000000-F61E-EF4A-8244-6B1FBF24F16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44287</c:v>
                </c:pt>
                <c:pt idx="1">
                  <c:v>44317</c:v>
                </c:pt>
                <c:pt idx="2">
                  <c:v>44348</c:v>
                </c:pt>
                <c:pt idx="3">
                  <c:v>44378</c:v>
                </c:pt>
                <c:pt idx="4">
                  <c:v>44409</c:v>
                </c:pt>
                <c:pt idx="5">
                  <c:v>44440</c:v>
                </c:pt>
              </c:numCache>
            </c:numRef>
          </c:cat>
          <c:val>
            <c:numRef>
              <c:f>SectorsNewOrders!$S$6:$S$11</c:f>
              <c:numCache>
                <c:formatCode>General</c:formatCode>
                <c:ptCount val="6"/>
                <c:pt idx="0">
                  <c:v>-1</c:v>
                </c:pt>
                <c:pt idx="1">
                  <c:v>4</c:v>
                </c:pt>
                <c:pt idx="2">
                  <c:v>4</c:v>
                </c:pt>
                <c:pt idx="3">
                  <c:v>-1</c:v>
                </c:pt>
                <c:pt idx="4">
                  <c:v>0</c:v>
                </c:pt>
                <c:pt idx="5">
                  <c:v>0</c:v>
                </c:pt>
              </c:numCache>
            </c:numRef>
          </c:val>
          <c:extLst>
            <c:ext xmlns:c16="http://schemas.microsoft.com/office/drawing/2014/chart" uri="{C3380CC4-5D6E-409C-BE32-E72D297353CC}">
              <c16:uniqueId val="{00000000-A4B8-8B4E-A3D1-220546622A4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Sectors!$C$6:$C$11</c:f>
              <c:numCache>
                <c:formatCode>General</c:formatCode>
                <c:ptCount val="6"/>
                <c:pt idx="0">
                  <c:v>14</c:v>
                </c:pt>
                <c:pt idx="1">
                  <c:v>8</c:v>
                </c:pt>
                <c:pt idx="2">
                  <c:v>11</c:v>
                </c:pt>
                <c:pt idx="3">
                  <c:v>14</c:v>
                </c:pt>
                <c:pt idx="4">
                  <c:v>13</c:v>
                </c:pt>
                <c:pt idx="5">
                  <c:v>14</c:v>
                </c:pt>
              </c:numCache>
            </c:numRef>
          </c:val>
          <c:extLst>
            <c:ext xmlns:c16="http://schemas.microsoft.com/office/drawing/2014/chart" uri="{C3380CC4-5D6E-409C-BE32-E72D297353CC}">
              <c16:uniqueId val="{00000000-B039-884F-8B24-981C61251FB1}"/>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Sectors!$B$6:$B$11</c:f>
              <c:numCache>
                <c:formatCode>General</c:formatCode>
                <c:ptCount val="6"/>
                <c:pt idx="0">
                  <c:v>15</c:v>
                </c:pt>
                <c:pt idx="1">
                  <c:v>15</c:v>
                </c:pt>
                <c:pt idx="2">
                  <c:v>7</c:v>
                </c:pt>
                <c:pt idx="3">
                  <c:v>16</c:v>
                </c:pt>
                <c:pt idx="4">
                  <c:v>11</c:v>
                </c:pt>
                <c:pt idx="5">
                  <c:v>13</c:v>
                </c:pt>
              </c:numCache>
            </c:numRef>
          </c:val>
          <c:extLst>
            <c:ext xmlns:c16="http://schemas.microsoft.com/office/drawing/2014/chart" uri="{C3380CC4-5D6E-409C-BE32-E72D297353CC}">
              <c16:uniqueId val="{00000000-2584-2042-93AE-0F7DBD78B0A0}"/>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Sectors!$D$6:$D$11</c:f>
              <c:numCache>
                <c:formatCode>General</c:formatCode>
                <c:ptCount val="6"/>
                <c:pt idx="0">
                  <c:v>7</c:v>
                </c:pt>
                <c:pt idx="1">
                  <c:v>4</c:v>
                </c:pt>
                <c:pt idx="2">
                  <c:v>2</c:v>
                </c:pt>
                <c:pt idx="3">
                  <c:v>4</c:v>
                </c:pt>
                <c:pt idx="4">
                  <c:v>9</c:v>
                </c:pt>
                <c:pt idx="5">
                  <c:v>2</c:v>
                </c:pt>
              </c:numCache>
            </c:numRef>
          </c:val>
          <c:extLst>
            <c:ext xmlns:c16="http://schemas.microsoft.com/office/drawing/2014/chart" uri="{C3380CC4-5D6E-409C-BE32-E72D297353CC}">
              <c16:uniqueId val="{00000000-A7CD-AE49-954C-1AE453A98DC8}"/>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Sectors!$E$6:$E$11</c:f>
              <c:numCache>
                <c:formatCode>General</c:formatCode>
                <c:ptCount val="6"/>
                <c:pt idx="0">
                  <c:v>13</c:v>
                </c:pt>
                <c:pt idx="1">
                  <c:v>6</c:v>
                </c:pt>
                <c:pt idx="2">
                  <c:v>0</c:v>
                </c:pt>
                <c:pt idx="3">
                  <c:v>0</c:v>
                </c:pt>
                <c:pt idx="4">
                  <c:v>15</c:v>
                </c:pt>
                <c:pt idx="5">
                  <c:v>0</c:v>
                </c:pt>
              </c:numCache>
            </c:numRef>
          </c:val>
          <c:extLst>
            <c:ext xmlns:c16="http://schemas.microsoft.com/office/drawing/2014/chart" uri="{C3380CC4-5D6E-409C-BE32-E72D297353CC}">
              <c16:uniqueId val="{00000000-5DBB-1142-8027-08248829CF6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Sectors!$F$6:$F$11</c:f>
              <c:numCache>
                <c:formatCode>General</c:formatCode>
                <c:ptCount val="6"/>
                <c:pt idx="0">
                  <c:v>2</c:v>
                </c:pt>
                <c:pt idx="1">
                  <c:v>2</c:v>
                </c:pt>
                <c:pt idx="2">
                  <c:v>-1</c:v>
                </c:pt>
                <c:pt idx="3">
                  <c:v>3</c:v>
                </c:pt>
                <c:pt idx="4">
                  <c:v>16</c:v>
                </c:pt>
                <c:pt idx="5">
                  <c:v>3</c:v>
                </c:pt>
              </c:numCache>
            </c:numRef>
          </c:val>
          <c:extLst>
            <c:ext xmlns:c16="http://schemas.microsoft.com/office/drawing/2014/chart" uri="{C3380CC4-5D6E-409C-BE32-E72D297353CC}">
              <c16:uniqueId val="{00000000-EEC9-FE48-9AEF-3B0FCD63D4FD}"/>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Sectors!$G$6:$G$11</c:f>
              <c:numCache>
                <c:formatCode>General</c:formatCode>
                <c:ptCount val="6"/>
                <c:pt idx="0">
                  <c:v>9</c:v>
                </c:pt>
                <c:pt idx="1">
                  <c:v>13</c:v>
                </c:pt>
                <c:pt idx="2">
                  <c:v>12</c:v>
                </c:pt>
                <c:pt idx="3">
                  <c:v>6</c:v>
                </c:pt>
                <c:pt idx="4">
                  <c:v>6</c:v>
                </c:pt>
                <c:pt idx="5">
                  <c:v>12</c:v>
                </c:pt>
              </c:numCache>
            </c:numRef>
          </c:val>
          <c:extLst>
            <c:ext xmlns:c16="http://schemas.microsoft.com/office/drawing/2014/chart" uri="{C3380CC4-5D6E-409C-BE32-E72D297353CC}">
              <c16:uniqueId val="{00000000-E166-3741-92B4-D2DE04E2FABE}"/>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Sectors!$H$6:$H$11</c:f>
              <c:numCache>
                <c:formatCode>General</c:formatCode>
                <c:ptCount val="6"/>
                <c:pt idx="0">
                  <c:v>4</c:v>
                </c:pt>
                <c:pt idx="1">
                  <c:v>7</c:v>
                </c:pt>
                <c:pt idx="2">
                  <c:v>15</c:v>
                </c:pt>
                <c:pt idx="3">
                  <c:v>8</c:v>
                </c:pt>
                <c:pt idx="4">
                  <c:v>12</c:v>
                </c:pt>
                <c:pt idx="5">
                  <c:v>-1</c:v>
                </c:pt>
              </c:numCache>
            </c:numRef>
          </c:val>
          <c:extLst>
            <c:ext xmlns:c16="http://schemas.microsoft.com/office/drawing/2014/chart" uri="{C3380CC4-5D6E-409C-BE32-E72D297353CC}">
              <c16:uniqueId val="{00000000-C474-2141-B4DD-2CA6E1955A0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Sectors!$I$6:$I$11</c:f>
              <c:numCache>
                <c:formatCode>General</c:formatCode>
                <c:ptCount val="6"/>
                <c:pt idx="0">
                  <c:v>1</c:v>
                </c:pt>
                <c:pt idx="1">
                  <c:v>3</c:v>
                </c:pt>
                <c:pt idx="2">
                  <c:v>1</c:v>
                </c:pt>
                <c:pt idx="3">
                  <c:v>1</c:v>
                </c:pt>
                <c:pt idx="4">
                  <c:v>1</c:v>
                </c:pt>
                <c:pt idx="5">
                  <c:v>1</c:v>
                </c:pt>
              </c:numCache>
            </c:numRef>
          </c:val>
          <c:extLst>
            <c:ext xmlns:c16="http://schemas.microsoft.com/office/drawing/2014/chart" uri="{C3380CC4-5D6E-409C-BE32-E72D297353CC}">
              <c16:uniqueId val="{00000000-9B0D-4E48-A843-7951D228BA7E}"/>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Sectors!$J$6:$J$11</c:f>
              <c:numCache>
                <c:formatCode>General</c:formatCode>
                <c:ptCount val="6"/>
                <c:pt idx="0">
                  <c:v>8</c:v>
                </c:pt>
                <c:pt idx="1">
                  <c:v>10</c:v>
                </c:pt>
                <c:pt idx="2">
                  <c:v>14</c:v>
                </c:pt>
                <c:pt idx="3">
                  <c:v>13</c:v>
                </c:pt>
                <c:pt idx="4">
                  <c:v>5</c:v>
                </c:pt>
                <c:pt idx="5">
                  <c:v>9</c:v>
                </c:pt>
              </c:numCache>
            </c:numRef>
          </c:val>
          <c:extLst>
            <c:ext xmlns:c16="http://schemas.microsoft.com/office/drawing/2014/chart" uri="{C3380CC4-5D6E-409C-BE32-E72D297353CC}">
              <c16:uniqueId val="{00000000-3C13-A54C-A2E1-35DBA9118D86}"/>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Sectors!$K$6:$K$11</c:f>
              <c:numCache>
                <c:formatCode>General</c:formatCode>
                <c:ptCount val="6"/>
                <c:pt idx="0">
                  <c:v>3</c:v>
                </c:pt>
                <c:pt idx="1">
                  <c:v>12</c:v>
                </c:pt>
                <c:pt idx="2">
                  <c:v>5</c:v>
                </c:pt>
                <c:pt idx="3">
                  <c:v>9</c:v>
                </c:pt>
                <c:pt idx="4">
                  <c:v>14</c:v>
                </c:pt>
                <c:pt idx="5">
                  <c:v>7</c:v>
                </c:pt>
              </c:numCache>
            </c:numRef>
          </c:val>
          <c:extLst>
            <c:ext xmlns:c16="http://schemas.microsoft.com/office/drawing/2014/chart" uri="{C3380CC4-5D6E-409C-BE32-E72D297353CC}">
              <c16:uniqueId val="{00000000-5A4A-7840-A079-3A3C5B0D108B}"/>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Sectors!$L$6:$L$11</c:f>
              <c:numCache>
                <c:formatCode>General</c:formatCode>
                <c:ptCount val="6"/>
                <c:pt idx="0">
                  <c:v>10</c:v>
                </c:pt>
                <c:pt idx="1">
                  <c:v>9</c:v>
                </c:pt>
                <c:pt idx="2">
                  <c:v>8</c:v>
                </c:pt>
                <c:pt idx="3">
                  <c:v>5</c:v>
                </c:pt>
                <c:pt idx="4">
                  <c:v>7</c:v>
                </c:pt>
                <c:pt idx="5">
                  <c:v>6</c:v>
                </c:pt>
              </c:numCache>
            </c:numRef>
          </c:val>
          <c:extLst>
            <c:ext xmlns:c16="http://schemas.microsoft.com/office/drawing/2014/chart" uri="{C3380CC4-5D6E-409C-BE32-E72D297353CC}">
              <c16:uniqueId val="{00000000-CDE4-E14C-A990-068E42FDB3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Sectors!$M$6:$M$11</c:f>
              <c:numCache>
                <c:formatCode>General</c:formatCode>
                <c:ptCount val="6"/>
                <c:pt idx="0">
                  <c:v>12</c:v>
                </c:pt>
                <c:pt idx="1">
                  <c:v>16</c:v>
                </c:pt>
                <c:pt idx="2">
                  <c:v>16</c:v>
                </c:pt>
                <c:pt idx="3">
                  <c:v>17</c:v>
                </c:pt>
                <c:pt idx="4">
                  <c:v>17</c:v>
                </c:pt>
                <c:pt idx="5">
                  <c:v>15</c:v>
                </c:pt>
              </c:numCache>
            </c:numRef>
          </c:val>
          <c:extLst>
            <c:ext xmlns:c16="http://schemas.microsoft.com/office/drawing/2014/chart" uri="{C3380CC4-5D6E-409C-BE32-E72D297353CC}">
              <c16:uniqueId val="{00000000-B2B5-0E4B-B1A6-7E6FF5DBDAD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Sectors!$N$6:$N$11</c:f>
              <c:numCache>
                <c:formatCode>General</c:formatCode>
                <c:ptCount val="6"/>
                <c:pt idx="0">
                  <c:v>6</c:v>
                </c:pt>
                <c:pt idx="1">
                  <c:v>5</c:v>
                </c:pt>
                <c:pt idx="2">
                  <c:v>4</c:v>
                </c:pt>
                <c:pt idx="3">
                  <c:v>10</c:v>
                </c:pt>
                <c:pt idx="4">
                  <c:v>4</c:v>
                </c:pt>
                <c:pt idx="5">
                  <c:v>5</c:v>
                </c:pt>
              </c:numCache>
            </c:numRef>
          </c:val>
          <c:extLst>
            <c:ext xmlns:c16="http://schemas.microsoft.com/office/drawing/2014/chart" uri="{C3380CC4-5D6E-409C-BE32-E72D297353CC}">
              <c16:uniqueId val="{00000000-4F89-B249-BFCC-D673AFD9099F}"/>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Sectors!$O$6:$O$11</c:f>
              <c:numCache>
                <c:formatCode>General</c:formatCode>
                <c:ptCount val="6"/>
                <c:pt idx="0">
                  <c:v>5</c:v>
                </c:pt>
                <c:pt idx="1">
                  <c:v>11</c:v>
                </c:pt>
                <c:pt idx="2">
                  <c:v>6</c:v>
                </c:pt>
                <c:pt idx="3">
                  <c:v>12</c:v>
                </c:pt>
                <c:pt idx="4">
                  <c:v>8</c:v>
                </c:pt>
                <c:pt idx="5">
                  <c:v>8</c:v>
                </c:pt>
              </c:numCache>
            </c:numRef>
          </c:val>
          <c:extLst>
            <c:ext xmlns:c16="http://schemas.microsoft.com/office/drawing/2014/chart" uri="{C3380CC4-5D6E-409C-BE32-E72D297353CC}">
              <c16:uniqueId val="{00000000-DCC8-884F-9A37-9D0471DCF1CB}"/>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Sectors!$P$6:$P$11</c:f>
              <c:numCache>
                <c:formatCode>General</c:formatCode>
                <c:ptCount val="6"/>
                <c:pt idx="0">
                  <c:v>11</c:v>
                </c:pt>
                <c:pt idx="1">
                  <c:v>14</c:v>
                </c:pt>
                <c:pt idx="2">
                  <c:v>9</c:v>
                </c:pt>
                <c:pt idx="3">
                  <c:v>11</c:v>
                </c:pt>
                <c:pt idx="4">
                  <c:v>10</c:v>
                </c:pt>
                <c:pt idx="5">
                  <c:v>10</c:v>
                </c:pt>
              </c:numCache>
            </c:numRef>
          </c:val>
          <c:extLst>
            <c:ext xmlns:c16="http://schemas.microsoft.com/office/drawing/2014/chart" uri="{C3380CC4-5D6E-409C-BE32-E72D297353CC}">
              <c16:uniqueId val="{00000000-A331-004B-BD45-4F26AA318863}"/>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Sectors!$Q$6:$Q$11</c:f>
              <c:numCache>
                <c:formatCode>General</c:formatCode>
                <c:ptCount val="6"/>
                <c:pt idx="0">
                  <c:v>16</c:v>
                </c:pt>
                <c:pt idx="1">
                  <c:v>0</c:v>
                </c:pt>
                <c:pt idx="2">
                  <c:v>10</c:v>
                </c:pt>
                <c:pt idx="3">
                  <c:v>15</c:v>
                </c:pt>
                <c:pt idx="4">
                  <c:v>3</c:v>
                </c:pt>
                <c:pt idx="5">
                  <c:v>11</c:v>
                </c:pt>
              </c:numCache>
            </c:numRef>
          </c:val>
          <c:extLst>
            <c:ext xmlns:c16="http://schemas.microsoft.com/office/drawing/2014/chart" uri="{C3380CC4-5D6E-409C-BE32-E72D297353CC}">
              <c16:uniqueId val="{00000000-DAFE-FC43-AC45-8422D30264F7}"/>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Sectors!$R$6:$R$11</c:f>
              <c:numCache>
                <c:formatCode>General</c:formatCode>
                <c:ptCount val="6"/>
                <c:pt idx="0">
                  <c:v>17</c:v>
                </c:pt>
                <c:pt idx="1">
                  <c:v>17</c:v>
                </c:pt>
                <c:pt idx="2">
                  <c:v>13</c:v>
                </c:pt>
                <c:pt idx="3">
                  <c:v>7</c:v>
                </c:pt>
                <c:pt idx="4">
                  <c:v>-1</c:v>
                </c:pt>
                <c:pt idx="5">
                  <c:v>-2</c:v>
                </c:pt>
              </c:numCache>
            </c:numRef>
          </c:val>
          <c:extLst>
            <c:ext xmlns:c16="http://schemas.microsoft.com/office/drawing/2014/chart" uri="{C3380CC4-5D6E-409C-BE32-E72D297353CC}">
              <c16:uniqueId val="{00000000-C6EA-F94E-8041-3FDB0AF76C12}"/>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44287</c:v>
                </c:pt>
                <c:pt idx="1">
                  <c:v>44317</c:v>
                </c:pt>
                <c:pt idx="2">
                  <c:v>44348</c:v>
                </c:pt>
                <c:pt idx="3">
                  <c:v>44378</c:v>
                </c:pt>
                <c:pt idx="4">
                  <c:v>44409</c:v>
                </c:pt>
                <c:pt idx="5">
                  <c:v>44440</c:v>
                </c:pt>
              </c:numCache>
            </c:numRef>
          </c:cat>
          <c:val>
            <c:numRef>
              <c:f>Sectors!$S$6:$S$11</c:f>
              <c:numCache>
                <c:formatCode>General</c:formatCode>
                <c:ptCount val="6"/>
                <c:pt idx="0">
                  <c:v>0</c:v>
                </c:pt>
                <c:pt idx="1">
                  <c:v>1</c:v>
                </c:pt>
                <c:pt idx="2">
                  <c:v>3</c:v>
                </c:pt>
                <c:pt idx="3">
                  <c:v>2</c:v>
                </c:pt>
                <c:pt idx="4">
                  <c:v>2</c:v>
                </c:pt>
                <c:pt idx="5">
                  <c:v>4</c:v>
                </c:pt>
              </c:numCache>
            </c:numRef>
          </c:val>
          <c:extLst>
            <c:ext xmlns:c16="http://schemas.microsoft.com/office/drawing/2014/chart" uri="{C3380CC4-5D6E-409C-BE32-E72D297353CC}">
              <c16:uniqueId val="{00000000-66D6-B940-91D7-A992FE09F8EC}"/>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2433-2D46-A1DF-0FD59D47EC0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8514-DC40-AB31-46A7AF9B6B9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D09-7541-8B24-1A608F393FF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A9D-0749-B97B-6B8A62104A3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263-BC4A-8496-1690D98C5E0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F1B-CC42-B095-4B13B203FC0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40C0-9443-A031-2DD84C643B1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F588-AF45-91CB-49280D1C771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47CE-624A-8FB3-0015D947896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AB38-A04F-A1DC-EA242347591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4C57-8447-B942-A5AA49DC3A0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C073-DE4D-AB6C-6C565CB744E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97F5-CC45-96E1-2726E038074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169F-DA44-9CCB-3CBE2FA59B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C77-C441-9A70-89954B317ED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D9F-044F-81ED-61D70EFDE37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DB5B-9341-9DFC-80594B5B9C4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95FA-8D49-9290-2BD96507A93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026C-0243-A62B-E2C7528A18E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C2D0-6847-AA97-8E6F7FF14A3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GDP'!$D$6:$D$890</c:f>
              <c:numCache>
                <c:formatCode>0.00%</c:formatCode>
                <c:ptCount val="885"/>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07BB-2644-ABF6-A4D79C84E31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07BB-2644-ABF6-A4D79C84E31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GDP'!$E$6:$E$890</c:f>
              <c:numCache>
                <c:formatCode>0.00%</c:formatCode>
                <c:ptCount val="885"/>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ECB-A64B-B657-E7383E721B0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AECB-A64B-B657-E7383E721B0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A2CA-D246-89DC-48FAD8675FB8}"/>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A2CA-D246-89DC-48FAD8675FB8}"/>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55.3</c:v>
                </c:pt>
                <c:pt idx="328">
                  <c:v>55.5</c:v>
                </c:pt>
                <c:pt idx="329">
                  <c:v>56.7</c:v>
                </c:pt>
                <c:pt idx="330">
                  <c:v>56.5</c:v>
                </c:pt>
                <c:pt idx="331">
                  <c:v>59.3</c:v>
                </c:pt>
                <c:pt idx="332">
                  <c:v>60.2</c:v>
                </c:pt>
                <c:pt idx="333">
                  <c:v>58.5</c:v>
                </c:pt>
                <c:pt idx="334">
                  <c:v>58.2</c:v>
                </c:pt>
                <c:pt idx="335">
                  <c:v>59.3</c:v>
                </c:pt>
                <c:pt idx="336">
                  <c:v>59.1</c:v>
                </c:pt>
                <c:pt idx="337">
                  <c:v>60.8</c:v>
                </c:pt>
                <c:pt idx="338">
                  <c:v>59.3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numCache>
            </c:numRef>
          </c:val>
          <c:smooth val="0"/>
          <c:extLst>
            <c:ext xmlns:c16="http://schemas.microsoft.com/office/drawing/2014/chart" uri="{C3380CC4-5D6E-409C-BE32-E72D297353CC}">
              <c16:uniqueId val="{00000000-AE93-3249-901D-178358B5586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99F8-5444-8155-AC458B849AE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D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D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890" totalsRowShown="0" headerRowDxfId="6568" dataDxfId="6566" headerRowBorderDxfId="6567">
  <autoFilter ref="A5:L890" xr:uid="{00000000-0009-0000-0100-000001000000}"/>
  <tableColumns count="12">
    <tableColumn id="1" xr3:uid="{00000000-0010-0000-0000-000001000000}" name="Date" dataDxfId="6565"/>
    <tableColumn id="5" xr3:uid="{00000000-0010-0000-0000-000005000000}" name="New Orders" dataDxfId="6564"/>
    <tableColumn id="3" xr3:uid="{00000000-0010-0000-0000-000003000000}" name="Imports" dataDxfId="6563"/>
    <tableColumn id="2" xr3:uid="{00000000-0010-0000-0000-000002000000}" name="Backlog Of Orders" dataDxfId="6562"/>
    <tableColumn id="4" xr3:uid="{00000000-0010-0000-0000-000004000000}" name="Prices" dataDxfId="6561"/>
    <tableColumn id="6" xr3:uid="{00000000-0010-0000-0000-000006000000}" name="Production" dataDxfId="6560"/>
    <tableColumn id="7" xr3:uid="{00000000-0010-0000-0000-000007000000}" name="Customers Inventories" dataDxfId="6559"/>
    <tableColumn id="8" xr3:uid="{00000000-0010-0000-0000-000008000000}" name="Inventories" dataDxfId="6558"/>
    <tableColumn id="9" xr3:uid="{00000000-0010-0000-0000-000009000000}" name="Deliveries" dataDxfId="6557"/>
    <tableColumn id="10" xr3:uid="{00000000-0010-0000-0000-00000A000000}" name="Employment" dataDxfId="6556"/>
    <tableColumn id="11" xr3:uid="{00000000-0010-0000-0000-00000B000000}" name="Exports" dataDxfId="6555"/>
    <tableColumn id="13" xr3:uid="{00000000-0010-0000-0000-00000D000000}" name="ISM" dataDxfId="65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890" totalsRowShown="0" headerRowDxfId="6553" dataDxfId="6551" headerRowBorderDxfId="6552" tableBorderDxfId="6550" totalsRowBorderDxfId="6549">
  <autoFilter ref="A5:E890" xr:uid="{00000000-0009-0000-0100-000002000000}"/>
  <tableColumns count="5">
    <tableColumn id="1" xr3:uid="{00000000-0010-0000-0100-000001000000}" name="Date" dataDxfId="6548"/>
    <tableColumn id="2" xr3:uid="{00000000-0010-0000-0100-000002000000}" name="PMI" dataDxfId="6547"/>
    <tableColumn id="6" xr3:uid="{00000000-0010-0000-0100-000006000000}" name="GDP growth yoy %" dataDxfId="6546"/>
    <tableColumn id="5" xr3:uid="{00000000-0010-0000-0100-000005000000}" name="GDP growth qoq %" dataDxfId="6545"/>
    <tableColumn id="4" xr3:uid="{00000000-0010-0000-0100-000004000000}" name="GDP growth q/q % (annualised)" dataDxfId="6544"/>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5:D890" totalsRowShown="0" headerRowDxfId="6543" dataDxfId="6541" headerRowBorderDxfId="6542">
  <autoFilter ref="A5:D890" xr:uid="{00000000-0009-0000-0100-000003000000}"/>
  <tableColumns count="4">
    <tableColumn id="1" xr3:uid="{00000000-0010-0000-0200-000001000000}" name="Date" dataDxfId="6540"/>
    <tableColumn id="2" xr3:uid="{00000000-0010-0000-0200-000002000000}" name="PMI" dataDxfId="6539"/>
    <tableColumn id="4" xr3:uid="{00000000-0010-0000-0200-000004000000}" name="S&amp;P" dataDxfId="6538">
      <calculatedColumnFormula>_xll.BDH(#REF!,#REF!,#REF!)</calculatedColumnFormula>
    </tableColumn>
    <tableColumn id="5" xr3:uid="{00000000-0010-0000-0200-000005000000}" name="S&amp;P yoy %" dataDxfId="65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9" displayName="Table9" ref="A5:C890" totalsRowShown="0" headerRowDxfId="6536" dataDxfId="6534" headerRowBorderDxfId="6535">
  <autoFilter ref="A5:C890" xr:uid="{00000000-0009-0000-0100-000004000000}"/>
  <tableColumns count="3">
    <tableColumn id="1" xr3:uid="{00000000-0010-0000-0300-000001000000}" name="Date" dataDxfId="6533"/>
    <tableColumn id="3" xr3:uid="{00000000-0010-0000-0300-000003000000}" name="PMI" dataDxfId="6532"/>
    <tableColumn id="2" xr3:uid="{00000000-0010-0000-0300-000002000000}" name="Change" dataDxfId="65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C7" sqref="C7"/>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27" width="9.1640625" style="108" customWidth="1"/>
    <col min="28" max="16384" width="9.1640625" style="108"/>
  </cols>
  <sheetData>
    <row r="3" spans="2:20" x14ac:dyDescent="0.2">
      <c r="B3" s="107" t="s">
        <v>0</v>
      </c>
    </row>
    <row r="5" spans="2:20" x14ac:dyDescent="0.2">
      <c r="C5" s="104" t="s">
        <v>1</v>
      </c>
    </row>
    <row r="7" spans="2:20" x14ac:dyDescent="0.2">
      <c r="C7" s="111" t="s">
        <v>2</v>
      </c>
    </row>
    <row r="9" spans="2:20" x14ac:dyDescent="0.2">
      <c r="C9" s="108" t="s">
        <v>3</v>
      </c>
    </row>
    <row r="11" spans="2:20" ht="16" customHeight="1" x14ac:dyDescent="0.2">
      <c r="C11" s="105"/>
      <c r="S11" s="106"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B34" sqref="B34:U36"/>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16.6640625" style="108" customWidth="1"/>
    <col min="21" max="28" width="9.1640625" style="108" customWidth="1"/>
    <col min="29" max="16384" width="9.1640625" style="108"/>
  </cols>
  <sheetData>
    <row r="1" spans="2:21" x14ac:dyDescent="0.2">
      <c r="B1" s="131"/>
      <c r="C1" s="116"/>
      <c r="D1" s="116"/>
      <c r="E1" s="116"/>
      <c r="F1" s="116"/>
      <c r="G1" s="116"/>
      <c r="H1" s="116"/>
      <c r="I1" s="116"/>
      <c r="J1" s="116"/>
    </row>
    <row r="2" spans="2:21" ht="16" customHeight="1" thickBot="1" x14ac:dyDescent="0.25">
      <c r="B2" s="132"/>
      <c r="C2" s="132"/>
      <c r="D2" s="132"/>
      <c r="E2" s="132"/>
      <c r="F2" s="132"/>
      <c r="G2" s="132"/>
      <c r="H2" s="132"/>
      <c r="I2" s="132"/>
      <c r="J2" s="132"/>
    </row>
    <row r="3" spans="2:21" ht="16" customHeight="1" thickBot="1" x14ac:dyDescent="0.25">
      <c r="B3" s="133" t="s">
        <v>27</v>
      </c>
      <c r="C3" s="124"/>
      <c r="D3" s="124"/>
      <c r="E3" s="124"/>
      <c r="F3" s="124"/>
      <c r="G3" s="124"/>
      <c r="H3" s="124"/>
      <c r="I3" s="124"/>
      <c r="J3" s="125"/>
    </row>
    <row r="5" spans="2:21" x14ac:dyDescent="0.2">
      <c r="B5" s="126" t="s">
        <v>28</v>
      </c>
      <c r="C5" s="127"/>
      <c r="D5" s="127"/>
      <c r="E5" s="127"/>
      <c r="F5" s="127"/>
      <c r="G5" s="127"/>
      <c r="H5" s="127"/>
      <c r="I5" s="127"/>
      <c r="J5" s="119"/>
    </row>
    <row r="7" spans="2:21" ht="172.5" customHeight="1" x14ac:dyDescent="0.2">
      <c r="B7" s="134" t="s">
        <v>29</v>
      </c>
      <c r="C7" s="116"/>
      <c r="D7" s="116"/>
      <c r="E7" s="116"/>
      <c r="F7" s="116"/>
      <c r="G7" s="116"/>
      <c r="H7" s="116"/>
      <c r="I7" s="116"/>
      <c r="J7" s="116"/>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6" t="s">
        <v>30</v>
      </c>
      <c r="C10" s="127"/>
      <c r="D10" s="127"/>
      <c r="E10" s="127"/>
      <c r="F10" s="127"/>
      <c r="G10" s="127"/>
      <c r="H10" s="127"/>
      <c r="I10" s="127"/>
      <c r="J10" s="119"/>
      <c r="N10" s="123" t="s">
        <v>31</v>
      </c>
      <c r="O10" s="124"/>
      <c r="P10" s="124"/>
      <c r="Q10" s="124"/>
      <c r="R10" s="124"/>
      <c r="S10" s="124"/>
      <c r="T10" s="124"/>
      <c r="U10" s="125"/>
    </row>
    <row r="11" spans="2:21" x14ac:dyDescent="0.2">
      <c r="N11" s="33" t="s">
        <v>32</v>
      </c>
      <c r="T11" s="33" t="s">
        <v>33</v>
      </c>
    </row>
    <row r="12" spans="2:21" ht="16" customHeight="1" thickBot="1" x14ac:dyDescent="0.25">
      <c r="B12" s="126" t="s">
        <v>34</v>
      </c>
      <c r="C12" s="127"/>
      <c r="D12" s="127"/>
      <c r="E12" s="127"/>
      <c r="F12" s="119"/>
      <c r="G12" s="126" t="s">
        <v>35</v>
      </c>
      <c r="H12" s="127"/>
      <c r="I12" s="127"/>
      <c r="J12" s="119"/>
    </row>
    <row r="13" spans="2:21" x14ac:dyDescent="0.2">
      <c r="P13" s="90">
        <v>44440</v>
      </c>
      <c r="Q13" s="91">
        <f>DATE(YEAR(P13),MONTH(P13)-1,DAY(P13))</f>
        <v>44409</v>
      </c>
      <c r="R13" s="92"/>
      <c r="T13" s="102" t="s">
        <v>36</v>
      </c>
      <c r="U13" s="102" t="s">
        <v>0</v>
      </c>
    </row>
    <row r="14" spans="2:21" ht="16" customHeight="1" thickBot="1" x14ac:dyDescent="0.25">
      <c r="B14" s="116" t="s">
        <v>37</v>
      </c>
      <c r="C14" s="116"/>
      <c r="D14" s="116"/>
      <c r="E14" s="116"/>
      <c r="F14" s="116"/>
      <c r="G14" s="116" t="s">
        <v>38</v>
      </c>
      <c r="H14" s="116"/>
      <c r="I14" s="116"/>
      <c r="J14" s="116"/>
      <c r="P14" s="93" t="s">
        <v>39</v>
      </c>
      <c r="Q14" s="93" t="s">
        <v>39</v>
      </c>
      <c r="R14" s="94" t="s">
        <v>40</v>
      </c>
      <c r="T14" s="103" t="s">
        <v>18</v>
      </c>
      <c r="U14" s="20">
        <v>17</v>
      </c>
    </row>
    <row r="15" spans="2:21" ht="30.75" customHeight="1" x14ac:dyDescent="0.2">
      <c r="G15" s="122" t="s">
        <v>41</v>
      </c>
      <c r="H15" s="116"/>
      <c r="I15" s="116"/>
      <c r="J15" s="116"/>
      <c r="N15" s="128" t="s">
        <v>39</v>
      </c>
      <c r="O15" s="129"/>
      <c r="P15" s="95">
        <f>VLOOKUP($P$13,Details!$A:$L,MATCH(Note!N15,Table91213[#Headers],),)</f>
        <v>61.1</v>
      </c>
      <c r="Q15" s="95">
        <f>VLOOKUP($Q$13,Details!$A:$L,MATCH(Note!N15,Table91213[#Headers],),)</f>
        <v>59.9</v>
      </c>
      <c r="R15" s="96">
        <f t="shared" ref="R15:R25" si="0">P15-Q15</f>
        <v>1.2000000000000028</v>
      </c>
      <c r="T15" s="103" t="s">
        <v>16</v>
      </c>
      <c r="U15" s="20">
        <v>16</v>
      </c>
    </row>
    <row r="16" spans="2:21" x14ac:dyDescent="0.2">
      <c r="B16" s="122" t="s">
        <v>42</v>
      </c>
      <c r="C16" s="116"/>
      <c r="D16" s="116"/>
      <c r="E16" s="116"/>
      <c r="F16" s="116"/>
      <c r="G16" s="116"/>
      <c r="H16" s="116"/>
      <c r="I16" s="116"/>
      <c r="J16" s="116"/>
      <c r="N16" s="118" t="s">
        <v>43</v>
      </c>
      <c r="O16" s="119"/>
      <c r="P16" s="112">
        <f>VLOOKUP($P$13,Details!$A:$L,MATCH(Note!N16,Table91213[#Headers],),)</f>
        <v>66.7</v>
      </c>
      <c r="Q16" s="112">
        <f>VLOOKUP($Q$13,Details!$A:$L,MATCH(Note!N16,Table91213[#Headers],),)</f>
        <v>66.7</v>
      </c>
      <c r="R16" s="97">
        <f t="shared" si="0"/>
        <v>0</v>
      </c>
      <c r="T16" s="103" t="s">
        <v>11</v>
      </c>
      <c r="U16" s="20">
        <v>15</v>
      </c>
    </row>
    <row r="17" spans="2:21" x14ac:dyDescent="0.2">
      <c r="B17" s="116" t="s">
        <v>44</v>
      </c>
      <c r="C17" s="116"/>
      <c r="D17" s="116"/>
      <c r="E17" s="116"/>
      <c r="F17" s="116"/>
      <c r="N17" s="118" t="s">
        <v>45</v>
      </c>
      <c r="O17" s="119"/>
      <c r="P17" s="112">
        <f>VLOOKUP($P$13,Details!$A:$L,MATCH(Note!N17,Table91213[#Headers],),)</f>
        <v>54.9</v>
      </c>
      <c r="Q17" s="112">
        <f>VLOOKUP($Q$13,Details!$A:$L,MATCH(Note!N17,Table91213[#Headers],),)</f>
        <v>54.3</v>
      </c>
      <c r="R17" s="97">
        <f t="shared" si="0"/>
        <v>0.60000000000000142</v>
      </c>
      <c r="T17" s="103" t="s">
        <v>14</v>
      </c>
      <c r="U17" s="20">
        <v>14</v>
      </c>
    </row>
    <row r="18" spans="2:21" x14ac:dyDescent="0.2">
      <c r="B18" s="116" t="s">
        <v>46</v>
      </c>
      <c r="C18" s="116"/>
      <c r="D18" s="116"/>
      <c r="E18" s="116"/>
      <c r="F18" s="116"/>
      <c r="N18" s="118" t="s">
        <v>47</v>
      </c>
      <c r="O18" s="119"/>
      <c r="P18" s="112">
        <f>VLOOKUP($P$13,Details!$A:$L,MATCH(Note!N18,Table91213[#Headers],),)</f>
        <v>64.8</v>
      </c>
      <c r="Q18" s="112">
        <f>VLOOKUP($Q$13,Details!$A:$L,MATCH(Note!N18,Table91213[#Headers],),)</f>
        <v>68.2</v>
      </c>
      <c r="R18" s="97">
        <f t="shared" si="0"/>
        <v>-3.4000000000000057</v>
      </c>
      <c r="T18" s="103" t="s">
        <v>9</v>
      </c>
      <c r="U18" s="20">
        <v>13</v>
      </c>
    </row>
    <row r="19" spans="2:21" x14ac:dyDescent="0.2">
      <c r="N19" s="118" t="s">
        <v>48</v>
      </c>
      <c r="O19" s="119"/>
      <c r="P19" s="112">
        <f>VLOOKUP($P$13,Details!$A:$L,MATCH(Note!N19,Table91213[#Headers],),)</f>
        <v>81.2</v>
      </c>
      <c r="Q19" s="112">
        <f>VLOOKUP($Q$13,Details!$A:$L,MATCH(Note!N19,Table91213[#Headers],),)</f>
        <v>79.400000000000006</v>
      </c>
      <c r="R19" s="97">
        <f t="shared" si="0"/>
        <v>1.7999999999999972</v>
      </c>
      <c r="T19" s="103" t="s">
        <v>15</v>
      </c>
      <c r="U19" s="20">
        <v>12</v>
      </c>
    </row>
    <row r="20" spans="2:21" x14ac:dyDescent="0.2">
      <c r="B20" s="130" t="s">
        <v>2</v>
      </c>
      <c r="C20" s="116"/>
      <c r="D20" s="116"/>
      <c r="E20" s="116"/>
      <c r="F20" s="116"/>
      <c r="G20" s="116"/>
      <c r="H20" s="116"/>
      <c r="I20" s="116"/>
      <c r="J20" s="116"/>
      <c r="N20" s="118" t="s">
        <v>49</v>
      </c>
      <c r="O20" s="119"/>
      <c r="P20" s="112">
        <f>VLOOKUP($P$13,Details!$A:$L,MATCH(Note!N20,Table91213[#Headers],),)</f>
        <v>59.4</v>
      </c>
      <c r="Q20" s="112">
        <f>VLOOKUP($Q$13,Details!$A:$L,MATCH(Note!N20,Table91213[#Headers],),)</f>
        <v>60</v>
      </c>
      <c r="R20" s="97">
        <f t="shared" si="0"/>
        <v>-0.60000000000000142</v>
      </c>
      <c r="T20" s="103" t="s">
        <v>12</v>
      </c>
      <c r="U20" s="20">
        <v>11</v>
      </c>
    </row>
    <row r="21" spans="2:21" x14ac:dyDescent="0.2">
      <c r="B21" s="130" t="s">
        <v>50</v>
      </c>
      <c r="C21" s="116"/>
      <c r="D21" s="116"/>
      <c r="E21" s="116"/>
      <c r="F21" s="116"/>
      <c r="G21" s="116"/>
      <c r="H21" s="116"/>
      <c r="I21" s="116"/>
      <c r="J21" s="116"/>
      <c r="N21" s="118" t="s">
        <v>51</v>
      </c>
      <c r="O21" s="119"/>
      <c r="P21" s="112">
        <f>VLOOKUP($P$13,Details!$A:$L,MATCH(Note!N21,Table91213[#Headers],),)</f>
        <v>31.7</v>
      </c>
      <c r="Q21" s="112">
        <f>VLOOKUP($Q$13,Details!$A:$L,MATCH(Note!N21,Table91213[#Headers],),)</f>
        <v>30.2</v>
      </c>
      <c r="R21" s="97">
        <f t="shared" si="0"/>
        <v>1.5</v>
      </c>
      <c r="T21" s="103" t="s">
        <v>6</v>
      </c>
      <c r="U21" s="20">
        <v>10</v>
      </c>
    </row>
    <row r="22" spans="2:21" x14ac:dyDescent="0.2">
      <c r="B22" s="116"/>
      <c r="C22" s="116"/>
      <c r="D22" s="116"/>
      <c r="E22" s="116"/>
      <c r="F22" s="116"/>
      <c r="G22" s="116"/>
      <c r="H22" s="116"/>
      <c r="I22" s="116"/>
      <c r="J22" s="116"/>
      <c r="N22" s="118" t="s">
        <v>52</v>
      </c>
      <c r="O22" s="119"/>
      <c r="P22" s="112">
        <f>VLOOKUP($P$13,Details!$A:$L,MATCH(Note!N22,Table91213[#Headers],),)</f>
        <v>55.6</v>
      </c>
      <c r="Q22" s="112">
        <f>VLOOKUP($Q$13,Details!$A:$L,MATCH(Note!N22,Table91213[#Headers],),)</f>
        <v>54.2</v>
      </c>
      <c r="R22" s="97">
        <f t="shared" si="0"/>
        <v>1.3999999999999986</v>
      </c>
      <c r="T22" s="103" t="s">
        <v>13</v>
      </c>
      <c r="U22" s="20">
        <v>9</v>
      </c>
    </row>
    <row r="23" spans="2:21" x14ac:dyDescent="0.2">
      <c r="B23" s="116"/>
      <c r="C23" s="116"/>
      <c r="D23" s="116"/>
      <c r="E23" s="116"/>
      <c r="F23" s="116"/>
      <c r="N23" s="118" t="s">
        <v>53</v>
      </c>
      <c r="O23" s="119"/>
      <c r="P23" s="112">
        <f>VLOOKUP($P$13,Details!$A:$L,MATCH(Note!N23,Table91213[#Headers],),)</f>
        <v>73.400000000000006</v>
      </c>
      <c r="Q23" s="112">
        <f>VLOOKUP($Q$13,Details!$A:$L,MATCH(Note!N23,Table91213[#Headers],),)</f>
        <v>69.5</v>
      </c>
      <c r="R23" s="97">
        <f t="shared" si="0"/>
        <v>3.9000000000000057</v>
      </c>
      <c r="T23" s="103" t="s">
        <v>21</v>
      </c>
      <c r="U23" s="20">
        <v>8</v>
      </c>
    </row>
    <row r="24" spans="2:21" x14ac:dyDescent="0.2">
      <c r="B24" s="116"/>
      <c r="C24" s="116"/>
      <c r="D24" s="116"/>
      <c r="E24" s="116"/>
      <c r="F24" s="116"/>
      <c r="N24" s="118" t="s">
        <v>54</v>
      </c>
      <c r="O24" s="119"/>
      <c r="P24" s="112">
        <f>VLOOKUP($P$13,Details!$A:$L,MATCH(Note!N24,Table91213[#Headers],),)</f>
        <v>50.2</v>
      </c>
      <c r="Q24" s="112">
        <f>VLOOKUP($Q$13,Details!$A:$L,MATCH(Note!N24,Table91213[#Headers],),)</f>
        <v>49</v>
      </c>
      <c r="R24" s="97">
        <f t="shared" si="0"/>
        <v>1.2000000000000028</v>
      </c>
      <c r="T24" s="103" t="s">
        <v>7</v>
      </c>
      <c r="U24" s="20">
        <v>7</v>
      </c>
    </row>
    <row r="25" spans="2:21" ht="16" customHeight="1" thickBot="1" x14ac:dyDescent="0.25">
      <c r="N25" s="120" t="s">
        <v>55</v>
      </c>
      <c r="O25" s="121"/>
      <c r="P25" s="98">
        <f>VLOOKUP($P$13,Details!$A:$L,MATCH(Note!N25,Table91213[#Headers],),)</f>
        <v>53.4</v>
      </c>
      <c r="Q25" s="98">
        <f>VLOOKUP($Q$13,Details!$A:$L,MATCH(Note!N25,Table91213[#Headers],),)</f>
        <v>56.6</v>
      </c>
      <c r="R25" s="99">
        <f t="shared" si="0"/>
        <v>-3.2000000000000028</v>
      </c>
      <c r="T25" s="103" t="s">
        <v>10</v>
      </c>
      <c r="U25" s="20">
        <v>6</v>
      </c>
    </row>
    <row r="26" spans="2:21" x14ac:dyDescent="0.2">
      <c r="T26" s="103" t="s">
        <v>19</v>
      </c>
      <c r="U26" s="20">
        <v>5</v>
      </c>
    </row>
    <row r="27" spans="2:21" x14ac:dyDescent="0.2">
      <c r="T27" s="103" t="s">
        <v>17</v>
      </c>
      <c r="U27" s="20">
        <v>4</v>
      </c>
    </row>
    <row r="28" spans="2:21" x14ac:dyDescent="0.2">
      <c r="T28" s="103" t="s">
        <v>23</v>
      </c>
      <c r="U28" s="20">
        <v>3</v>
      </c>
    </row>
    <row r="29" spans="2:21" x14ac:dyDescent="0.2">
      <c r="T29" s="103" t="s">
        <v>20</v>
      </c>
      <c r="U29" s="20">
        <v>2</v>
      </c>
    </row>
    <row r="30" spans="2:21" x14ac:dyDescent="0.2">
      <c r="T30" s="103" t="s">
        <v>8</v>
      </c>
      <c r="U30" s="20">
        <v>1</v>
      </c>
    </row>
    <row r="31" spans="2:21" ht="30" customHeight="1" x14ac:dyDescent="0.2">
      <c r="T31" s="103" t="s">
        <v>22</v>
      </c>
      <c r="U31" s="20">
        <v>-1</v>
      </c>
    </row>
    <row r="34" spans="2:21" x14ac:dyDescent="0.2">
      <c r="B34" s="117"/>
      <c r="C34" s="116"/>
      <c r="D34" s="116"/>
      <c r="E34" s="116"/>
      <c r="F34" s="116"/>
      <c r="G34" s="116"/>
      <c r="H34" s="116"/>
      <c r="I34" s="116"/>
      <c r="J34" s="116"/>
      <c r="K34" s="116"/>
      <c r="L34" s="116"/>
      <c r="M34" s="116"/>
      <c r="N34" s="116"/>
      <c r="O34" s="116"/>
      <c r="P34" s="116"/>
      <c r="Q34" s="116"/>
      <c r="R34" s="116"/>
      <c r="S34" s="116"/>
      <c r="T34" s="116"/>
      <c r="U34" s="116"/>
    </row>
    <row r="35" spans="2:21" x14ac:dyDescent="0.2">
      <c r="B35" s="122"/>
      <c r="C35" s="116"/>
      <c r="D35" s="116"/>
      <c r="E35" s="116"/>
      <c r="F35" s="116"/>
      <c r="G35" s="116"/>
      <c r="H35" s="116"/>
      <c r="I35" s="116"/>
      <c r="J35" s="116"/>
      <c r="K35" s="116"/>
      <c r="L35" s="116"/>
      <c r="M35" s="116"/>
      <c r="N35" s="116"/>
      <c r="O35" s="116"/>
      <c r="P35" s="116"/>
      <c r="Q35" s="116"/>
      <c r="R35" s="116"/>
      <c r="S35" s="116"/>
      <c r="T35" s="116"/>
      <c r="U35" s="116"/>
    </row>
    <row r="36" spans="2:21" x14ac:dyDescent="0.2">
      <c r="B36" s="115"/>
      <c r="C36" s="116"/>
      <c r="D36" s="116"/>
      <c r="E36" s="116"/>
      <c r="F36" s="116"/>
      <c r="G36" s="116"/>
      <c r="H36" s="116"/>
      <c r="I36" s="116"/>
      <c r="J36" s="116"/>
      <c r="K36" s="116"/>
      <c r="L36" s="116"/>
      <c r="M36" s="116"/>
      <c r="N36" s="116"/>
      <c r="O36" s="116"/>
      <c r="P36" s="116"/>
      <c r="Q36" s="116"/>
      <c r="R36" s="116"/>
      <c r="S36" s="116"/>
      <c r="T36" s="116"/>
      <c r="U36" s="116"/>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6870" priority="6" operator="lessThan">
      <formula>0</formula>
    </cfRule>
    <cfRule type="cellIs" dxfId="6869" priority="7" operator="greaterThan">
      <formula>0</formula>
    </cfRule>
  </conditionalFormatting>
  <conditionalFormatting sqref="U14:U31">
    <cfRule type="cellIs" dxfId="6868" priority="1" operator="equal">
      <formula>0</formula>
    </cfRule>
    <cfRule type="cellIs" dxfId="6867" priority="2" operator="lessThan">
      <formula>0</formula>
    </cfRule>
    <cfRule type="cellIs" dxfId="6866"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9"/>
  <sheetViews>
    <sheetView zoomScale="160" zoomScaleNormal="160" workbookViewId="0">
      <selection activeCell="R61" sqref="R61"/>
    </sheetView>
  </sheetViews>
  <sheetFormatPr baseColWidth="10" defaultRowHeight="15" x14ac:dyDescent="0.2"/>
  <sheetData>
    <row r="1" spans="1:34" x14ac:dyDescent="0.2">
      <c r="A1" s="113" t="s">
        <v>56</v>
      </c>
      <c r="B1" s="29">
        <v>43497</v>
      </c>
      <c r="C1" s="24">
        <v>43525</v>
      </c>
      <c r="D1" s="25">
        <v>43556</v>
      </c>
      <c r="E1" s="25">
        <v>43586</v>
      </c>
      <c r="F1" s="25">
        <v>43617</v>
      </c>
      <c r="G1" s="25">
        <v>43647</v>
      </c>
      <c r="H1" s="26">
        <v>43678</v>
      </c>
      <c r="I1" s="26">
        <v>43709</v>
      </c>
      <c r="J1" s="26">
        <v>43739</v>
      </c>
      <c r="K1" s="26">
        <v>43770</v>
      </c>
      <c r="L1" s="26">
        <v>43800</v>
      </c>
      <c r="M1" s="26">
        <v>43831</v>
      </c>
      <c r="N1" s="26">
        <v>43862</v>
      </c>
      <c r="O1" s="26">
        <v>43891</v>
      </c>
      <c r="P1" s="26">
        <v>43922</v>
      </c>
      <c r="Q1" s="26">
        <v>43952</v>
      </c>
      <c r="R1" s="26">
        <v>43983</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4" t="s">
        <v>11</v>
      </c>
      <c r="B2" s="20">
        <v>3</v>
      </c>
      <c r="C2" s="20">
        <v>1</v>
      </c>
      <c r="D2" s="20">
        <v>6</v>
      </c>
      <c r="E2" s="20">
        <v>1</v>
      </c>
      <c r="F2" s="20">
        <v>1</v>
      </c>
      <c r="G2" s="20">
        <v>-1</v>
      </c>
      <c r="H2" s="20">
        <v>3</v>
      </c>
      <c r="I2" s="20">
        <v>-3</v>
      </c>
      <c r="J2" s="20">
        <v>-7</v>
      </c>
      <c r="K2" s="20">
        <v>-3</v>
      </c>
      <c r="L2" s="20">
        <v>-1</v>
      </c>
      <c r="M2" s="20">
        <v>-1</v>
      </c>
      <c r="N2" s="20">
        <v>2</v>
      </c>
      <c r="O2" s="20">
        <v>-1</v>
      </c>
      <c r="P2" s="20">
        <v>-9</v>
      </c>
      <c r="Q2" s="20">
        <v>-6</v>
      </c>
      <c r="R2" s="20">
        <v>-1</v>
      </c>
      <c r="S2" s="20">
        <v>-2</v>
      </c>
      <c r="T2" s="20">
        <v>7</v>
      </c>
      <c r="U2" s="20">
        <v>4</v>
      </c>
      <c r="V2" s="20">
        <v>10</v>
      </c>
      <c r="W2" s="20">
        <v>7</v>
      </c>
      <c r="X2" s="20">
        <v>12</v>
      </c>
      <c r="Y2" s="20">
        <v>15</v>
      </c>
      <c r="Z2" s="20">
        <v>11</v>
      </c>
      <c r="AA2" s="20">
        <v>15</v>
      </c>
      <c r="AB2" s="20">
        <v>15</v>
      </c>
      <c r="AC2" s="20">
        <v>7</v>
      </c>
      <c r="AD2" s="20">
        <v>16</v>
      </c>
      <c r="AE2" s="20">
        <v>11</v>
      </c>
      <c r="AF2" s="20">
        <v>13</v>
      </c>
      <c r="AG2" s="20">
        <v>15</v>
      </c>
      <c r="AH2" s="20">
        <v>12</v>
      </c>
    </row>
    <row r="3" spans="1:34" x14ac:dyDescent="0.2">
      <c r="A3" s="14" t="s">
        <v>9</v>
      </c>
      <c r="B3" s="20">
        <v>14</v>
      </c>
      <c r="C3" s="20">
        <v>12</v>
      </c>
      <c r="D3" s="20">
        <v>3</v>
      </c>
      <c r="E3" s="20">
        <v>5</v>
      </c>
      <c r="F3" s="20">
        <v>5</v>
      </c>
      <c r="G3" s="20">
        <v>4</v>
      </c>
      <c r="H3" s="20">
        <v>0</v>
      </c>
      <c r="I3" s="20">
        <v>-1</v>
      </c>
      <c r="J3" s="20">
        <v>1</v>
      </c>
      <c r="K3" s="20">
        <v>1</v>
      </c>
      <c r="L3" s="20">
        <v>1</v>
      </c>
      <c r="M3" s="20">
        <v>5</v>
      </c>
      <c r="N3" s="20">
        <v>6</v>
      </c>
      <c r="O3" s="20">
        <v>4</v>
      </c>
      <c r="P3" s="20">
        <v>-3</v>
      </c>
      <c r="Q3" s="20">
        <v>-2</v>
      </c>
      <c r="R3" s="20">
        <v>7</v>
      </c>
      <c r="S3" s="20">
        <v>5</v>
      </c>
      <c r="T3" s="20">
        <v>10</v>
      </c>
      <c r="U3" s="20">
        <v>2</v>
      </c>
      <c r="V3" s="20">
        <v>4</v>
      </c>
      <c r="W3" s="20">
        <v>6</v>
      </c>
      <c r="X3" s="20">
        <v>11</v>
      </c>
      <c r="Y3" s="20">
        <v>1</v>
      </c>
      <c r="Z3" s="20">
        <v>6</v>
      </c>
      <c r="AA3" s="20">
        <v>14</v>
      </c>
      <c r="AB3" s="20">
        <v>8</v>
      </c>
      <c r="AC3" s="20">
        <v>11</v>
      </c>
      <c r="AD3" s="20">
        <v>14</v>
      </c>
      <c r="AE3" s="20">
        <v>13</v>
      </c>
      <c r="AF3" s="20">
        <v>14</v>
      </c>
      <c r="AG3" s="20">
        <v>13</v>
      </c>
      <c r="AH3" s="20">
        <v>9</v>
      </c>
    </row>
    <row r="4" spans="1:34" x14ac:dyDescent="0.2">
      <c r="A4" s="14" t="s">
        <v>13</v>
      </c>
      <c r="B4" s="20">
        <v>11</v>
      </c>
      <c r="C4" s="20">
        <v>-1</v>
      </c>
      <c r="D4" s="20">
        <v>2</v>
      </c>
      <c r="E4" s="20">
        <v>-2</v>
      </c>
      <c r="F4" s="20">
        <v>4</v>
      </c>
      <c r="G4" s="20">
        <v>-4</v>
      </c>
      <c r="H4" s="20">
        <v>-2</v>
      </c>
      <c r="I4" s="20">
        <v>-10</v>
      </c>
      <c r="J4" s="20">
        <v>-1</v>
      </c>
      <c r="K4" s="20">
        <v>3</v>
      </c>
      <c r="L4" s="20">
        <v>-9</v>
      </c>
      <c r="M4" s="20">
        <v>0</v>
      </c>
      <c r="N4" s="20">
        <v>10</v>
      </c>
      <c r="O4" s="20">
        <v>6</v>
      </c>
      <c r="P4" s="20">
        <v>2</v>
      </c>
      <c r="Q4" s="20">
        <v>2</v>
      </c>
      <c r="R4" s="20">
        <v>2</v>
      </c>
      <c r="S4" s="20">
        <v>0</v>
      </c>
      <c r="T4" s="20">
        <v>2</v>
      </c>
      <c r="U4" s="20">
        <v>14</v>
      </c>
      <c r="V4" s="20">
        <v>8</v>
      </c>
      <c r="W4" s="20">
        <v>5</v>
      </c>
      <c r="X4" s="20">
        <v>8</v>
      </c>
      <c r="Y4" s="20">
        <v>8</v>
      </c>
      <c r="Z4" s="20">
        <v>13</v>
      </c>
      <c r="AA4" s="20">
        <v>7</v>
      </c>
      <c r="AB4" s="20">
        <v>4</v>
      </c>
      <c r="AC4" s="20">
        <v>2</v>
      </c>
      <c r="AD4" s="20">
        <v>4</v>
      </c>
      <c r="AE4" s="20">
        <v>9</v>
      </c>
      <c r="AF4" s="20">
        <v>2</v>
      </c>
      <c r="AG4" s="20">
        <v>9</v>
      </c>
      <c r="AH4" s="20">
        <v>3</v>
      </c>
    </row>
    <row r="5" spans="1:34" x14ac:dyDescent="0.2">
      <c r="A5" s="14" t="s">
        <v>12</v>
      </c>
      <c r="B5" s="20">
        <v>0</v>
      </c>
      <c r="C5" s="20">
        <v>-2</v>
      </c>
      <c r="D5" s="20">
        <v>-5</v>
      </c>
      <c r="E5" s="20">
        <v>-6</v>
      </c>
      <c r="F5" s="20">
        <v>-5</v>
      </c>
      <c r="G5" s="20">
        <v>-9</v>
      </c>
      <c r="H5" s="20">
        <v>-7</v>
      </c>
      <c r="I5" s="20">
        <v>-15</v>
      </c>
      <c r="J5" s="20">
        <v>-11</v>
      </c>
      <c r="K5" s="20">
        <v>5</v>
      </c>
      <c r="L5" s="20">
        <v>-15</v>
      </c>
      <c r="M5" s="20">
        <v>-7</v>
      </c>
      <c r="N5" s="20">
        <v>0</v>
      </c>
      <c r="O5" s="20">
        <v>8</v>
      </c>
      <c r="P5" s="20">
        <v>0</v>
      </c>
      <c r="Q5" s="20">
        <v>4</v>
      </c>
      <c r="R5" s="20">
        <v>9</v>
      </c>
      <c r="S5" s="20">
        <v>6</v>
      </c>
      <c r="T5" s="20">
        <v>6</v>
      </c>
      <c r="U5" s="20">
        <v>-4</v>
      </c>
      <c r="V5" s="20">
        <v>15</v>
      </c>
      <c r="W5" s="20">
        <v>16</v>
      </c>
      <c r="X5" s="20">
        <v>16</v>
      </c>
      <c r="Y5" s="20">
        <v>9</v>
      </c>
      <c r="Z5" s="20">
        <v>5</v>
      </c>
      <c r="AA5" s="20">
        <v>13</v>
      </c>
      <c r="AB5" s="20">
        <v>6</v>
      </c>
      <c r="AC5" s="20">
        <v>0</v>
      </c>
      <c r="AD5" s="20">
        <v>0</v>
      </c>
      <c r="AE5" s="20">
        <v>15</v>
      </c>
      <c r="AF5" s="20">
        <v>0</v>
      </c>
      <c r="AG5" s="20">
        <v>11</v>
      </c>
      <c r="AH5" s="20">
        <v>16</v>
      </c>
    </row>
    <row r="6" spans="1:34" x14ac:dyDescent="0.2">
      <c r="A6" s="14" t="s">
        <v>21</v>
      </c>
      <c r="B6" s="20">
        <v>16</v>
      </c>
      <c r="C6" s="20">
        <v>16</v>
      </c>
      <c r="D6" s="20">
        <v>10</v>
      </c>
      <c r="E6" s="20">
        <v>11</v>
      </c>
      <c r="F6" s="20">
        <v>11</v>
      </c>
      <c r="G6" s="20">
        <v>8</v>
      </c>
      <c r="H6" s="20">
        <v>0</v>
      </c>
      <c r="I6" s="20">
        <v>-14</v>
      </c>
      <c r="J6" s="20">
        <v>4</v>
      </c>
      <c r="K6" s="20">
        <v>-12</v>
      </c>
      <c r="L6" s="20">
        <v>-13</v>
      </c>
      <c r="M6" s="20">
        <v>-8</v>
      </c>
      <c r="N6" s="20">
        <v>11</v>
      </c>
      <c r="O6" s="20">
        <v>10</v>
      </c>
      <c r="P6" s="20">
        <v>-15</v>
      </c>
      <c r="Q6" s="20">
        <v>-11</v>
      </c>
      <c r="R6" s="20">
        <v>10</v>
      </c>
      <c r="S6" s="20">
        <v>10</v>
      </c>
      <c r="T6" s="20">
        <v>-3</v>
      </c>
      <c r="U6" s="20">
        <v>-3</v>
      </c>
      <c r="V6" s="20">
        <v>-1</v>
      </c>
      <c r="W6" s="20">
        <v>-2</v>
      </c>
      <c r="X6" s="20">
        <v>-2</v>
      </c>
      <c r="Y6" s="20">
        <v>-2</v>
      </c>
      <c r="Z6" s="20">
        <v>-2</v>
      </c>
      <c r="AA6" s="20">
        <v>2</v>
      </c>
      <c r="AB6" s="20">
        <v>2</v>
      </c>
      <c r="AC6" s="20">
        <v>-1</v>
      </c>
      <c r="AD6" s="20">
        <v>3</v>
      </c>
      <c r="AE6" s="20">
        <v>16</v>
      </c>
      <c r="AF6" s="20">
        <v>3</v>
      </c>
      <c r="AG6" s="20">
        <v>8</v>
      </c>
      <c r="AH6" s="20">
        <v>11</v>
      </c>
    </row>
    <row r="7" spans="1:34" x14ac:dyDescent="0.2">
      <c r="A7" s="14" t="s">
        <v>23</v>
      </c>
      <c r="B7" s="20">
        <v>9</v>
      </c>
      <c r="C7" s="20">
        <v>2</v>
      </c>
      <c r="D7" s="20">
        <v>-4</v>
      </c>
      <c r="E7" s="20">
        <v>-5</v>
      </c>
      <c r="F7" s="20">
        <v>-4</v>
      </c>
      <c r="G7" s="20">
        <v>-7</v>
      </c>
      <c r="H7" s="20">
        <v>-4</v>
      </c>
      <c r="I7" s="20">
        <v>-6</v>
      </c>
      <c r="J7" s="20">
        <v>-12</v>
      </c>
      <c r="K7" s="20">
        <v>-7</v>
      </c>
      <c r="L7" s="20">
        <v>-4</v>
      </c>
      <c r="M7" s="20">
        <v>-2</v>
      </c>
      <c r="N7" s="20">
        <v>8</v>
      </c>
      <c r="O7" s="20">
        <v>3</v>
      </c>
      <c r="P7" s="20">
        <v>-2</v>
      </c>
      <c r="Q7" s="20">
        <v>-10</v>
      </c>
      <c r="R7" s="20">
        <v>-3</v>
      </c>
      <c r="S7" s="20">
        <v>4</v>
      </c>
      <c r="T7" s="20">
        <v>9</v>
      </c>
      <c r="U7" s="20">
        <v>-1</v>
      </c>
      <c r="V7" s="20">
        <v>5</v>
      </c>
      <c r="W7" s="20">
        <v>0</v>
      </c>
      <c r="X7" s="20">
        <v>5</v>
      </c>
      <c r="Y7" s="20">
        <v>14</v>
      </c>
      <c r="Z7" s="20">
        <v>14</v>
      </c>
      <c r="AA7" s="20">
        <v>9</v>
      </c>
      <c r="AB7" s="20">
        <v>13</v>
      </c>
      <c r="AC7" s="20">
        <v>12</v>
      </c>
      <c r="AD7" s="20">
        <v>6</v>
      </c>
      <c r="AE7" s="20">
        <v>6</v>
      </c>
      <c r="AF7" s="20">
        <v>12</v>
      </c>
      <c r="AG7" s="20">
        <v>3</v>
      </c>
      <c r="AH7" s="20">
        <v>2</v>
      </c>
    </row>
    <row r="8" spans="1:34" x14ac:dyDescent="0.2">
      <c r="A8" s="14" t="s">
        <v>20</v>
      </c>
      <c r="B8" s="20">
        <v>-1</v>
      </c>
      <c r="C8" s="20">
        <v>6</v>
      </c>
      <c r="D8" s="20">
        <v>8</v>
      </c>
      <c r="E8" s="20">
        <v>2</v>
      </c>
      <c r="F8" s="20">
        <v>9</v>
      </c>
      <c r="G8" s="20">
        <v>-6</v>
      </c>
      <c r="H8" s="20">
        <v>4</v>
      </c>
      <c r="I8" s="20">
        <v>-4</v>
      </c>
      <c r="J8" s="20">
        <v>0</v>
      </c>
      <c r="K8" s="20">
        <v>-4</v>
      </c>
      <c r="L8" s="20">
        <v>-10</v>
      </c>
      <c r="M8" s="20">
        <v>3</v>
      </c>
      <c r="N8" s="20">
        <v>-1</v>
      </c>
      <c r="O8" s="20">
        <v>0</v>
      </c>
      <c r="P8" s="20">
        <v>-10</v>
      </c>
      <c r="Q8" s="20">
        <v>6</v>
      </c>
      <c r="R8" s="20">
        <v>3</v>
      </c>
      <c r="S8" s="20">
        <v>0</v>
      </c>
      <c r="T8" s="20">
        <v>5</v>
      </c>
      <c r="U8" s="20">
        <v>9</v>
      </c>
      <c r="V8" s="20">
        <v>13</v>
      </c>
      <c r="W8" s="20">
        <v>15</v>
      </c>
      <c r="X8" s="20">
        <v>-1</v>
      </c>
      <c r="Y8" s="20">
        <v>5</v>
      </c>
      <c r="Z8" s="20">
        <v>1</v>
      </c>
      <c r="AA8" s="20">
        <v>4</v>
      </c>
      <c r="AB8" s="20">
        <v>7</v>
      </c>
      <c r="AC8" s="20">
        <v>15</v>
      </c>
      <c r="AD8" s="20">
        <v>8</v>
      </c>
      <c r="AE8" s="20">
        <v>12</v>
      </c>
      <c r="AF8" s="20">
        <v>-1</v>
      </c>
      <c r="AG8" s="20">
        <v>2</v>
      </c>
      <c r="AH8" s="20">
        <v>-1</v>
      </c>
    </row>
    <row r="9" spans="1:34" x14ac:dyDescent="0.2">
      <c r="A9" s="14" t="s">
        <v>16</v>
      </c>
      <c r="B9" s="20">
        <v>5</v>
      </c>
      <c r="C9" s="20">
        <v>13</v>
      </c>
      <c r="D9" s="20">
        <v>-2</v>
      </c>
      <c r="E9" s="20">
        <v>-4</v>
      </c>
      <c r="F9" s="20">
        <v>7</v>
      </c>
      <c r="G9" s="20">
        <v>2</v>
      </c>
      <c r="H9" s="20">
        <v>5</v>
      </c>
      <c r="I9" s="20">
        <v>-7</v>
      </c>
      <c r="J9" s="20">
        <v>-5</v>
      </c>
      <c r="K9" s="20">
        <v>-5</v>
      </c>
      <c r="L9" s="20">
        <v>-7</v>
      </c>
      <c r="M9" s="20">
        <v>-5</v>
      </c>
      <c r="N9" s="20">
        <v>-3</v>
      </c>
      <c r="O9" s="20">
        <v>-6</v>
      </c>
      <c r="P9" s="20">
        <v>-6</v>
      </c>
      <c r="Q9" s="20">
        <v>-8</v>
      </c>
      <c r="R9" s="20">
        <v>0</v>
      </c>
      <c r="S9" s="20">
        <v>3</v>
      </c>
      <c r="T9" s="20">
        <v>-2</v>
      </c>
      <c r="U9" s="20">
        <v>-2</v>
      </c>
      <c r="V9" s="20">
        <v>0</v>
      </c>
      <c r="W9" s="20">
        <v>-1</v>
      </c>
      <c r="X9" s="20">
        <v>6</v>
      </c>
      <c r="Y9" s="20">
        <v>-1</v>
      </c>
      <c r="Z9" s="20">
        <v>-1</v>
      </c>
      <c r="AA9" s="20">
        <v>1</v>
      </c>
      <c r="AB9" s="20">
        <v>3</v>
      </c>
      <c r="AC9" s="20">
        <v>1</v>
      </c>
      <c r="AD9" s="20">
        <v>1</v>
      </c>
      <c r="AE9" s="20">
        <v>1</v>
      </c>
      <c r="AF9" s="20">
        <v>1</v>
      </c>
      <c r="AG9" s="20">
        <v>16</v>
      </c>
      <c r="AH9" s="20">
        <v>5</v>
      </c>
    </row>
    <row r="10" spans="1:34" x14ac:dyDescent="0.2">
      <c r="A10" s="14" t="s">
        <v>8</v>
      </c>
      <c r="B10" s="20">
        <v>1</v>
      </c>
      <c r="C10" s="20">
        <v>8</v>
      </c>
      <c r="D10" s="20">
        <v>7</v>
      </c>
      <c r="E10" s="20">
        <v>9</v>
      </c>
      <c r="F10" s="20">
        <v>0</v>
      </c>
      <c r="G10" s="20">
        <v>5</v>
      </c>
      <c r="H10" s="20">
        <v>-3</v>
      </c>
      <c r="I10" s="20">
        <v>-8</v>
      </c>
      <c r="J10" s="20">
        <v>-8</v>
      </c>
      <c r="K10" s="20">
        <v>-6</v>
      </c>
      <c r="L10" s="20">
        <v>-2</v>
      </c>
      <c r="M10" s="20">
        <v>0</v>
      </c>
      <c r="N10" s="20">
        <v>12</v>
      </c>
      <c r="O10" s="20">
        <v>1</v>
      </c>
      <c r="P10" s="20">
        <v>-8</v>
      </c>
      <c r="Q10" s="20">
        <v>0</v>
      </c>
      <c r="R10" s="20">
        <v>6</v>
      </c>
      <c r="S10" s="20">
        <v>8</v>
      </c>
      <c r="T10" s="20">
        <v>14</v>
      </c>
      <c r="U10" s="20">
        <v>5</v>
      </c>
      <c r="V10" s="20">
        <v>11</v>
      </c>
      <c r="W10" s="20">
        <v>10</v>
      </c>
      <c r="X10" s="20">
        <v>9</v>
      </c>
      <c r="Y10" s="20">
        <v>11</v>
      </c>
      <c r="Z10" s="20">
        <v>7</v>
      </c>
      <c r="AA10" s="20">
        <v>8</v>
      </c>
      <c r="AB10" s="20">
        <v>10</v>
      </c>
      <c r="AC10" s="20">
        <v>14</v>
      </c>
      <c r="AD10" s="20">
        <v>13</v>
      </c>
      <c r="AE10" s="20">
        <v>5</v>
      </c>
      <c r="AF10" s="20">
        <v>9</v>
      </c>
      <c r="AG10" s="20">
        <v>1</v>
      </c>
      <c r="AH10" s="20">
        <v>4</v>
      </c>
    </row>
    <row r="11" spans="1:34" x14ac:dyDescent="0.2">
      <c r="A11" s="14" t="s">
        <v>7</v>
      </c>
      <c r="B11" s="20">
        <v>6</v>
      </c>
      <c r="C11" s="20">
        <v>4</v>
      </c>
      <c r="D11" s="20">
        <v>11</v>
      </c>
      <c r="E11" s="20">
        <v>7</v>
      </c>
      <c r="F11" s="20">
        <v>3</v>
      </c>
      <c r="G11" s="20">
        <v>-3</v>
      </c>
      <c r="H11" s="20">
        <v>2</v>
      </c>
      <c r="I11" s="20">
        <v>3</v>
      </c>
      <c r="J11" s="20">
        <v>-2</v>
      </c>
      <c r="K11" s="20">
        <v>2</v>
      </c>
      <c r="L11" s="20">
        <v>2</v>
      </c>
      <c r="M11" s="20">
        <v>4</v>
      </c>
      <c r="N11" s="20">
        <v>5</v>
      </c>
      <c r="O11" s="20">
        <v>2</v>
      </c>
      <c r="P11" s="20">
        <v>-4</v>
      </c>
      <c r="Q11" s="20">
        <v>-5</v>
      </c>
      <c r="R11" s="20">
        <v>4</v>
      </c>
      <c r="S11" s="20">
        <v>2</v>
      </c>
      <c r="T11" s="20">
        <v>4</v>
      </c>
      <c r="U11" s="20">
        <v>6</v>
      </c>
      <c r="V11" s="20">
        <v>1</v>
      </c>
      <c r="W11" s="20">
        <v>4</v>
      </c>
      <c r="X11" s="20">
        <v>1</v>
      </c>
      <c r="Y11" s="20">
        <v>3</v>
      </c>
      <c r="Z11" s="20">
        <v>3</v>
      </c>
      <c r="AA11" s="20">
        <v>3</v>
      </c>
      <c r="AB11" s="20">
        <v>12</v>
      </c>
      <c r="AC11" s="20">
        <v>5</v>
      </c>
      <c r="AD11" s="20">
        <v>9</v>
      </c>
      <c r="AE11" s="20">
        <v>14</v>
      </c>
      <c r="AF11" s="20">
        <v>7</v>
      </c>
      <c r="AG11" s="20">
        <v>7</v>
      </c>
      <c r="AH11" s="20">
        <v>6</v>
      </c>
    </row>
    <row r="12" spans="1:34" x14ac:dyDescent="0.2">
      <c r="A12" s="14" t="s">
        <v>10</v>
      </c>
      <c r="B12" s="20">
        <v>7</v>
      </c>
      <c r="C12" s="20">
        <v>14</v>
      </c>
      <c r="D12" s="20">
        <v>4</v>
      </c>
      <c r="E12" s="20">
        <v>3</v>
      </c>
      <c r="F12" s="20">
        <v>8</v>
      </c>
      <c r="G12" s="20">
        <v>6</v>
      </c>
      <c r="H12" s="20">
        <v>7</v>
      </c>
      <c r="I12" s="20">
        <v>2</v>
      </c>
      <c r="J12" s="20">
        <v>3</v>
      </c>
      <c r="K12" s="20">
        <v>4</v>
      </c>
      <c r="L12" s="20">
        <v>3</v>
      </c>
      <c r="M12" s="20">
        <v>6</v>
      </c>
      <c r="N12" s="20">
        <v>7</v>
      </c>
      <c r="O12" s="20">
        <v>9</v>
      </c>
      <c r="P12" s="20">
        <v>1</v>
      </c>
      <c r="Q12" s="20">
        <v>3</v>
      </c>
      <c r="R12" s="20">
        <v>8</v>
      </c>
      <c r="S12" s="20">
        <v>9</v>
      </c>
      <c r="T12" s="20">
        <v>13</v>
      </c>
      <c r="U12" s="20">
        <v>12</v>
      </c>
      <c r="V12" s="20">
        <v>12</v>
      </c>
      <c r="W12" s="20">
        <v>1</v>
      </c>
      <c r="X12" s="20">
        <v>2</v>
      </c>
      <c r="Y12" s="20">
        <v>6</v>
      </c>
      <c r="Z12" s="20">
        <v>4</v>
      </c>
      <c r="AA12" s="20">
        <v>10</v>
      </c>
      <c r="AB12" s="20">
        <v>9</v>
      </c>
      <c r="AC12" s="20">
        <v>8</v>
      </c>
      <c r="AD12" s="20">
        <v>5</v>
      </c>
      <c r="AE12" s="20">
        <v>7</v>
      </c>
      <c r="AF12" s="20">
        <v>6</v>
      </c>
      <c r="AG12" s="20">
        <v>6</v>
      </c>
      <c r="AH12" s="20">
        <v>10</v>
      </c>
    </row>
    <row r="13" spans="1:34" x14ac:dyDescent="0.2">
      <c r="A13" s="14" t="s">
        <v>18</v>
      </c>
      <c r="B13" s="20">
        <v>2</v>
      </c>
      <c r="C13" s="20">
        <v>10</v>
      </c>
      <c r="D13" s="20">
        <v>5</v>
      </c>
      <c r="E13" s="20">
        <v>10</v>
      </c>
      <c r="F13" s="20">
        <v>12</v>
      </c>
      <c r="G13" s="20">
        <v>7</v>
      </c>
      <c r="H13" s="20">
        <v>8</v>
      </c>
      <c r="I13" s="20">
        <v>-2</v>
      </c>
      <c r="J13" s="20">
        <v>5</v>
      </c>
      <c r="K13" s="20">
        <v>-11</v>
      </c>
      <c r="L13" s="20">
        <v>-12</v>
      </c>
      <c r="M13" s="20">
        <v>8</v>
      </c>
      <c r="N13" s="20">
        <v>13</v>
      </c>
      <c r="O13" s="20">
        <v>-3</v>
      </c>
      <c r="P13" s="20">
        <v>-14</v>
      </c>
      <c r="Q13" s="20">
        <v>5</v>
      </c>
      <c r="R13" s="20">
        <v>11</v>
      </c>
      <c r="S13" s="20">
        <v>12</v>
      </c>
      <c r="T13" s="20">
        <v>-1</v>
      </c>
      <c r="U13" s="20">
        <v>11</v>
      </c>
      <c r="V13" s="20">
        <v>9</v>
      </c>
      <c r="W13" s="20">
        <v>2</v>
      </c>
      <c r="X13" s="20">
        <v>15</v>
      </c>
      <c r="Y13" s="20">
        <v>4</v>
      </c>
      <c r="Z13" s="20">
        <v>2</v>
      </c>
      <c r="AA13" s="20">
        <v>12</v>
      </c>
      <c r="AB13" s="20">
        <v>16</v>
      </c>
      <c r="AC13" s="20">
        <v>16</v>
      </c>
      <c r="AD13" s="20">
        <v>17</v>
      </c>
      <c r="AE13" s="20">
        <v>17</v>
      </c>
      <c r="AF13" s="20">
        <v>15</v>
      </c>
      <c r="AG13" s="20">
        <v>17</v>
      </c>
      <c r="AH13" s="20">
        <v>15</v>
      </c>
    </row>
    <row r="14" spans="1:34" x14ac:dyDescent="0.2">
      <c r="A14" s="14" t="s">
        <v>17</v>
      </c>
      <c r="B14" s="20">
        <v>4</v>
      </c>
      <c r="C14" s="20">
        <v>5</v>
      </c>
      <c r="D14" s="20">
        <v>-1</v>
      </c>
      <c r="E14" s="20">
        <v>0</v>
      </c>
      <c r="F14" s="20">
        <v>-2</v>
      </c>
      <c r="G14" s="20">
        <v>-5</v>
      </c>
      <c r="H14" s="20">
        <v>-5</v>
      </c>
      <c r="I14" s="20">
        <v>-5</v>
      </c>
      <c r="J14" s="20">
        <v>-9</v>
      </c>
      <c r="K14" s="20">
        <v>-8</v>
      </c>
      <c r="L14" s="20">
        <v>-11</v>
      </c>
      <c r="M14" s="20">
        <v>-3</v>
      </c>
      <c r="N14" s="20">
        <v>-2</v>
      </c>
      <c r="O14" s="20">
        <v>-4</v>
      </c>
      <c r="P14" s="20">
        <v>-13</v>
      </c>
      <c r="Q14" s="20">
        <v>-9</v>
      </c>
      <c r="R14" s="20">
        <v>-4</v>
      </c>
      <c r="S14" s="20">
        <v>-3</v>
      </c>
      <c r="T14" s="20">
        <v>1</v>
      </c>
      <c r="U14" s="20">
        <v>1</v>
      </c>
      <c r="V14" s="20">
        <v>3</v>
      </c>
      <c r="W14" s="20">
        <v>3</v>
      </c>
      <c r="X14" s="20">
        <v>10</v>
      </c>
      <c r="Y14" s="20">
        <v>10</v>
      </c>
      <c r="Z14" s="20">
        <v>9</v>
      </c>
      <c r="AA14" s="20">
        <v>6</v>
      </c>
      <c r="AB14" s="20">
        <v>5</v>
      </c>
      <c r="AC14" s="20">
        <v>4</v>
      </c>
      <c r="AD14" s="20">
        <v>10</v>
      </c>
      <c r="AE14" s="20">
        <v>4</v>
      </c>
      <c r="AF14" s="20">
        <v>5</v>
      </c>
      <c r="AG14" s="20">
        <v>4</v>
      </c>
      <c r="AH14" s="20">
        <v>1</v>
      </c>
    </row>
    <row r="15" spans="1:34" x14ac:dyDescent="0.2">
      <c r="A15" s="14" t="s">
        <v>15</v>
      </c>
      <c r="B15" s="20">
        <v>8</v>
      </c>
      <c r="C15" s="20">
        <v>9</v>
      </c>
      <c r="D15" s="20">
        <v>9</v>
      </c>
      <c r="E15" s="20">
        <v>4</v>
      </c>
      <c r="F15" s="20">
        <v>6</v>
      </c>
      <c r="G15" s="20">
        <v>1</v>
      </c>
      <c r="H15" s="20">
        <v>1</v>
      </c>
      <c r="I15" s="20">
        <v>1</v>
      </c>
      <c r="J15" s="20">
        <v>-6</v>
      </c>
      <c r="K15" s="20">
        <v>-2</v>
      </c>
      <c r="L15" s="20">
        <v>-3</v>
      </c>
      <c r="M15" s="20">
        <v>2</v>
      </c>
      <c r="N15" s="20">
        <v>1</v>
      </c>
      <c r="O15" s="20">
        <v>5</v>
      </c>
      <c r="P15" s="20">
        <v>-1</v>
      </c>
      <c r="Q15" s="20">
        <v>-3</v>
      </c>
      <c r="R15" s="20">
        <v>5</v>
      </c>
      <c r="S15" s="20">
        <v>7</v>
      </c>
      <c r="T15" s="20">
        <v>11</v>
      </c>
      <c r="U15" s="20">
        <v>7</v>
      </c>
      <c r="V15" s="20">
        <v>6</v>
      </c>
      <c r="W15" s="20">
        <v>8</v>
      </c>
      <c r="X15" s="20">
        <v>7</v>
      </c>
      <c r="Y15" s="20">
        <v>13</v>
      </c>
      <c r="Z15" s="20">
        <v>12</v>
      </c>
      <c r="AA15" s="20">
        <v>5</v>
      </c>
      <c r="AB15" s="20">
        <v>11</v>
      </c>
      <c r="AC15" s="20">
        <v>6</v>
      </c>
      <c r="AD15" s="20">
        <v>12</v>
      </c>
      <c r="AE15" s="20">
        <v>8</v>
      </c>
      <c r="AF15" s="20">
        <v>8</v>
      </c>
      <c r="AG15" s="20">
        <v>12</v>
      </c>
      <c r="AH15" s="20">
        <v>8</v>
      </c>
    </row>
    <row r="16" spans="1:34" x14ac:dyDescent="0.2">
      <c r="A16" s="14" t="s">
        <v>19</v>
      </c>
      <c r="B16" s="20">
        <v>12</v>
      </c>
      <c r="C16" s="20">
        <v>3</v>
      </c>
      <c r="D16" s="20">
        <v>1</v>
      </c>
      <c r="E16" s="20">
        <v>-1</v>
      </c>
      <c r="F16" s="20">
        <v>-1</v>
      </c>
      <c r="G16" s="20">
        <v>-8</v>
      </c>
      <c r="H16" s="20">
        <v>-6</v>
      </c>
      <c r="I16" s="20">
        <v>-9</v>
      </c>
      <c r="J16" s="20">
        <v>-3</v>
      </c>
      <c r="K16" s="20">
        <v>-9</v>
      </c>
      <c r="L16" s="20">
        <v>-8</v>
      </c>
      <c r="M16" s="20">
        <v>1</v>
      </c>
      <c r="N16" s="20">
        <v>3</v>
      </c>
      <c r="O16" s="20">
        <v>-2</v>
      </c>
      <c r="P16" s="20">
        <v>-11</v>
      </c>
      <c r="Q16" s="20">
        <v>-7</v>
      </c>
      <c r="R16" s="20">
        <v>-2</v>
      </c>
      <c r="S16" s="20">
        <v>-1</v>
      </c>
      <c r="T16" s="20">
        <v>8</v>
      </c>
      <c r="U16" s="20">
        <v>8</v>
      </c>
      <c r="V16" s="20">
        <v>14</v>
      </c>
      <c r="W16" s="20">
        <v>11</v>
      </c>
      <c r="X16" s="20">
        <v>13</v>
      </c>
      <c r="Y16" s="20">
        <v>12</v>
      </c>
      <c r="Z16" s="20">
        <v>10</v>
      </c>
      <c r="AA16" s="20">
        <v>11</v>
      </c>
      <c r="AB16" s="20">
        <v>14</v>
      </c>
      <c r="AC16" s="20">
        <v>9</v>
      </c>
      <c r="AD16" s="20">
        <v>11</v>
      </c>
      <c r="AE16" s="20">
        <v>10</v>
      </c>
      <c r="AF16" s="20">
        <v>10</v>
      </c>
      <c r="AG16" s="20">
        <v>5</v>
      </c>
      <c r="AH16" s="20">
        <v>7</v>
      </c>
    </row>
    <row r="17" spans="1:34" x14ac:dyDescent="0.2">
      <c r="A17" s="14" t="s">
        <v>14</v>
      </c>
      <c r="B17" s="20">
        <v>13</v>
      </c>
      <c r="C17" s="20">
        <v>11</v>
      </c>
      <c r="D17" s="20">
        <v>12</v>
      </c>
      <c r="E17" s="20">
        <v>6</v>
      </c>
      <c r="F17" s="20">
        <v>2</v>
      </c>
      <c r="G17" s="20">
        <v>-2</v>
      </c>
      <c r="H17" s="20">
        <v>-1</v>
      </c>
      <c r="I17" s="20">
        <v>-12</v>
      </c>
      <c r="J17" s="20">
        <v>-4</v>
      </c>
      <c r="K17" s="20">
        <v>-1</v>
      </c>
      <c r="L17" s="20">
        <v>-6</v>
      </c>
      <c r="M17" s="20">
        <v>-6</v>
      </c>
      <c r="N17" s="20">
        <v>4</v>
      </c>
      <c r="O17" s="20">
        <v>0</v>
      </c>
      <c r="P17" s="20">
        <v>-7</v>
      </c>
      <c r="Q17" s="20">
        <v>-4</v>
      </c>
      <c r="R17" s="20">
        <v>1</v>
      </c>
      <c r="S17" s="20">
        <v>1</v>
      </c>
      <c r="T17" s="20">
        <v>3</v>
      </c>
      <c r="U17" s="20">
        <v>10</v>
      </c>
      <c r="V17" s="20">
        <v>2</v>
      </c>
      <c r="W17" s="20">
        <v>12</v>
      </c>
      <c r="X17" s="20">
        <v>3</v>
      </c>
      <c r="Y17" s="20">
        <v>16</v>
      </c>
      <c r="Z17" s="20">
        <v>15</v>
      </c>
      <c r="AA17" s="20">
        <v>16</v>
      </c>
      <c r="AB17" s="20">
        <v>0</v>
      </c>
      <c r="AC17" s="20">
        <v>10</v>
      </c>
      <c r="AD17" s="20">
        <v>15</v>
      </c>
      <c r="AE17" s="20">
        <v>3</v>
      </c>
      <c r="AF17" s="20">
        <v>11</v>
      </c>
      <c r="AG17" s="20">
        <v>14</v>
      </c>
      <c r="AH17" s="20">
        <v>13</v>
      </c>
    </row>
    <row r="18" spans="1:34" x14ac:dyDescent="0.2">
      <c r="A18" s="14" t="s">
        <v>6</v>
      </c>
      <c r="B18" s="20">
        <v>15</v>
      </c>
      <c r="C18" s="20">
        <v>15</v>
      </c>
      <c r="D18" s="20">
        <v>13</v>
      </c>
      <c r="E18" s="20">
        <v>8</v>
      </c>
      <c r="F18" s="20">
        <v>10</v>
      </c>
      <c r="G18" s="20">
        <v>3</v>
      </c>
      <c r="H18" s="20">
        <v>9</v>
      </c>
      <c r="I18" s="20">
        <v>-11</v>
      </c>
      <c r="J18" s="20">
        <v>-10</v>
      </c>
      <c r="K18" s="20">
        <v>-10</v>
      </c>
      <c r="L18" s="20">
        <v>-5</v>
      </c>
      <c r="M18" s="20">
        <v>-4</v>
      </c>
      <c r="N18" s="20">
        <v>9</v>
      </c>
      <c r="O18" s="20">
        <v>-5</v>
      </c>
      <c r="P18" s="20">
        <v>-12</v>
      </c>
      <c r="Q18" s="20">
        <v>0</v>
      </c>
      <c r="R18" s="20">
        <v>13</v>
      </c>
      <c r="S18" s="20">
        <v>11</v>
      </c>
      <c r="T18" s="20">
        <v>12</v>
      </c>
      <c r="U18" s="20">
        <v>3</v>
      </c>
      <c r="V18" s="20">
        <v>-2</v>
      </c>
      <c r="W18" s="20">
        <v>14</v>
      </c>
      <c r="X18" s="20">
        <v>4</v>
      </c>
      <c r="Y18" s="20">
        <v>2</v>
      </c>
      <c r="Z18" s="20">
        <v>16</v>
      </c>
      <c r="AA18" s="20">
        <v>17</v>
      </c>
      <c r="AB18" s="20">
        <v>17</v>
      </c>
      <c r="AC18" s="20">
        <v>13</v>
      </c>
      <c r="AD18" s="20">
        <v>7</v>
      </c>
      <c r="AE18" s="20">
        <v>-1</v>
      </c>
      <c r="AF18" s="20">
        <v>-2</v>
      </c>
      <c r="AG18" s="20">
        <v>10</v>
      </c>
      <c r="AH18" s="20">
        <v>14</v>
      </c>
    </row>
    <row r="19" spans="1:34" x14ac:dyDescent="0.2">
      <c r="A19" s="15" t="s">
        <v>22</v>
      </c>
      <c r="B19" s="20">
        <v>10</v>
      </c>
      <c r="C19" s="20">
        <v>7</v>
      </c>
      <c r="D19" s="20">
        <v>-3</v>
      </c>
      <c r="E19" s="20">
        <v>-3</v>
      </c>
      <c r="F19" s="20">
        <v>-3</v>
      </c>
      <c r="G19" s="20">
        <v>0</v>
      </c>
      <c r="H19" s="20">
        <v>6</v>
      </c>
      <c r="I19" s="20">
        <v>-13</v>
      </c>
      <c r="J19" s="20">
        <v>2</v>
      </c>
      <c r="K19" s="20">
        <v>-13</v>
      </c>
      <c r="L19" s="20">
        <v>-14</v>
      </c>
      <c r="M19" s="20">
        <v>7</v>
      </c>
      <c r="N19" s="20">
        <v>14</v>
      </c>
      <c r="O19" s="20">
        <v>7</v>
      </c>
      <c r="P19" s="20">
        <v>-5</v>
      </c>
      <c r="Q19" s="20">
        <v>1</v>
      </c>
      <c r="R19" s="20">
        <v>12</v>
      </c>
      <c r="S19" s="20">
        <v>13</v>
      </c>
      <c r="T19" s="20">
        <v>15</v>
      </c>
      <c r="U19" s="20">
        <v>13</v>
      </c>
      <c r="V19" s="20">
        <v>7</v>
      </c>
      <c r="W19" s="20">
        <v>13</v>
      </c>
      <c r="X19" s="20">
        <v>14</v>
      </c>
      <c r="Y19" s="20">
        <v>7</v>
      </c>
      <c r="Z19" s="20">
        <v>8</v>
      </c>
      <c r="AA19" s="20">
        <v>0</v>
      </c>
      <c r="AB19" s="20">
        <v>1</v>
      </c>
      <c r="AC19" s="20">
        <v>3</v>
      </c>
      <c r="AD19" s="20">
        <v>2</v>
      </c>
      <c r="AE19" s="20">
        <v>2</v>
      </c>
      <c r="AF19" s="20">
        <v>4</v>
      </c>
      <c r="AG19" s="20">
        <v>-1</v>
      </c>
      <c r="AH19" s="20">
        <v>-2</v>
      </c>
    </row>
  </sheetData>
  <conditionalFormatting sqref="C2:C19">
    <cfRule type="cellIs" dxfId="6865" priority="161" operator="equal">
      <formula>0</formula>
    </cfRule>
    <cfRule type="cellIs" dxfId="6864" priority="162" operator="lessThan">
      <formula>0</formula>
    </cfRule>
    <cfRule type="cellIs" dxfId="6863"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6862" priority="156" operator="equal">
      <formula>0</formula>
    </cfRule>
    <cfRule type="cellIs" dxfId="6861" priority="157" operator="lessThan">
      <formula>0</formula>
    </cfRule>
    <cfRule type="cellIs" dxfId="6860"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6859" priority="151" operator="equal">
      <formula>0</formula>
    </cfRule>
    <cfRule type="cellIs" dxfId="6858" priority="152" operator="lessThan">
      <formula>0</formula>
    </cfRule>
    <cfRule type="cellIs" dxfId="6857"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6856" priority="146" operator="equal">
      <formula>0</formula>
    </cfRule>
    <cfRule type="cellIs" dxfId="6855" priority="147" operator="lessThan">
      <formula>0</formula>
    </cfRule>
    <cfRule type="cellIs" dxfId="6854"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6853" priority="141" operator="equal">
      <formula>0</formula>
    </cfRule>
    <cfRule type="cellIs" dxfId="6852" priority="142" operator="lessThan">
      <formula>0</formula>
    </cfRule>
    <cfRule type="cellIs" dxfId="6851"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6850" priority="136" operator="equal">
      <formula>0</formula>
    </cfRule>
    <cfRule type="cellIs" dxfId="6849" priority="137" operator="lessThan">
      <formula>0</formula>
    </cfRule>
    <cfRule type="cellIs" dxfId="6848"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6847" priority="131" operator="equal">
      <formula>0</formula>
    </cfRule>
    <cfRule type="cellIs" dxfId="6846" priority="132" operator="lessThan">
      <formula>0</formula>
    </cfRule>
    <cfRule type="cellIs" dxfId="6845"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6844" priority="126" operator="equal">
      <formula>0</formula>
    </cfRule>
    <cfRule type="cellIs" dxfId="6843" priority="127" operator="lessThan">
      <formula>0</formula>
    </cfRule>
    <cfRule type="cellIs" dxfId="6842"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6841" priority="121" operator="equal">
      <formula>0</formula>
    </cfRule>
    <cfRule type="cellIs" dxfId="6840" priority="122" operator="lessThan">
      <formula>0</formula>
    </cfRule>
    <cfRule type="cellIs" dxfId="6839"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6838" priority="116" operator="equal">
      <formula>0</formula>
    </cfRule>
    <cfRule type="cellIs" dxfId="6837" priority="117" operator="lessThan">
      <formula>0</formula>
    </cfRule>
    <cfRule type="cellIs" dxfId="6836"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6835" priority="111" operator="equal">
      <formula>0</formula>
    </cfRule>
    <cfRule type="cellIs" dxfId="6834" priority="112" operator="lessThan">
      <formula>0</formula>
    </cfRule>
    <cfRule type="cellIs" dxfId="6833"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6832" priority="106" operator="equal">
      <formula>0</formula>
    </cfRule>
    <cfRule type="cellIs" dxfId="6831" priority="107" operator="lessThan">
      <formula>0</formula>
    </cfRule>
    <cfRule type="cellIs" dxfId="6830"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6829" priority="101" operator="equal">
      <formula>0</formula>
    </cfRule>
    <cfRule type="cellIs" dxfId="6828" priority="102" operator="lessThan">
      <formula>0</formula>
    </cfRule>
    <cfRule type="cellIs" dxfId="6827"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6826" priority="96" operator="equal">
      <formula>0</formula>
    </cfRule>
    <cfRule type="cellIs" dxfId="6825" priority="97" operator="lessThan">
      <formula>0</formula>
    </cfRule>
    <cfRule type="cellIs" dxfId="6824"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6823" priority="91" operator="equal">
      <formula>0</formula>
    </cfRule>
    <cfRule type="cellIs" dxfId="6822" priority="92" operator="lessThan">
      <formula>0</formula>
    </cfRule>
    <cfRule type="cellIs" dxfId="6821"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6820" priority="86" operator="equal">
      <formula>0</formula>
    </cfRule>
    <cfRule type="cellIs" dxfId="6819" priority="87" operator="lessThan">
      <formula>0</formula>
    </cfRule>
    <cfRule type="cellIs" dxfId="6818"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6817" priority="81" operator="equal">
      <formula>0</formula>
    </cfRule>
    <cfRule type="cellIs" dxfId="6816" priority="82" operator="lessThan">
      <formula>0</formula>
    </cfRule>
    <cfRule type="cellIs" dxfId="6815"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6814" priority="76" operator="equal">
      <formula>0</formula>
    </cfRule>
    <cfRule type="cellIs" dxfId="6813" priority="77" operator="lessThan">
      <formula>0</formula>
    </cfRule>
    <cfRule type="cellIs" dxfId="681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6811" priority="71" operator="equal">
      <formula>0</formula>
    </cfRule>
    <cfRule type="cellIs" dxfId="6810" priority="72" operator="lessThan">
      <formula>0</formula>
    </cfRule>
    <cfRule type="cellIs" dxfId="6809"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6808" priority="66" operator="equal">
      <formula>0</formula>
    </cfRule>
    <cfRule type="cellIs" dxfId="6807" priority="67" operator="lessThan">
      <formula>0</formula>
    </cfRule>
    <cfRule type="cellIs" dxfId="6806"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6805" priority="61" operator="equal">
      <formula>0</formula>
    </cfRule>
    <cfRule type="cellIs" dxfId="6804" priority="62" operator="lessThan">
      <formula>0</formula>
    </cfRule>
    <cfRule type="cellIs" dxfId="6803"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6802" priority="56" operator="equal">
      <formula>0</formula>
    </cfRule>
    <cfRule type="cellIs" dxfId="6801" priority="57" operator="lessThan">
      <formula>0</formula>
    </cfRule>
    <cfRule type="cellIs" dxfId="6800"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6799" priority="51" operator="equal">
      <formula>0</formula>
    </cfRule>
    <cfRule type="cellIs" dxfId="6798" priority="52" operator="lessThan">
      <formula>0</formula>
    </cfRule>
    <cfRule type="cellIs" dxfId="6797"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6796" priority="46" operator="equal">
      <formula>0</formula>
    </cfRule>
    <cfRule type="cellIs" dxfId="6795" priority="47" operator="lessThan">
      <formula>0</formula>
    </cfRule>
    <cfRule type="cellIs" dxfId="6794"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6793" priority="41" operator="equal">
      <formula>0</formula>
    </cfRule>
    <cfRule type="cellIs" dxfId="6792" priority="42" operator="lessThan">
      <formula>0</formula>
    </cfRule>
    <cfRule type="cellIs" dxfId="6791"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6790" priority="36" operator="equal">
      <formula>0</formula>
    </cfRule>
    <cfRule type="cellIs" dxfId="6789" priority="37" operator="lessThan">
      <formula>0</formula>
    </cfRule>
    <cfRule type="cellIs" dxfId="678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6787" priority="31" operator="equal">
      <formula>0</formula>
    </cfRule>
    <cfRule type="cellIs" dxfId="6786" priority="32" operator="lessThan">
      <formula>0</formula>
    </cfRule>
    <cfRule type="cellIs" dxfId="6785"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6784" priority="26" operator="equal">
      <formula>0</formula>
    </cfRule>
    <cfRule type="cellIs" dxfId="6783" priority="27" operator="lessThan">
      <formula>0</formula>
    </cfRule>
    <cfRule type="cellIs" dxfId="6782"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6781" priority="21" operator="equal">
      <formula>0</formula>
    </cfRule>
    <cfRule type="cellIs" dxfId="6780" priority="22" operator="lessThan">
      <formula>0</formula>
    </cfRule>
    <cfRule type="cellIs" dxfId="6779"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6778" priority="16" operator="equal">
      <formula>0</formula>
    </cfRule>
    <cfRule type="cellIs" dxfId="6777" priority="17" operator="lessThan">
      <formula>0</formula>
    </cfRule>
    <cfRule type="cellIs" dxfId="6776"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6775" priority="11" operator="equal">
      <formula>0</formula>
    </cfRule>
    <cfRule type="cellIs" dxfId="6774" priority="12" operator="lessThan">
      <formula>0</formula>
    </cfRule>
    <cfRule type="cellIs" dxfId="6773"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6772" priority="6" operator="equal">
      <formula>0</formula>
    </cfRule>
    <cfRule type="cellIs" dxfId="6771" priority="7" operator="lessThan">
      <formula>0</formula>
    </cfRule>
    <cfRule type="cellIs" dxfId="6770"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6769" priority="1" operator="equal">
      <formula>0</formula>
    </cfRule>
    <cfRule type="cellIs" dxfId="6768" priority="2" operator="lessThan">
      <formula>0</formula>
    </cfRule>
    <cfRule type="cellIs" dxfId="6767"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9"/>
  <sheetViews>
    <sheetView workbookViewId="0">
      <selection activeCell="K37" sqref="K37"/>
    </sheetView>
  </sheetViews>
  <sheetFormatPr baseColWidth="10" defaultRowHeight="15" x14ac:dyDescent="0.2"/>
  <sheetData>
    <row r="1" spans="1:34" x14ac:dyDescent="0.2">
      <c r="A1" s="113" t="s">
        <v>43</v>
      </c>
      <c r="B1" s="29">
        <v>43497</v>
      </c>
      <c r="C1" s="24">
        <v>43525</v>
      </c>
      <c r="D1" s="25">
        <v>43556</v>
      </c>
      <c r="E1" s="25">
        <v>43586</v>
      </c>
      <c r="F1" s="25">
        <v>43617</v>
      </c>
      <c r="G1" s="25">
        <v>43647</v>
      </c>
      <c r="H1" s="26">
        <v>43678</v>
      </c>
      <c r="I1" s="26">
        <v>43678</v>
      </c>
      <c r="J1" s="26">
        <v>43739</v>
      </c>
      <c r="K1" s="26">
        <v>43770</v>
      </c>
      <c r="L1" s="26">
        <v>43800</v>
      </c>
      <c r="M1" s="26">
        <v>43831</v>
      </c>
      <c r="N1" s="26">
        <v>43862</v>
      </c>
      <c r="O1" s="26">
        <v>43891</v>
      </c>
      <c r="P1" s="26">
        <v>43922</v>
      </c>
      <c r="Q1" s="26">
        <v>43952</v>
      </c>
      <c r="R1" s="26">
        <v>43952</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6" t="s">
        <v>11</v>
      </c>
      <c r="B2" s="20">
        <v>1</v>
      </c>
      <c r="C2" s="20">
        <v>2</v>
      </c>
      <c r="D2" s="20">
        <v>3</v>
      </c>
      <c r="E2" s="20">
        <v>4</v>
      </c>
      <c r="F2" s="20">
        <v>-2</v>
      </c>
      <c r="G2" s="20">
        <v>0</v>
      </c>
      <c r="H2" s="20">
        <v>2</v>
      </c>
      <c r="I2" s="20">
        <v>0</v>
      </c>
      <c r="J2" s="20">
        <v>-3</v>
      </c>
      <c r="K2" s="20">
        <v>-5</v>
      </c>
      <c r="L2" s="20">
        <v>-1</v>
      </c>
      <c r="M2" s="20">
        <v>1</v>
      </c>
      <c r="N2" s="20">
        <v>3</v>
      </c>
      <c r="O2" s="20">
        <v>-1</v>
      </c>
      <c r="P2" s="20">
        <v>-8</v>
      </c>
      <c r="Q2" s="20">
        <v>-4</v>
      </c>
      <c r="R2" s="20">
        <v>2</v>
      </c>
      <c r="S2" s="20">
        <v>1</v>
      </c>
      <c r="T2" s="20">
        <v>9</v>
      </c>
      <c r="U2" s="20">
        <v>3</v>
      </c>
      <c r="V2" s="20">
        <v>6</v>
      </c>
      <c r="W2" s="20">
        <v>6</v>
      </c>
      <c r="X2" s="20">
        <v>9</v>
      </c>
      <c r="Y2" s="20">
        <v>11</v>
      </c>
      <c r="Z2" s="20">
        <v>6</v>
      </c>
      <c r="AA2" s="20">
        <v>9</v>
      </c>
      <c r="AB2" s="20">
        <v>11</v>
      </c>
      <c r="AC2" s="20">
        <v>9</v>
      </c>
      <c r="AD2" s="20">
        <v>9</v>
      </c>
      <c r="AE2" s="20">
        <v>12</v>
      </c>
      <c r="AF2" s="20">
        <v>11</v>
      </c>
      <c r="AG2" s="20">
        <v>8</v>
      </c>
      <c r="AH2" s="20">
        <v>7</v>
      </c>
    </row>
    <row r="3" spans="1:34" x14ac:dyDescent="0.2">
      <c r="A3" s="14" t="s">
        <v>12</v>
      </c>
      <c r="B3" s="20">
        <v>0</v>
      </c>
      <c r="C3" s="20">
        <v>-2</v>
      </c>
      <c r="D3" s="20">
        <v>0</v>
      </c>
      <c r="E3" s="20">
        <v>-4</v>
      </c>
      <c r="F3" s="20">
        <v>-6</v>
      </c>
      <c r="G3" s="20">
        <v>-10</v>
      </c>
      <c r="H3" s="20">
        <v>-11</v>
      </c>
      <c r="I3" s="20">
        <v>-11</v>
      </c>
      <c r="J3" s="20">
        <v>-9</v>
      </c>
      <c r="K3" s="20">
        <v>5</v>
      </c>
      <c r="L3" s="20">
        <v>0</v>
      </c>
      <c r="M3" s="20">
        <v>-3</v>
      </c>
      <c r="N3" s="20">
        <v>12</v>
      </c>
      <c r="O3" s="20">
        <v>7</v>
      </c>
      <c r="P3" s="20">
        <v>0</v>
      </c>
      <c r="Q3" s="20">
        <v>0</v>
      </c>
      <c r="R3" s="20">
        <v>0</v>
      </c>
      <c r="S3" s="20">
        <v>0</v>
      </c>
      <c r="T3" s="20">
        <v>0</v>
      </c>
      <c r="U3" s="20">
        <v>-3</v>
      </c>
      <c r="V3" s="20">
        <v>16</v>
      </c>
      <c r="W3" s="20">
        <v>15</v>
      </c>
      <c r="X3" s="20">
        <v>13</v>
      </c>
      <c r="Y3" s="20">
        <v>0</v>
      </c>
      <c r="Z3" s="20">
        <v>0</v>
      </c>
      <c r="AA3" s="20">
        <v>15</v>
      </c>
      <c r="AB3" s="20">
        <v>0</v>
      </c>
      <c r="AC3" s="20">
        <v>0</v>
      </c>
      <c r="AD3" s="20">
        <v>0</v>
      </c>
      <c r="AE3" s="20">
        <v>0</v>
      </c>
      <c r="AF3" s="20">
        <v>0</v>
      </c>
      <c r="AG3" s="20">
        <v>0</v>
      </c>
      <c r="AH3" s="20">
        <v>14</v>
      </c>
    </row>
    <row r="4" spans="1:34" x14ac:dyDescent="0.2">
      <c r="A4" s="14" t="s">
        <v>23</v>
      </c>
      <c r="B4" s="20">
        <v>9</v>
      </c>
      <c r="C4" s="20">
        <v>9</v>
      </c>
      <c r="D4" s="20">
        <v>-3</v>
      </c>
      <c r="E4" s="20">
        <v>-2</v>
      </c>
      <c r="F4" s="20">
        <v>-5</v>
      </c>
      <c r="G4" s="20">
        <v>-9</v>
      </c>
      <c r="H4" s="20">
        <v>-3</v>
      </c>
      <c r="I4" s="20">
        <v>0</v>
      </c>
      <c r="J4" s="20">
        <v>-10</v>
      </c>
      <c r="K4" s="20">
        <v>0</v>
      </c>
      <c r="L4" s="20">
        <v>-4</v>
      </c>
      <c r="M4" s="20">
        <v>8</v>
      </c>
      <c r="N4" s="20">
        <v>13</v>
      </c>
      <c r="O4" s="20">
        <v>-7</v>
      </c>
      <c r="P4" s="20">
        <v>-2</v>
      </c>
      <c r="Q4" s="20">
        <v>-10</v>
      </c>
      <c r="R4" s="20">
        <v>0</v>
      </c>
      <c r="S4" s="20">
        <v>11</v>
      </c>
      <c r="T4" s="20">
        <v>15</v>
      </c>
      <c r="U4" s="20">
        <v>0</v>
      </c>
      <c r="V4" s="20">
        <v>13</v>
      </c>
      <c r="W4" s="20">
        <v>2</v>
      </c>
      <c r="X4" s="20">
        <v>4</v>
      </c>
      <c r="Y4" s="20">
        <v>13</v>
      </c>
      <c r="Z4" s="20">
        <v>11</v>
      </c>
      <c r="AA4" s="20">
        <v>5</v>
      </c>
      <c r="AB4" s="20">
        <v>13</v>
      </c>
      <c r="AC4" s="20">
        <v>12</v>
      </c>
      <c r="AD4" s="20">
        <v>2</v>
      </c>
      <c r="AE4" s="20">
        <v>1</v>
      </c>
      <c r="AF4" s="20">
        <v>8</v>
      </c>
      <c r="AG4" s="20">
        <v>13</v>
      </c>
      <c r="AH4" s="20">
        <v>10</v>
      </c>
    </row>
    <row r="5" spans="1:34" x14ac:dyDescent="0.2">
      <c r="A5" s="14" t="s">
        <v>9</v>
      </c>
      <c r="B5" s="20">
        <v>12</v>
      </c>
      <c r="C5" s="20">
        <v>7</v>
      </c>
      <c r="D5" s="20">
        <v>5</v>
      </c>
      <c r="E5" s="20">
        <v>9</v>
      </c>
      <c r="F5" s="20">
        <v>1</v>
      </c>
      <c r="G5" s="20">
        <v>1</v>
      </c>
      <c r="H5" s="20">
        <v>-1</v>
      </c>
      <c r="I5" s="20">
        <v>-3</v>
      </c>
      <c r="J5" s="20">
        <v>2</v>
      </c>
      <c r="K5" s="20">
        <v>-1</v>
      </c>
      <c r="L5" s="20">
        <v>-3</v>
      </c>
      <c r="M5" s="20">
        <v>6</v>
      </c>
      <c r="N5" s="20">
        <v>7</v>
      </c>
      <c r="O5" s="20">
        <v>1</v>
      </c>
      <c r="P5" s="20">
        <v>-4</v>
      </c>
      <c r="Q5" s="20">
        <v>-6</v>
      </c>
      <c r="R5" s="20">
        <v>1</v>
      </c>
      <c r="S5" s="20">
        <v>2</v>
      </c>
      <c r="T5" s="20">
        <v>12</v>
      </c>
      <c r="U5" s="20">
        <v>0</v>
      </c>
      <c r="V5" s="20">
        <v>9</v>
      </c>
      <c r="W5" s="20">
        <v>5</v>
      </c>
      <c r="X5" s="20">
        <v>8</v>
      </c>
      <c r="Y5" s="20">
        <v>1</v>
      </c>
      <c r="Z5" s="20">
        <v>3</v>
      </c>
      <c r="AA5" s="20">
        <v>7</v>
      </c>
      <c r="AB5" s="20">
        <v>2</v>
      </c>
      <c r="AC5" s="20">
        <v>11</v>
      </c>
      <c r="AD5" s="20">
        <v>7</v>
      </c>
      <c r="AE5" s="20">
        <v>14</v>
      </c>
      <c r="AF5" s="20">
        <v>13</v>
      </c>
      <c r="AG5" s="20">
        <v>9</v>
      </c>
      <c r="AH5" s="20">
        <v>4</v>
      </c>
    </row>
    <row r="6" spans="1:34" x14ac:dyDescent="0.2">
      <c r="A6" s="14" t="s">
        <v>8</v>
      </c>
      <c r="B6" s="20">
        <v>7</v>
      </c>
      <c r="C6" s="20">
        <v>6</v>
      </c>
      <c r="D6" s="20">
        <v>2</v>
      </c>
      <c r="E6" s="20">
        <v>10</v>
      </c>
      <c r="F6" s="20">
        <v>4</v>
      </c>
      <c r="G6" s="20">
        <v>-1</v>
      </c>
      <c r="H6" s="20">
        <v>-4</v>
      </c>
      <c r="I6" s="20">
        <v>-1</v>
      </c>
      <c r="J6" s="20">
        <v>-6</v>
      </c>
      <c r="K6" s="20">
        <v>-3</v>
      </c>
      <c r="L6" s="20">
        <v>0</v>
      </c>
      <c r="M6" s="20">
        <v>4</v>
      </c>
      <c r="N6" s="20">
        <v>10</v>
      </c>
      <c r="O6" s="20">
        <v>4</v>
      </c>
      <c r="P6" s="20">
        <v>-6</v>
      </c>
      <c r="Q6" s="20">
        <v>-5</v>
      </c>
      <c r="R6" s="20">
        <v>10</v>
      </c>
      <c r="S6" s="20">
        <v>10</v>
      </c>
      <c r="T6" s="20">
        <v>14</v>
      </c>
      <c r="U6" s="20">
        <v>10</v>
      </c>
      <c r="V6" s="20">
        <v>14</v>
      </c>
      <c r="W6" s="20">
        <v>14</v>
      </c>
      <c r="X6" s="20">
        <v>5</v>
      </c>
      <c r="Y6" s="20">
        <v>10</v>
      </c>
      <c r="Z6" s="20">
        <v>1</v>
      </c>
      <c r="AA6" s="20">
        <v>2</v>
      </c>
      <c r="AB6" s="20">
        <v>3</v>
      </c>
      <c r="AC6" s="20">
        <v>10</v>
      </c>
      <c r="AD6" s="20">
        <v>4</v>
      </c>
      <c r="AE6" s="20">
        <v>2</v>
      </c>
      <c r="AF6" s="20">
        <v>7</v>
      </c>
      <c r="AG6" s="20">
        <v>0</v>
      </c>
      <c r="AH6" s="20">
        <v>-1</v>
      </c>
    </row>
    <row r="7" spans="1:34" x14ac:dyDescent="0.2">
      <c r="A7" s="14" t="s">
        <v>7</v>
      </c>
      <c r="B7" s="20">
        <v>5</v>
      </c>
      <c r="C7" s="20">
        <v>1</v>
      </c>
      <c r="D7" s="20">
        <v>11</v>
      </c>
      <c r="E7" s="20">
        <v>6</v>
      </c>
      <c r="F7" s="20">
        <v>3</v>
      </c>
      <c r="G7" s="20">
        <v>-3</v>
      </c>
      <c r="H7" s="20">
        <v>-2</v>
      </c>
      <c r="I7" s="20">
        <v>3</v>
      </c>
      <c r="J7" s="20">
        <v>-2</v>
      </c>
      <c r="K7" s="20">
        <v>1</v>
      </c>
      <c r="L7" s="20">
        <v>1</v>
      </c>
      <c r="M7" s="20">
        <v>7</v>
      </c>
      <c r="N7" s="20">
        <v>6</v>
      </c>
      <c r="O7" s="20">
        <v>-3</v>
      </c>
      <c r="P7" s="20">
        <v>-5</v>
      </c>
      <c r="Q7" s="20">
        <v>-8</v>
      </c>
      <c r="R7" s="20">
        <v>3</v>
      </c>
      <c r="S7" s="20">
        <v>4</v>
      </c>
      <c r="T7" s="20">
        <v>3</v>
      </c>
      <c r="U7" s="20">
        <v>-1</v>
      </c>
      <c r="V7" s="20">
        <v>1</v>
      </c>
      <c r="W7" s="20">
        <v>4</v>
      </c>
      <c r="X7" s="20">
        <v>-1</v>
      </c>
      <c r="Y7" s="20">
        <v>3</v>
      </c>
      <c r="Z7" s="20">
        <v>-1</v>
      </c>
      <c r="AA7" s="20">
        <v>1</v>
      </c>
      <c r="AB7" s="20">
        <v>7</v>
      </c>
      <c r="AC7" s="20">
        <v>1</v>
      </c>
      <c r="AD7" s="20">
        <v>12</v>
      </c>
      <c r="AE7" s="20">
        <v>11</v>
      </c>
      <c r="AF7" s="20">
        <v>4</v>
      </c>
      <c r="AG7" s="20">
        <v>6</v>
      </c>
      <c r="AH7" s="20">
        <v>5</v>
      </c>
    </row>
    <row r="8" spans="1:34" x14ac:dyDescent="0.2">
      <c r="A8" s="14" t="s">
        <v>21</v>
      </c>
      <c r="B8" s="20">
        <v>11</v>
      </c>
      <c r="C8" s="20">
        <v>13</v>
      </c>
      <c r="D8" s="20">
        <v>10</v>
      </c>
      <c r="E8" s="20">
        <v>11</v>
      </c>
      <c r="F8" s="20">
        <v>7</v>
      </c>
      <c r="G8" s="20">
        <v>5</v>
      </c>
      <c r="H8" s="20">
        <v>0</v>
      </c>
      <c r="I8" s="20">
        <v>0</v>
      </c>
      <c r="J8" s="20">
        <v>0</v>
      </c>
      <c r="K8" s="20">
        <v>-10</v>
      </c>
      <c r="L8" s="20">
        <v>-9</v>
      </c>
      <c r="M8" s="20">
        <v>-5</v>
      </c>
      <c r="N8" s="20">
        <v>14</v>
      </c>
      <c r="O8" s="20">
        <v>8</v>
      </c>
      <c r="P8" s="20">
        <v>-14</v>
      </c>
      <c r="Q8" s="20">
        <v>-12</v>
      </c>
      <c r="R8" s="20">
        <v>8</v>
      </c>
      <c r="S8" s="20">
        <v>0</v>
      </c>
      <c r="T8" s="20">
        <v>-1</v>
      </c>
      <c r="U8" s="20">
        <v>7</v>
      </c>
      <c r="V8" s="20">
        <v>0</v>
      </c>
      <c r="W8" s="20">
        <v>-2</v>
      </c>
      <c r="X8" s="20">
        <v>0</v>
      </c>
      <c r="Y8" s="20">
        <v>-2</v>
      </c>
      <c r="Z8" s="20">
        <v>4</v>
      </c>
      <c r="AA8" s="20">
        <v>0</v>
      </c>
      <c r="AB8" s="20">
        <v>-1</v>
      </c>
      <c r="AC8" s="20">
        <v>-1</v>
      </c>
      <c r="AD8" s="20">
        <v>14</v>
      </c>
      <c r="AE8" s="20">
        <v>13</v>
      </c>
      <c r="AF8" s="20">
        <v>12</v>
      </c>
      <c r="AG8" s="20">
        <v>-2</v>
      </c>
      <c r="AH8" s="20">
        <v>12</v>
      </c>
    </row>
    <row r="9" spans="1:34" x14ac:dyDescent="0.2">
      <c r="A9" s="14" t="s">
        <v>13</v>
      </c>
      <c r="B9" s="20">
        <v>4</v>
      </c>
      <c r="C9" s="20">
        <v>-1</v>
      </c>
      <c r="D9" s="20">
        <v>7</v>
      </c>
      <c r="E9" s="20">
        <v>-1</v>
      </c>
      <c r="F9" s="20">
        <v>2</v>
      </c>
      <c r="G9" s="20">
        <v>-2</v>
      </c>
      <c r="H9" s="20">
        <v>-10</v>
      </c>
      <c r="I9" s="20">
        <v>-4</v>
      </c>
      <c r="J9" s="20">
        <v>0</v>
      </c>
      <c r="K9" s="20">
        <v>3</v>
      </c>
      <c r="L9" s="20">
        <v>-5</v>
      </c>
      <c r="M9" s="20">
        <v>0</v>
      </c>
      <c r="N9" s="20">
        <v>15</v>
      </c>
      <c r="O9" s="20">
        <v>3</v>
      </c>
      <c r="P9" s="20">
        <v>1</v>
      </c>
      <c r="Q9" s="20">
        <v>1</v>
      </c>
      <c r="R9" s="20">
        <v>0</v>
      </c>
      <c r="S9" s="20">
        <v>-1</v>
      </c>
      <c r="T9" s="20">
        <v>8</v>
      </c>
      <c r="U9" s="20">
        <v>8</v>
      </c>
      <c r="V9" s="20">
        <v>8</v>
      </c>
      <c r="W9" s="20">
        <v>9</v>
      </c>
      <c r="X9" s="20">
        <v>0</v>
      </c>
      <c r="Y9" s="20">
        <v>7</v>
      </c>
      <c r="Z9" s="20">
        <v>13</v>
      </c>
      <c r="AA9" s="20">
        <v>12</v>
      </c>
      <c r="AB9" s="20">
        <v>12</v>
      </c>
      <c r="AC9" s="20">
        <v>13</v>
      </c>
      <c r="AD9" s="20">
        <v>5</v>
      </c>
      <c r="AE9" s="20">
        <v>10</v>
      </c>
      <c r="AF9" s="20">
        <v>10</v>
      </c>
      <c r="AG9" s="20">
        <v>5</v>
      </c>
      <c r="AH9" s="20">
        <v>0</v>
      </c>
    </row>
    <row r="10" spans="1:34" x14ac:dyDescent="0.2">
      <c r="A10" s="14" t="s">
        <v>19</v>
      </c>
      <c r="B10" s="20">
        <v>10</v>
      </c>
      <c r="C10" s="20">
        <v>4</v>
      </c>
      <c r="D10" s="20">
        <v>4</v>
      </c>
      <c r="E10" s="20">
        <v>1</v>
      </c>
      <c r="F10" s="20">
        <v>-1</v>
      </c>
      <c r="G10" s="20">
        <v>-7</v>
      </c>
      <c r="H10" s="20">
        <v>-6</v>
      </c>
      <c r="I10" s="20">
        <v>-2</v>
      </c>
      <c r="J10" s="20">
        <v>1</v>
      </c>
      <c r="K10" s="20">
        <v>-7</v>
      </c>
      <c r="L10" s="20">
        <v>-7</v>
      </c>
      <c r="M10" s="20">
        <v>2</v>
      </c>
      <c r="N10" s="20">
        <v>4</v>
      </c>
      <c r="O10" s="20">
        <v>-2</v>
      </c>
      <c r="P10" s="20">
        <v>-9</v>
      </c>
      <c r="Q10" s="20">
        <v>-9</v>
      </c>
      <c r="R10" s="20">
        <v>-2</v>
      </c>
      <c r="S10" s="20">
        <v>6</v>
      </c>
      <c r="T10" s="20">
        <v>5</v>
      </c>
      <c r="U10" s="20">
        <v>5</v>
      </c>
      <c r="V10" s="20">
        <v>12</v>
      </c>
      <c r="W10" s="20">
        <v>10</v>
      </c>
      <c r="X10" s="20">
        <v>7</v>
      </c>
      <c r="Y10" s="20">
        <v>6</v>
      </c>
      <c r="Z10" s="20">
        <v>5</v>
      </c>
      <c r="AA10" s="20">
        <v>8</v>
      </c>
      <c r="AB10" s="20">
        <v>14</v>
      </c>
      <c r="AC10" s="20">
        <v>6</v>
      </c>
      <c r="AD10" s="20">
        <v>6</v>
      </c>
      <c r="AE10" s="20">
        <v>5</v>
      </c>
      <c r="AF10" s="20">
        <v>2</v>
      </c>
      <c r="AG10" s="20">
        <v>1</v>
      </c>
      <c r="AH10" s="20">
        <v>2</v>
      </c>
    </row>
    <row r="11" spans="1:34" x14ac:dyDescent="0.2">
      <c r="A11" s="14" t="s">
        <v>10</v>
      </c>
      <c r="B11" s="20">
        <v>3</v>
      </c>
      <c r="C11" s="20">
        <v>12</v>
      </c>
      <c r="D11" s="20">
        <v>1</v>
      </c>
      <c r="E11" s="20">
        <v>0</v>
      </c>
      <c r="F11" s="20">
        <v>5</v>
      </c>
      <c r="G11" s="20">
        <v>4</v>
      </c>
      <c r="H11" s="20">
        <v>0</v>
      </c>
      <c r="I11" s="20">
        <v>2</v>
      </c>
      <c r="J11" s="20">
        <v>3</v>
      </c>
      <c r="K11" s="20">
        <v>2</v>
      </c>
      <c r="L11" s="20">
        <v>2</v>
      </c>
      <c r="M11" s="20">
        <v>5</v>
      </c>
      <c r="N11" s="20">
        <v>2</v>
      </c>
      <c r="O11" s="20">
        <v>6</v>
      </c>
      <c r="P11" s="20">
        <v>2</v>
      </c>
      <c r="Q11" s="20">
        <v>2</v>
      </c>
      <c r="R11" s="20">
        <v>7</v>
      </c>
      <c r="S11" s="20">
        <v>7</v>
      </c>
      <c r="T11" s="20">
        <v>7</v>
      </c>
      <c r="U11" s="20">
        <v>6</v>
      </c>
      <c r="V11" s="20">
        <v>7</v>
      </c>
      <c r="W11" s="20">
        <v>3</v>
      </c>
      <c r="X11" s="20">
        <v>1</v>
      </c>
      <c r="Y11" s="20">
        <v>4</v>
      </c>
      <c r="Z11" s="20">
        <v>2</v>
      </c>
      <c r="AA11" s="20">
        <v>6</v>
      </c>
      <c r="AB11" s="20">
        <v>6</v>
      </c>
      <c r="AC11" s="20">
        <v>5</v>
      </c>
      <c r="AD11" s="20">
        <v>1</v>
      </c>
      <c r="AE11" s="20">
        <v>7</v>
      </c>
      <c r="AF11" s="20">
        <v>9</v>
      </c>
      <c r="AG11" s="20">
        <v>12</v>
      </c>
      <c r="AH11" s="20">
        <v>8</v>
      </c>
    </row>
    <row r="12" spans="1:34" x14ac:dyDescent="0.2">
      <c r="A12" s="14" t="s">
        <v>15</v>
      </c>
      <c r="B12" s="20">
        <v>6</v>
      </c>
      <c r="C12" s="20">
        <v>8</v>
      </c>
      <c r="D12" s="20">
        <v>6</v>
      </c>
      <c r="E12" s="20">
        <v>3</v>
      </c>
      <c r="F12" s="20">
        <v>6</v>
      </c>
      <c r="G12" s="20">
        <v>2</v>
      </c>
      <c r="H12" s="20">
        <v>1</v>
      </c>
      <c r="I12" s="20">
        <v>0</v>
      </c>
      <c r="J12" s="20">
        <v>-1</v>
      </c>
      <c r="K12" s="20">
        <v>-2</v>
      </c>
      <c r="L12" s="20">
        <v>-2</v>
      </c>
      <c r="M12" s="20">
        <v>3</v>
      </c>
      <c r="N12" s="20">
        <v>1</v>
      </c>
      <c r="O12" s="20">
        <v>2</v>
      </c>
      <c r="P12" s="20">
        <v>-1</v>
      </c>
      <c r="Q12" s="20">
        <v>-3</v>
      </c>
      <c r="R12" s="20">
        <v>6</v>
      </c>
      <c r="S12" s="20">
        <v>9</v>
      </c>
      <c r="T12" s="20">
        <v>11</v>
      </c>
      <c r="U12" s="20">
        <v>2</v>
      </c>
      <c r="V12" s="20">
        <v>5</v>
      </c>
      <c r="W12" s="20">
        <v>7</v>
      </c>
      <c r="X12" s="20">
        <v>3</v>
      </c>
      <c r="Y12" s="20">
        <v>5</v>
      </c>
      <c r="Z12" s="20">
        <v>7</v>
      </c>
      <c r="AA12" s="20">
        <v>3</v>
      </c>
      <c r="AB12" s="20">
        <v>9</v>
      </c>
      <c r="AC12" s="20">
        <v>8</v>
      </c>
      <c r="AD12" s="20">
        <v>8</v>
      </c>
      <c r="AE12" s="20">
        <v>8</v>
      </c>
      <c r="AF12" s="20">
        <v>5</v>
      </c>
      <c r="AG12" s="20">
        <v>7</v>
      </c>
      <c r="AH12" s="20">
        <v>9</v>
      </c>
    </row>
    <row r="13" spans="1:34" x14ac:dyDescent="0.2">
      <c r="A13" s="14" t="s">
        <v>20</v>
      </c>
      <c r="B13" s="20">
        <v>-1</v>
      </c>
      <c r="C13" s="20">
        <v>0</v>
      </c>
      <c r="D13" s="20">
        <v>14</v>
      </c>
      <c r="E13" s="20">
        <v>5</v>
      </c>
      <c r="F13" s="20">
        <v>9</v>
      </c>
      <c r="G13" s="20">
        <v>-4</v>
      </c>
      <c r="H13" s="20">
        <v>3</v>
      </c>
      <c r="I13" s="20">
        <v>-7</v>
      </c>
      <c r="J13" s="20">
        <v>-5</v>
      </c>
      <c r="K13" s="20">
        <v>-4</v>
      </c>
      <c r="L13" s="20">
        <v>-10</v>
      </c>
      <c r="M13" s="20">
        <v>0</v>
      </c>
      <c r="N13" s="20">
        <v>5</v>
      </c>
      <c r="O13" s="20">
        <v>-5</v>
      </c>
      <c r="P13" s="20">
        <v>-13</v>
      </c>
      <c r="Q13" s="20">
        <v>3</v>
      </c>
      <c r="R13" s="20">
        <v>0</v>
      </c>
      <c r="S13" s="20">
        <v>0</v>
      </c>
      <c r="T13" s="20">
        <v>10</v>
      </c>
      <c r="U13" s="20">
        <v>4</v>
      </c>
      <c r="V13" s="20">
        <v>2</v>
      </c>
      <c r="W13" s="20">
        <v>8</v>
      </c>
      <c r="X13" s="20">
        <v>-3</v>
      </c>
      <c r="Y13" s="20">
        <v>0</v>
      </c>
      <c r="Z13" s="20">
        <v>0</v>
      </c>
      <c r="AA13" s="20">
        <v>11</v>
      </c>
      <c r="AB13" s="20">
        <v>10</v>
      </c>
      <c r="AC13" s="20">
        <v>16</v>
      </c>
      <c r="AD13" s="20">
        <v>11</v>
      </c>
      <c r="AE13" s="20">
        <v>3</v>
      </c>
      <c r="AF13" s="20">
        <v>-1</v>
      </c>
      <c r="AG13" s="20">
        <v>4</v>
      </c>
      <c r="AH13" s="20">
        <v>-2</v>
      </c>
    </row>
    <row r="14" spans="1:34" x14ac:dyDescent="0.2">
      <c r="A14" s="14" t="s">
        <v>14</v>
      </c>
      <c r="B14" s="20">
        <v>2</v>
      </c>
      <c r="C14" s="20">
        <v>3</v>
      </c>
      <c r="D14" s="20">
        <v>12</v>
      </c>
      <c r="E14" s="20">
        <v>7</v>
      </c>
      <c r="F14" s="20">
        <v>0</v>
      </c>
      <c r="G14" s="20">
        <v>-6</v>
      </c>
      <c r="H14" s="20">
        <v>0</v>
      </c>
      <c r="I14" s="20">
        <v>-8</v>
      </c>
      <c r="J14" s="20">
        <v>0</v>
      </c>
      <c r="K14" s="20">
        <v>4</v>
      </c>
      <c r="L14" s="20">
        <v>-6</v>
      </c>
      <c r="M14" s="20">
        <v>-2</v>
      </c>
      <c r="N14" s="20">
        <v>11</v>
      </c>
      <c r="O14" s="20">
        <v>5</v>
      </c>
      <c r="P14" s="20">
        <v>-7</v>
      </c>
      <c r="Q14" s="20">
        <v>-1</v>
      </c>
      <c r="R14" s="20">
        <v>4</v>
      </c>
      <c r="S14" s="20">
        <v>8</v>
      </c>
      <c r="T14" s="20">
        <v>1</v>
      </c>
      <c r="U14" s="20">
        <v>11</v>
      </c>
      <c r="V14" s="20">
        <v>11</v>
      </c>
      <c r="W14" s="20">
        <v>11</v>
      </c>
      <c r="X14" s="20">
        <v>2</v>
      </c>
      <c r="Y14" s="20">
        <v>12</v>
      </c>
      <c r="Z14" s="20">
        <v>9</v>
      </c>
      <c r="AA14" s="20">
        <v>14</v>
      </c>
      <c r="AB14" s="20">
        <v>0</v>
      </c>
      <c r="AC14" s="20">
        <v>14</v>
      </c>
      <c r="AD14" s="20">
        <v>10</v>
      </c>
      <c r="AE14" s="20">
        <v>9</v>
      </c>
      <c r="AF14" s="20">
        <v>1</v>
      </c>
      <c r="AG14" s="20">
        <v>2</v>
      </c>
      <c r="AH14" s="20">
        <v>3</v>
      </c>
    </row>
    <row r="15" spans="1:34" x14ac:dyDescent="0.2">
      <c r="A15" s="14" t="s">
        <v>17</v>
      </c>
      <c r="B15" s="20">
        <v>0</v>
      </c>
      <c r="C15" s="20">
        <v>5</v>
      </c>
      <c r="D15" s="20">
        <v>-1</v>
      </c>
      <c r="E15" s="20">
        <v>2</v>
      </c>
      <c r="F15" s="20">
        <v>-3</v>
      </c>
      <c r="G15" s="20">
        <v>-5</v>
      </c>
      <c r="H15" s="20">
        <v>-8</v>
      </c>
      <c r="I15" s="20">
        <v>-5</v>
      </c>
      <c r="J15" s="20">
        <v>-7</v>
      </c>
      <c r="K15" s="20">
        <v>-8</v>
      </c>
      <c r="L15" s="20">
        <v>-8</v>
      </c>
      <c r="M15" s="20">
        <v>-1</v>
      </c>
      <c r="N15" s="20">
        <v>-1</v>
      </c>
      <c r="O15" s="20">
        <v>-8</v>
      </c>
      <c r="P15" s="20">
        <v>-12</v>
      </c>
      <c r="Q15" s="20">
        <v>-11</v>
      </c>
      <c r="R15" s="20">
        <v>-1</v>
      </c>
      <c r="S15" s="20">
        <v>3</v>
      </c>
      <c r="T15" s="20">
        <v>2</v>
      </c>
      <c r="U15" s="20">
        <v>1</v>
      </c>
      <c r="V15" s="20">
        <v>3</v>
      </c>
      <c r="W15" s="20">
        <v>1</v>
      </c>
      <c r="X15" s="20">
        <v>6</v>
      </c>
      <c r="Y15" s="20">
        <v>9</v>
      </c>
      <c r="Z15" s="20">
        <v>8</v>
      </c>
      <c r="AA15" s="20">
        <v>4</v>
      </c>
      <c r="AB15" s="20">
        <v>5</v>
      </c>
      <c r="AC15" s="20">
        <v>2</v>
      </c>
      <c r="AD15" s="20">
        <v>13</v>
      </c>
      <c r="AE15" s="20">
        <v>6</v>
      </c>
      <c r="AF15" s="20">
        <v>3</v>
      </c>
      <c r="AG15" s="20">
        <v>3</v>
      </c>
      <c r="AH15" s="20">
        <v>1</v>
      </c>
    </row>
    <row r="16" spans="1:34" x14ac:dyDescent="0.2">
      <c r="A16" s="14" t="s">
        <v>16</v>
      </c>
      <c r="B16" s="20">
        <v>0</v>
      </c>
      <c r="C16" s="20">
        <v>11</v>
      </c>
      <c r="D16" s="20">
        <v>-2</v>
      </c>
      <c r="E16" s="20">
        <v>-3</v>
      </c>
      <c r="F16" s="20">
        <v>0</v>
      </c>
      <c r="G16" s="20">
        <v>-8</v>
      </c>
      <c r="H16" s="20">
        <v>-5</v>
      </c>
      <c r="I16" s="20">
        <v>-6</v>
      </c>
      <c r="J16" s="20">
        <v>-4</v>
      </c>
      <c r="K16" s="20">
        <v>-6</v>
      </c>
      <c r="L16" s="20">
        <v>0</v>
      </c>
      <c r="M16" s="20">
        <v>0</v>
      </c>
      <c r="N16" s="20">
        <v>-2</v>
      </c>
      <c r="O16" s="20">
        <v>-9</v>
      </c>
      <c r="P16" s="20">
        <v>-11</v>
      </c>
      <c r="Q16" s="20">
        <v>-7</v>
      </c>
      <c r="R16" s="20">
        <v>0</v>
      </c>
      <c r="S16" s="20">
        <v>5</v>
      </c>
      <c r="T16" s="20">
        <v>6</v>
      </c>
      <c r="U16" s="20">
        <v>0</v>
      </c>
      <c r="V16" s="20">
        <v>4</v>
      </c>
      <c r="W16" s="20">
        <v>-1</v>
      </c>
      <c r="X16" s="20">
        <v>10</v>
      </c>
      <c r="Y16" s="20">
        <v>0</v>
      </c>
      <c r="Z16" s="20">
        <v>0</v>
      </c>
      <c r="AA16" s="20">
        <v>0</v>
      </c>
      <c r="AB16" s="20">
        <v>1</v>
      </c>
      <c r="AC16" s="20">
        <v>3</v>
      </c>
      <c r="AD16" s="20">
        <v>3</v>
      </c>
      <c r="AE16" s="20">
        <v>4</v>
      </c>
      <c r="AF16" s="20">
        <v>6</v>
      </c>
      <c r="AG16" s="20">
        <v>10</v>
      </c>
      <c r="AH16" s="20">
        <v>6</v>
      </c>
    </row>
    <row r="17" spans="1:34" x14ac:dyDescent="0.2">
      <c r="A17" s="14" t="s">
        <v>18</v>
      </c>
      <c r="B17" s="20">
        <v>8</v>
      </c>
      <c r="C17" s="20">
        <v>0</v>
      </c>
      <c r="D17" s="20">
        <v>8</v>
      </c>
      <c r="E17" s="20">
        <v>12</v>
      </c>
      <c r="F17" s="20">
        <v>10</v>
      </c>
      <c r="G17" s="20">
        <v>0</v>
      </c>
      <c r="H17" s="20">
        <v>0</v>
      </c>
      <c r="I17" s="20">
        <v>0</v>
      </c>
      <c r="J17" s="20">
        <v>4</v>
      </c>
      <c r="K17" s="20">
        <v>-9</v>
      </c>
      <c r="L17" s="20">
        <v>-11</v>
      </c>
      <c r="M17" s="20">
        <v>9</v>
      </c>
      <c r="N17" s="20">
        <v>8</v>
      </c>
      <c r="O17" s="20">
        <v>-4</v>
      </c>
      <c r="P17" s="20">
        <v>-10</v>
      </c>
      <c r="Q17" s="20">
        <v>0</v>
      </c>
      <c r="R17" s="20">
        <v>5</v>
      </c>
      <c r="S17" s="20">
        <v>12</v>
      </c>
      <c r="T17" s="20">
        <v>4</v>
      </c>
      <c r="U17" s="20">
        <v>9</v>
      </c>
      <c r="V17" s="20">
        <v>10</v>
      </c>
      <c r="W17" s="20">
        <v>0</v>
      </c>
      <c r="X17" s="20">
        <v>11</v>
      </c>
      <c r="Y17" s="20">
        <v>2</v>
      </c>
      <c r="Z17" s="20">
        <v>0</v>
      </c>
      <c r="AA17" s="20">
        <v>10</v>
      </c>
      <c r="AB17" s="20">
        <v>8</v>
      </c>
      <c r="AC17" s="20">
        <v>15</v>
      </c>
      <c r="AD17" s="20">
        <v>15</v>
      </c>
      <c r="AE17" s="20">
        <v>15</v>
      </c>
      <c r="AF17" s="20">
        <v>14</v>
      </c>
      <c r="AG17" s="20">
        <v>11</v>
      </c>
      <c r="AH17" s="20">
        <v>13</v>
      </c>
    </row>
    <row r="18" spans="1:34" x14ac:dyDescent="0.2">
      <c r="A18" s="14" t="s">
        <v>6</v>
      </c>
      <c r="B18" s="20">
        <v>0</v>
      </c>
      <c r="C18" s="20">
        <v>10</v>
      </c>
      <c r="D18" s="20">
        <v>9</v>
      </c>
      <c r="E18" s="20">
        <v>8</v>
      </c>
      <c r="F18" s="20">
        <v>8</v>
      </c>
      <c r="G18" s="20">
        <v>3</v>
      </c>
      <c r="H18" s="20">
        <v>-7</v>
      </c>
      <c r="I18" s="20">
        <v>-10</v>
      </c>
      <c r="J18" s="20">
        <v>-8</v>
      </c>
      <c r="K18" s="20">
        <v>-11</v>
      </c>
      <c r="L18" s="20">
        <v>3</v>
      </c>
      <c r="M18" s="20">
        <v>-4</v>
      </c>
      <c r="N18" s="20">
        <v>9</v>
      </c>
      <c r="O18" s="20">
        <v>-6</v>
      </c>
      <c r="P18" s="20">
        <v>-15</v>
      </c>
      <c r="Q18" s="20">
        <v>4</v>
      </c>
      <c r="R18" s="20">
        <v>11</v>
      </c>
      <c r="S18" s="20">
        <v>-2</v>
      </c>
      <c r="T18" s="20">
        <v>0</v>
      </c>
      <c r="U18" s="20">
        <v>-2</v>
      </c>
      <c r="V18" s="20">
        <v>-1</v>
      </c>
      <c r="W18" s="20">
        <v>13</v>
      </c>
      <c r="X18" s="20">
        <v>-2</v>
      </c>
      <c r="Y18" s="20">
        <v>-1</v>
      </c>
      <c r="Z18" s="20">
        <v>10</v>
      </c>
      <c r="AA18" s="20">
        <v>13</v>
      </c>
      <c r="AB18" s="20">
        <v>15</v>
      </c>
      <c r="AC18" s="20">
        <v>7</v>
      </c>
      <c r="AD18" s="20">
        <v>0</v>
      </c>
      <c r="AE18" s="20">
        <v>-1</v>
      </c>
      <c r="AF18" s="20">
        <v>0</v>
      </c>
      <c r="AG18" s="20">
        <v>0</v>
      </c>
      <c r="AH18" s="20">
        <v>11</v>
      </c>
    </row>
    <row r="19" spans="1:34" x14ac:dyDescent="0.2">
      <c r="A19" s="15" t="s">
        <v>22</v>
      </c>
      <c r="B19" s="20">
        <v>13</v>
      </c>
      <c r="C19" s="20">
        <v>14</v>
      </c>
      <c r="D19" s="20">
        <v>13</v>
      </c>
      <c r="E19" s="20">
        <v>0</v>
      </c>
      <c r="F19" s="20">
        <v>-4</v>
      </c>
      <c r="G19" s="20">
        <v>6</v>
      </c>
      <c r="H19" s="20">
        <v>-9</v>
      </c>
      <c r="I19" s="20">
        <v>-9</v>
      </c>
      <c r="J19" s="20">
        <v>5</v>
      </c>
      <c r="K19" s="20">
        <v>-12</v>
      </c>
      <c r="L19" s="20">
        <v>-12</v>
      </c>
      <c r="M19" s="20">
        <v>10</v>
      </c>
      <c r="N19" s="20">
        <v>16</v>
      </c>
      <c r="O19" s="20">
        <v>9</v>
      </c>
      <c r="P19" s="20">
        <v>-3</v>
      </c>
      <c r="Q19" s="20">
        <v>-2</v>
      </c>
      <c r="R19" s="20">
        <v>9</v>
      </c>
      <c r="S19" s="20">
        <v>13</v>
      </c>
      <c r="T19" s="20">
        <v>13</v>
      </c>
      <c r="U19" s="20">
        <v>12</v>
      </c>
      <c r="V19" s="20">
        <v>15</v>
      </c>
      <c r="W19" s="20">
        <v>12</v>
      </c>
      <c r="X19" s="20">
        <v>12</v>
      </c>
      <c r="Y19" s="20">
        <v>8</v>
      </c>
      <c r="Z19" s="20">
        <v>12</v>
      </c>
      <c r="AA19" s="20">
        <v>-1</v>
      </c>
      <c r="AB19" s="20">
        <v>4</v>
      </c>
      <c r="AC19" s="20">
        <v>4</v>
      </c>
      <c r="AD19" s="20">
        <v>-1</v>
      </c>
      <c r="AE19" s="20">
        <v>0</v>
      </c>
      <c r="AF19" s="20">
        <v>0</v>
      </c>
      <c r="AG19" s="20">
        <v>-1</v>
      </c>
      <c r="AH19" s="20">
        <v>0</v>
      </c>
    </row>
  </sheetData>
  <conditionalFormatting sqref="C2:C19">
    <cfRule type="cellIs" dxfId="6766" priority="161" operator="equal">
      <formula>0</formula>
    </cfRule>
    <cfRule type="cellIs" dxfId="6765" priority="162" operator="lessThan">
      <formula>0</formula>
    </cfRule>
    <cfRule type="cellIs" dxfId="6764"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6763" priority="156" operator="equal">
      <formula>0</formula>
    </cfRule>
    <cfRule type="cellIs" dxfId="6762" priority="157" operator="lessThan">
      <formula>0</formula>
    </cfRule>
    <cfRule type="cellIs" dxfId="6761"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6760" priority="151" operator="equal">
      <formula>0</formula>
    </cfRule>
    <cfRule type="cellIs" dxfId="6759" priority="152" operator="lessThan">
      <formula>0</formula>
    </cfRule>
    <cfRule type="cellIs" dxfId="6758"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6757" priority="146" operator="equal">
      <formula>0</formula>
    </cfRule>
    <cfRule type="cellIs" dxfId="6756" priority="147" operator="lessThan">
      <formula>0</formula>
    </cfRule>
    <cfRule type="cellIs" dxfId="6755"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6754" priority="141" operator="equal">
      <formula>0</formula>
    </cfRule>
    <cfRule type="cellIs" dxfId="6753" priority="142" operator="lessThan">
      <formula>0</formula>
    </cfRule>
    <cfRule type="cellIs" dxfId="6752"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6751" priority="136" operator="equal">
      <formula>0</formula>
    </cfRule>
    <cfRule type="cellIs" dxfId="6750" priority="137" operator="lessThan">
      <formula>0</formula>
    </cfRule>
    <cfRule type="cellIs" dxfId="6749"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6748" priority="131" operator="equal">
      <formula>0</formula>
    </cfRule>
    <cfRule type="cellIs" dxfId="6747" priority="132" operator="lessThan">
      <formula>0</formula>
    </cfRule>
    <cfRule type="cellIs" dxfId="6746"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6745" priority="126" operator="equal">
      <formula>0</formula>
    </cfRule>
    <cfRule type="cellIs" dxfId="6744" priority="127" operator="lessThan">
      <formula>0</formula>
    </cfRule>
    <cfRule type="cellIs" dxfId="6743"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6742" priority="121" operator="equal">
      <formula>0</formula>
    </cfRule>
    <cfRule type="cellIs" dxfId="6741" priority="122" operator="lessThan">
      <formula>0</formula>
    </cfRule>
    <cfRule type="cellIs" dxfId="6740"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6739" priority="116" operator="equal">
      <formula>0</formula>
    </cfRule>
    <cfRule type="cellIs" dxfId="6738" priority="117" operator="lessThan">
      <formula>0</formula>
    </cfRule>
    <cfRule type="cellIs" dxfId="6737"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6736" priority="111" operator="equal">
      <formula>0</formula>
    </cfRule>
    <cfRule type="cellIs" dxfId="6735" priority="112" operator="lessThan">
      <formula>0</formula>
    </cfRule>
    <cfRule type="cellIs" dxfId="6734"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6733" priority="106" operator="equal">
      <formula>0</formula>
    </cfRule>
    <cfRule type="cellIs" dxfId="6732" priority="107" operator="lessThan">
      <formula>0</formula>
    </cfRule>
    <cfRule type="cellIs" dxfId="6731"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6730" priority="101" operator="equal">
      <formula>0</formula>
    </cfRule>
    <cfRule type="cellIs" dxfId="6729" priority="102" operator="lessThan">
      <formula>0</formula>
    </cfRule>
    <cfRule type="cellIs" dxfId="6728"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6727" priority="96" operator="equal">
      <formula>0</formula>
    </cfRule>
    <cfRule type="cellIs" dxfId="6726" priority="97" operator="lessThan">
      <formula>0</formula>
    </cfRule>
    <cfRule type="cellIs" dxfId="6725"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6724" priority="91" operator="equal">
      <formula>0</formula>
    </cfRule>
    <cfRule type="cellIs" dxfId="6723" priority="92" operator="lessThan">
      <formula>0</formula>
    </cfRule>
    <cfRule type="cellIs" dxfId="6722"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6721" priority="86" operator="equal">
      <formula>0</formula>
    </cfRule>
    <cfRule type="cellIs" dxfId="6720" priority="87" operator="lessThan">
      <formula>0</formula>
    </cfRule>
    <cfRule type="cellIs" dxfId="6719"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6718" priority="81" operator="equal">
      <formula>0</formula>
    </cfRule>
    <cfRule type="cellIs" dxfId="6717" priority="82" operator="lessThan">
      <formula>0</formula>
    </cfRule>
    <cfRule type="cellIs" dxfId="6716"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6715" priority="76" operator="equal">
      <formula>0</formula>
    </cfRule>
    <cfRule type="cellIs" dxfId="6714" priority="77" operator="lessThan">
      <formula>0</formula>
    </cfRule>
    <cfRule type="cellIs" dxfId="6713"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6712" priority="71" operator="equal">
      <formula>0</formula>
    </cfRule>
    <cfRule type="cellIs" dxfId="6711" priority="72" operator="lessThan">
      <formula>0</formula>
    </cfRule>
    <cfRule type="cellIs" dxfId="6710"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6709" priority="66" operator="equal">
      <formula>0</formula>
    </cfRule>
    <cfRule type="cellIs" dxfId="6708" priority="67" operator="lessThan">
      <formula>0</formula>
    </cfRule>
    <cfRule type="cellIs" dxfId="6707"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6706" priority="61" operator="equal">
      <formula>0</formula>
    </cfRule>
    <cfRule type="cellIs" dxfId="6705" priority="62" operator="lessThan">
      <formula>0</formula>
    </cfRule>
    <cfRule type="cellIs" dxfId="6704"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6703" priority="56" operator="equal">
      <formula>0</formula>
    </cfRule>
    <cfRule type="cellIs" dxfId="6702" priority="57" operator="lessThan">
      <formula>0</formula>
    </cfRule>
    <cfRule type="cellIs" dxfId="6701"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6700" priority="51" operator="equal">
      <formula>0</formula>
    </cfRule>
    <cfRule type="cellIs" dxfId="6699" priority="52" operator="lessThan">
      <formula>0</formula>
    </cfRule>
    <cfRule type="cellIs" dxfId="6698"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6697" priority="46" operator="equal">
      <formula>0</formula>
    </cfRule>
    <cfRule type="cellIs" dxfId="6696" priority="47" operator="lessThan">
      <formula>0</formula>
    </cfRule>
    <cfRule type="cellIs" dxfId="6695"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6694" priority="41" operator="equal">
      <formula>0</formula>
    </cfRule>
    <cfRule type="cellIs" dxfId="6693" priority="42" operator="lessThan">
      <formula>0</formula>
    </cfRule>
    <cfRule type="cellIs" dxfId="6692"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6691" priority="36" operator="equal">
      <formula>0</formula>
    </cfRule>
    <cfRule type="cellIs" dxfId="6690" priority="37" operator="lessThan">
      <formula>0</formula>
    </cfRule>
    <cfRule type="cellIs" dxfId="668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6688" priority="31" operator="equal">
      <formula>0</formula>
    </cfRule>
    <cfRule type="cellIs" dxfId="6687" priority="32" operator="lessThan">
      <formula>0</formula>
    </cfRule>
    <cfRule type="cellIs" dxfId="6686"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6685" priority="26" operator="equal">
      <formula>0</formula>
    </cfRule>
    <cfRule type="cellIs" dxfId="6684" priority="27" operator="lessThan">
      <formula>0</formula>
    </cfRule>
    <cfRule type="cellIs" dxfId="6683"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6682" priority="21" operator="equal">
      <formula>0</formula>
    </cfRule>
    <cfRule type="cellIs" dxfId="6681" priority="22" operator="lessThan">
      <formula>0</formula>
    </cfRule>
    <cfRule type="cellIs" dxfId="6680"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6679" priority="16" operator="equal">
      <formula>0</formula>
    </cfRule>
    <cfRule type="cellIs" dxfId="6678" priority="17" operator="lessThan">
      <formula>0</formula>
    </cfRule>
    <cfRule type="cellIs" dxfId="6677"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6676" priority="11" operator="equal">
      <formula>0</formula>
    </cfRule>
    <cfRule type="cellIs" dxfId="6675" priority="12" operator="lessThan">
      <formula>0</formula>
    </cfRule>
    <cfRule type="cellIs" dxfId="6674"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6673" priority="6" operator="equal">
      <formula>0</formula>
    </cfRule>
    <cfRule type="cellIs" dxfId="6672" priority="7" operator="lessThan">
      <formula>0</formula>
    </cfRule>
    <cfRule type="cellIs" dxfId="6671"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6670" priority="1" operator="equal">
      <formula>0</formula>
    </cfRule>
    <cfRule type="cellIs" dxfId="6669" priority="2" operator="lessThan">
      <formula>0</formula>
    </cfRule>
    <cfRule type="cellIs" dxfId="6668"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9"/>
  <sheetViews>
    <sheetView workbookViewId="0">
      <selection activeCell="K29" sqref="K29"/>
    </sheetView>
  </sheetViews>
  <sheetFormatPr baseColWidth="10" defaultRowHeight="15" x14ac:dyDescent="0.2"/>
  <sheetData>
    <row r="1" spans="1:34" x14ac:dyDescent="0.2">
      <c r="A1" s="113" t="s">
        <v>49</v>
      </c>
      <c r="B1" s="29">
        <v>43497</v>
      </c>
      <c r="C1" s="24">
        <v>43525</v>
      </c>
      <c r="D1" s="25">
        <v>43556</v>
      </c>
      <c r="E1" s="25">
        <v>43586</v>
      </c>
      <c r="F1" s="25">
        <v>43617</v>
      </c>
      <c r="G1" s="25">
        <v>43647</v>
      </c>
      <c r="H1" s="26">
        <v>43678</v>
      </c>
      <c r="I1" s="26">
        <v>43678</v>
      </c>
      <c r="J1" s="26">
        <v>43739</v>
      </c>
      <c r="K1" s="26">
        <v>43770</v>
      </c>
      <c r="L1" s="26">
        <v>43800</v>
      </c>
      <c r="M1" s="26">
        <v>43831</v>
      </c>
      <c r="N1" s="26">
        <v>43862</v>
      </c>
      <c r="O1" s="26">
        <v>43891</v>
      </c>
      <c r="P1" s="26">
        <v>43922</v>
      </c>
      <c r="Q1" s="26">
        <v>43952</v>
      </c>
      <c r="R1" s="26">
        <v>43952</v>
      </c>
      <c r="S1" s="26">
        <v>44013</v>
      </c>
      <c r="T1" s="26">
        <v>44044</v>
      </c>
      <c r="U1" s="26">
        <v>44075</v>
      </c>
      <c r="V1" s="26">
        <v>44105</v>
      </c>
      <c r="W1" s="26">
        <v>44136</v>
      </c>
      <c r="X1" s="26">
        <v>44166</v>
      </c>
      <c r="Y1" s="26">
        <v>44197</v>
      </c>
      <c r="Z1" s="26">
        <v>44228</v>
      </c>
      <c r="AA1" s="26">
        <v>44256</v>
      </c>
      <c r="AB1" s="26">
        <v>44287</v>
      </c>
      <c r="AC1" s="26">
        <v>44317</v>
      </c>
      <c r="AD1" s="26">
        <v>44348</v>
      </c>
      <c r="AE1" s="26">
        <v>44378</v>
      </c>
      <c r="AF1" s="26">
        <v>44409</v>
      </c>
      <c r="AG1" s="26">
        <v>44440</v>
      </c>
      <c r="AH1" s="26">
        <v>44470</v>
      </c>
    </row>
    <row r="2" spans="1:34" x14ac:dyDescent="0.2">
      <c r="A2" s="17" t="s">
        <v>12</v>
      </c>
      <c r="B2" s="20">
        <v>0</v>
      </c>
      <c r="C2" s="20">
        <v>-4</v>
      </c>
      <c r="D2" s="20">
        <v>-3</v>
      </c>
      <c r="E2" s="20">
        <v>-4</v>
      </c>
      <c r="F2" s="20">
        <v>-5</v>
      </c>
      <c r="G2" s="20">
        <v>-10</v>
      </c>
      <c r="H2" s="20">
        <v>-9</v>
      </c>
      <c r="I2" s="20">
        <v>-11</v>
      </c>
      <c r="J2" s="20">
        <v>-9</v>
      </c>
      <c r="K2" s="20">
        <v>7</v>
      </c>
      <c r="L2" s="20">
        <v>-14</v>
      </c>
      <c r="M2" s="20">
        <v>-7</v>
      </c>
      <c r="N2" s="20">
        <v>-3</v>
      </c>
      <c r="O2" s="20">
        <v>5</v>
      </c>
      <c r="P2" s="20">
        <v>0</v>
      </c>
      <c r="Q2" s="20">
        <v>0</v>
      </c>
      <c r="R2" s="20">
        <v>0</v>
      </c>
      <c r="S2" s="20">
        <v>0</v>
      </c>
      <c r="T2" s="20">
        <v>0</v>
      </c>
      <c r="U2" s="20">
        <v>-3</v>
      </c>
      <c r="V2" s="20">
        <v>0</v>
      </c>
      <c r="W2" s="20">
        <v>14</v>
      </c>
      <c r="X2" s="20">
        <v>13</v>
      </c>
      <c r="Y2" s="20">
        <v>0</v>
      </c>
      <c r="Z2" s="20">
        <v>0</v>
      </c>
      <c r="AA2" s="20">
        <v>0</v>
      </c>
      <c r="AB2" s="20">
        <v>0</v>
      </c>
      <c r="AC2" s="20">
        <v>0</v>
      </c>
      <c r="AD2" s="20">
        <v>0</v>
      </c>
      <c r="AE2" s="20">
        <v>0</v>
      </c>
      <c r="AF2" s="20">
        <v>0</v>
      </c>
      <c r="AG2" s="20">
        <v>-2</v>
      </c>
      <c r="AH2" s="20">
        <v>0</v>
      </c>
    </row>
    <row r="3" spans="1:34" x14ac:dyDescent="0.2">
      <c r="A3" s="17" t="s">
        <v>11</v>
      </c>
      <c r="B3" s="20">
        <v>1</v>
      </c>
      <c r="C3" s="20">
        <v>-2</v>
      </c>
      <c r="D3" s="20">
        <v>6</v>
      </c>
      <c r="E3" s="20">
        <v>0</v>
      </c>
      <c r="F3" s="20">
        <v>1</v>
      </c>
      <c r="G3" s="20">
        <v>-2</v>
      </c>
      <c r="H3" s="20">
        <v>-1</v>
      </c>
      <c r="I3" s="20">
        <v>-4</v>
      </c>
      <c r="J3" s="20">
        <v>-5</v>
      </c>
      <c r="K3" s="20">
        <v>-1</v>
      </c>
      <c r="L3" s="20">
        <v>1</v>
      </c>
      <c r="M3" s="20">
        <v>-1</v>
      </c>
      <c r="N3" s="20">
        <v>3</v>
      </c>
      <c r="O3" s="20">
        <v>-1</v>
      </c>
      <c r="P3" s="20">
        <v>-8</v>
      </c>
      <c r="Q3" s="20">
        <v>-7</v>
      </c>
      <c r="R3" s="20">
        <v>3</v>
      </c>
      <c r="S3" s="20">
        <v>3</v>
      </c>
      <c r="T3" s="20">
        <v>8</v>
      </c>
      <c r="U3" s="20">
        <v>10</v>
      </c>
      <c r="V3" s="20">
        <v>6</v>
      </c>
      <c r="W3" s="20">
        <v>5</v>
      </c>
      <c r="X3" s="20">
        <v>4</v>
      </c>
      <c r="Y3" s="20">
        <v>12</v>
      </c>
      <c r="Z3" s="20">
        <v>10</v>
      </c>
      <c r="AA3" s="20">
        <v>11</v>
      </c>
      <c r="AB3" s="20">
        <v>12</v>
      </c>
      <c r="AC3" s="20">
        <v>9</v>
      </c>
      <c r="AD3" s="20">
        <v>11</v>
      </c>
      <c r="AE3" s="20">
        <v>2</v>
      </c>
      <c r="AF3" s="20">
        <v>6</v>
      </c>
      <c r="AG3" s="20">
        <v>10</v>
      </c>
      <c r="AH3" s="20">
        <v>7</v>
      </c>
    </row>
    <row r="4" spans="1:34" x14ac:dyDescent="0.2">
      <c r="A4" s="17" t="s">
        <v>13</v>
      </c>
      <c r="B4" s="20">
        <v>4</v>
      </c>
      <c r="C4" s="20">
        <v>-3</v>
      </c>
      <c r="D4" s="20">
        <v>5</v>
      </c>
      <c r="E4" s="20">
        <v>-1</v>
      </c>
      <c r="F4" s="20">
        <v>3</v>
      </c>
      <c r="G4" s="20">
        <v>-9</v>
      </c>
      <c r="H4" s="20">
        <v>-8</v>
      </c>
      <c r="I4" s="20">
        <v>-5</v>
      </c>
      <c r="J4" s="20">
        <v>4</v>
      </c>
      <c r="K4" s="20">
        <v>6</v>
      </c>
      <c r="L4" s="20">
        <v>-8</v>
      </c>
      <c r="M4" s="20">
        <v>0</v>
      </c>
      <c r="N4" s="20">
        <v>11</v>
      </c>
      <c r="O4" s="20">
        <v>0</v>
      </c>
      <c r="P4" s="20">
        <v>2</v>
      </c>
      <c r="Q4" s="20">
        <v>1</v>
      </c>
      <c r="R4" s="20">
        <v>4</v>
      </c>
      <c r="S4" s="20">
        <v>4</v>
      </c>
      <c r="T4" s="20">
        <v>1</v>
      </c>
      <c r="U4" s="20">
        <v>11</v>
      </c>
      <c r="V4" s="20">
        <v>5</v>
      </c>
      <c r="W4" s="20">
        <v>11</v>
      </c>
      <c r="X4" s="20">
        <v>0</v>
      </c>
      <c r="Y4" s="20">
        <v>2</v>
      </c>
      <c r="Z4" s="20">
        <v>14</v>
      </c>
      <c r="AA4" s="20">
        <v>0</v>
      </c>
      <c r="AB4" s="20">
        <v>-1</v>
      </c>
      <c r="AC4" s="20">
        <v>-1</v>
      </c>
      <c r="AD4" s="20">
        <v>0</v>
      </c>
      <c r="AE4" s="20">
        <v>6</v>
      </c>
      <c r="AF4" s="20">
        <v>-2</v>
      </c>
      <c r="AG4" s="20">
        <v>0</v>
      </c>
      <c r="AH4" s="20">
        <v>0</v>
      </c>
    </row>
    <row r="5" spans="1:34" x14ac:dyDescent="0.2">
      <c r="A5" s="17" t="s">
        <v>9</v>
      </c>
      <c r="B5" s="20">
        <v>8</v>
      </c>
      <c r="C5" s="20">
        <v>5</v>
      </c>
      <c r="D5" s="20">
        <v>2</v>
      </c>
      <c r="E5" s="20">
        <v>4</v>
      </c>
      <c r="F5" s="20">
        <v>4</v>
      </c>
      <c r="G5" s="20">
        <v>1</v>
      </c>
      <c r="H5" s="20">
        <v>0</v>
      </c>
      <c r="I5" s="20">
        <v>2</v>
      </c>
      <c r="J5" s="20">
        <v>0</v>
      </c>
      <c r="K5" s="20">
        <v>-2</v>
      </c>
      <c r="L5" s="20">
        <v>-1</v>
      </c>
      <c r="M5" s="20">
        <v>3</v>
      </c>
      <c r="N5" s="20">
        <v>0</v>
      </c>
      <c r="O5" s="20">
        <v>-2</v>
      </c>
      <c r="P5" s="20">
        <v>-3</v>
      </c>
      <c r="Q5" s="20">
        <v>-2</v>
      </c>
      <c r="R5" s="20">
        <v>5</v>
      </c>
      <c r="S5" s="20">
        <v>7</v>
      </c>
      <c r="T5" s="20">
        <v>2</v>
      </c>
      <c r="U5" s="20">
        <v>3</v>
      </c>
      <c r="V5" s="20">
        <v>1</v>
      </c>
      <c r="W5" s="20">
        <v>3</v>
      </c>
      <c r="X5" s="20">
        <v>7</v>
      </c>
      <c r="Y5" s="20">
        <v>1</v>
      </c>
      <c r="Z5" s="20">
        <v>2</v>
      </c>
      <c r="AA5" s="20">
        <v>10</v>
      </c>
      <c r="AB5" s="20">
        <v>3</v>
      </c>
      <c r="AC5" s="20">
        <v>6</v>
      </c>
      <c r="AD5" s="20">
        <v>7</v>
      </c>
      <c r="AE5" s="20">
        <v>9</v>
      </c>
      <c r="AF5" s="20">
        <v>10</v>
      </c>
      <c r="AG5" s="20">
        <v>3</v>
      </c>
      <c r="AH5" s="20">
        <v>4</v>
      </c>
    </row>
    <row r="6" spans="1:34" x14ac:dyDescent="0.2">
      <c r="A6" s="17" t="s">
        <v>16</v>
      </c>
      <c r="B6" s="20">
        <v>7</v>
      </c>
      <c r="C6" s="20">
        <v>2</v>
      </c>
      <c r="D6" s="20">
        <v>0</v>
      </c>
      <c r="E6" s="20">
        <v>-3</v>
      </c>
      <c r="F6" s="20">
        <v>9</v>
      </c>
      <c r="G6" s="20">
        <v>-5</v>
      </c>
      <c r="H6" s="20">
        <v>-7</v>
      </c>
      <c r="I6" s="20">
        <v>-8</v>
      </c>
      <c r="J6" s="20">
        <v>-8</v>
      </c>
      <c r="K6" s="20">
        <v>4</v>
      </c>
      <c r="L6" s="20">
        <v>-6</v>
      </c>
      <c r="M6" s="20">
        <v>4</v>
      </c>
      <c r="N6" s="20">
        <v>0</v>
      </c>
      <c r="O6" s="20">
        <v>0</v>
      </c>
      <c r="P6" s="20">
        <v>-5</v>
      </c>
      <c r="Q6" s="20">
        <v>-8</v>
      </c>
      <c r="R6" s="20">
        <v>9</v>
      </c>
      <c r="S6" s="20">
        <v>0</v>
      </c>
      <c r="T6" s="20">
        <v>5</v>
      </c>
      <c r="U6" s="20">
        <v>-1</v>
      </c>
      <c r="V6" s="20">
        <v>0</v>
      </c>
      <c r="W6" s="20">
        <v>-1</v>
      </c>
      <c r="X6" s="20">
        <v>5</v>
      </c>
      <c r="Y6" s="20">
        <v>0</v>
      </c>
      <c r="Z6" s="20">
        <v>0</v>
      </c>
      <c r="AA6" s="20">
        <v>12</v>
      </c>
      <c r="AB6" s="20">
        <v>11</v>
      </c>
      <c r="AC6" s="20">
        <v>0</v>
      </c>
      <c r="AD6" s="20">
        <v>14</v>
      </c>
      <c r="AE6" s="20">
        <v>10</v>
      </c>
      <c r="AF6" s="20">
        <v>7</v>
      </c>
      <c r="AG6" s="20">
        <v>12</v>
      </c>
      <c r="AH6" s="20">
        <v>10</v>
      </c>
    </row>
    <row r="7" spans="1:34" x14ac:dyDescent="0.2">
      <c r="A7" s="17" t="s">
        <v>23</v>
      </c>
      <c r="B7" s="20">
        <v>5</v>
      </c>
      <c r="C7" s="20">
        <v>0</v>
      </c>
      <c r="D7" s="20">
        <v>-2</v>
      </c>
      <c r="E7" s="20">
        <v>-2</v>
      </c>
      <c r="F7" s="20">
        <v>-3</v>
      </c>
      <c r="G7" s="20">
        <v>3</v>
      </c>
      <c r="H7" s="20">
        <v>-5</v>
      </c>
      <c r="I7" s="20">
        <v>-6</v>
      </c>
      <c r="J7" s="20">
        <v>-10</v>
      </c>
      <c r="K7" s="20">
        <v>-8</v>
      </c>
      <c r="L7" s="20">
        <v>-2</v>
      </c>
      <c r="M7" s="20">
        <v>0</v>
      </c>
      <c r="N7" s="20">
        <v>7</v>
      </c>
      <c r="O7" s="20">
        <v>4</v>
      </c>
      <c r="P7" s="20">
        <v>-1</v>
      </c>
      <c r="Q7" s="20">
        <v>-9</v>
      </c>
      <c r="R7" s="20">
        <v>-3</v>
      </c>
      <c r="S7" s="20">
        <v>16</v>
      </c>
      <c r="T7" s="20">
        <v>14</v>
      </c>
      <c r="U7" s="20">
        <v>5</v>
      </c>
      <c r="V7" s="20">
        <v>8</v>
      </c>
      <c r="W7" s="20">
        <v>8</v>
      </c>
      <c r="X7" s="20">
        <v>8</v>
      </c>
      <c r="Y7" s="20">
        <v>11</v>
      </c>
      <c r="Z7" s="20">
        <v>12</v>
      </c>
      <c r="AA7" s="20">
        <v>9</v>
      </c>
      <c r="AB7" s="20">
        <v>13</v>
      </c>
      <c r="AC7" s="20">
        <v>10</v>
      </c>
      <c r="AD7" s="20">
        <v>9</v>
      </c>
      <c r="AE7" s="20">
        <v>12</v>
      </c>
      <c r="AF7" s="20">
        <v>4</v>
      </c>
      <c r="AG7" s="20">
        <v>4</v>
      </c>
      <c r="AH7" s="20">
        <v>-2</v>
      </c>
    </row>
    <row r="8" spans="1:34" x14ac:dyDescent="0.2">
      <c r="A8" s="17" t="s">
        <v>21</v>
      </c>
      <c r="B8" s="20">
        <v>12</v>
      </c>
      <c r="C8" s="20">
        <v>8</v>
      </c>
      <c r="D8" s="20">
        <v>11</v>
      </c>
      <c r="E8" s="20">
        <v>10</v>
      </c>
      <c r="F8" s="20">
        <v>10</v>
      </c>
      <c r="G8" s="20">
        <v>7</v>
      </c>
      <c r="H8" s="20">
        <v>0</v>
      </c>
      <c r="I8" s="20">
        <v>0</v>
      </c>
      <c r="J8" s="20">
        <v>6</v>
      </c>
      <c r="K8" s="20">
        <v>-9</v>
      </c>
      <c r="L8" s="20">
        <v>-11</v>
      </c>
      <c r="M8" s="20">
        <v>-6</v>
      </c>
      <c r="N8" s="20">
        <v>10</v>
      </c>
      <c r="O8" s="20">
        <v>6</v>
      </c>
      <c r="P8" s="20">
        <v>-13</v>
      </c>
      <c r="Q8" s="20">
        <v>-11</v>
      </c>
      <c r="R8" s="20">
        <v>10</v>
      </c>
      <c r="S8" s="20">
        <v>12</v>
      </c>
      <c r="T8" s="20">
        <v>-1</v>
      </c>
      <c r="U8" s="20">
        <v>0</v>
      </c>
      <c r="V8" s="20">
        <v>0</v>
      </c>
      <c r="W8" s="20">
        <v>0</v>
      </c>
      <c r="X8" s="20">
        <v>0</v>
      </c>
      <c r="Y8" s="20">
        <v>-2</v>
      </c>
      <c r="Z8" s="20">
        <v>-2</v>
      </c>
      <c r="AA8" s="20">
        <v>0</v>
      </c>
      <c r="AB8" s="20">
        <v>-2</v>
      </c>
      <c r="AC8" s="20">
        <v>-2</v>
      </c>
      <c r="AD8" s="20">
        <v>-1</v>
      </c>
      <c r="AE8" s="20">
        <v>16</v>
      </c>
      <c r="AF8" s="20">
        <v>11</v>
      </c>
      <c r="AG8" s="20">
        <v>14</v>
      </c>
      <c r="AH8" s="20">
        <v>-4</v>
      </c>
    </row>
    <row r="9" spans="1:34" x14ac:dyDescent="0.2">
      <c r="A9" s="17" t="s">
        <v>18</v>
      </c>
      <c r="B9" s="20">
        <v>-2</v>
      </c>
      <c r="C9" s="20">
        <v>0</v>
      </c>
      <c r="D9" s="20">
        <v>8</v>
      </c>
      <c r="E9" s="20">
        <v>11</v>
      </c>
      <c r="F9" s="20">
        <v>12</v>
      </c>
      <c r="G9" s="20">
        <v>6</v>
      </c>
      <c r="H9" s="20">
        <v>0</v>
      </c>
      <c r="I9" s="20">
        <v>0</v>
      </c>
      <c r="J9" s="20">
        <v>5</v>
      </c>
      <c r="K9" s="20">
        <v>-6</v>
      </c>
      <c r="L9" s="20">
        <v>-4</v>
      </c>
      <c r="M9" s="20">
        <v>7</v>
      </c>
      <c r="N9" s="20">
        <v>9</v>
      </c>
      <c r="O9" s="20">
        <v>0</v>
      </c>
      <c r="P9" s="20">
        <v>-12</v>
      </c>
      <c r="Q9" s="20">
        <v>4</v>
      </c>
      <c r="R9" s="20">
        <v>12</v>
      </c>
      <c r="S9" s="20">
        <v>13</v>
      </c>
      <c r="T9" s="20">
        <v>0</v>
      </c>
      <c r="U9" s="20">
        <v>12</v>
      </c>
      <c r="V9" s="20">
        <v>0</v>
      </c>
      <c r="W9" s="20">
        <v>0</v>
      </c>
      <c r="X9" s="20">
        <v>10</v>
      </c>
      <c r="Y9" s="20">
        <v>0</v>
      </c>
      <c r="Z9" s="20">
        <v>3</v>
      </c>
      <c r="AA9" s="20">
        <v>6</v>
      </c>
      <c r="AB9" s="20">
        <v>8</v>
      </c>
      <c r="AC9" s="20">
        <v>12</v>
      </c>
      <c r="AD9" s="20">
        <v>6</v>
      </c>
      <c r="AE9" s="20">
        <v>13</v>
      </c>
      <c r="AF9" s="20">
        <v>13</v>
      </c>
      <c r="AG9" s="20">
        <v>13</v>
      </c>
      <c r="AH9" s="20">
        <v>9</v>
      </c>
    </row>
    <row r="10" spans="1:34" x14ac:dyDescent="0.2">
      <c r="A10" s="17" t="s">
        <v>17</v>
      </c>
      <c r="B10" s="20">
        <v>3</v>
      </c>
      <c r="C10" s="20">
        <v>0</v>
      </c>
      <c r="D10" s="20">
        <v>-1</v>
      </c>
      <c r="E10" s="20">
        <v>1</v>
      </c>
      <c r="F10" s="20">
        <v>-4</v>
      </c>
      <c r="G10" s="20">
        <v>-6</v>
      </c>
      <c r="H10" s="20">
        <v>-6</v>
      </c>
      <c r="I10" s="20">
        <v>0</v>
      </c>
      <c r="J10" s="20">
        <v>-3</v>
      </c>
      <c r="K10" s="20">
        <v>-3</v>
      </c>
      <c r="L10" s="20">
        <v>-10</v>
      </c>
      <c r="M10" s="20">
        <v>-4</v>
      </c>
      <c r="N10" s="20">
        <v>-1</v>
      </c>
      <c r="O10" s="20">
        <v>-5</v>
      </c>
      <c r="P10" s="20">
        <v>-11</v>
      </c>
      <c r="Q10" s="20">
        <v>-6</v>
      </c>
      <c r="R10" s="20">
        <v>-2</v>
      </c>
      <c r="S10" s="20">
        <v>2</v>
      </c>
      <c r="T10" s="20">
        <v>10</v>
      </c>
      <c r="U10" s="20">
        <v>6</v>
      </c>
      <c r="V10" s="20">
        <v>4</v>
      </c>
      <c r="W10" s="20">
        <v>2</v>
      </c>
      <c r="X10" s="20">
        <v>3</v>
      </c>
      <c r="Y10" s="20">
        <v>7</v>
      </c>
      <c r="Z10" s="20">
        <v>6</v>
      </c>
      <c r="AA10" s="20">
        <v>5</v>
      </c>
      <c r="AB10" s="20">
        <v>0</v>
      </c>
      <c r="AC10" s="20">
        <v>2</v>
      </c>
      <c r="AD10" s="20">
        <v>3</v>
      </c>
      <c r="AE10" s="20">
        <v>7</v>
      </c>
      <c r="AF10" s="20">
        <v>1</v>
      </c>
      <c r="AG10" s="20">
        <v>8</v>
      </c>
      <c r="AH10" s="20">
        <v>2</v>
      </c>
    </row>
    <row r="11" spans="1:34" x14ac:dyDescent="0.2">
      <c r="A11" s="17" t="s">
        <v>15</v>
      </c>
      <c r="B11" s="20">
        <v>11</v>
      </c>
      <c r="C11" s="20">
        <v>3</v>
      </c>
      <c r="D11" s="20">
        <v>7</v>
      </c>
      <c r="E11" s="20">
        <v>7</v>
      </c>
      <c r="F11" s="20">
        <v>6</v>
      </c>
      <c r="G11" s="20">
        <v>2</v>
      </c>
      <c r="H11" s="20">
        <v>1</v>
      </c>
      <c r="I11" s="20">
        <v>3</v>
      </c>
      <c r="J11" s="20">
        <v>-2</v>
      </c>
      <c r="K11" s="20">
        <v>1</v>
      </c>
      <c r="L11" s="20">
        <v>-5</v>
      </c>
      <c r="M11" s="20">
        <v>1</v>
      </c>
      <c r="N11" s="20">
        <v>0</v>
      </c>
      <c r="O11" s="20">
        <v>2</v>
      </c>
      <c r="P11" s="20">
        <v>-2</v>
      </c>
      <c r="Q11" s="20">
        <v>-4</v>
      </c>
      <c r="R11" s="20">
        <v>6</v>
      </c>
      <c r="S11" s="20">
        <v>10</v>
      </c>
      <c r="T11" s="20">
        <v>13</v>
      </c>
      <c r="U11" s="20">
        <v>9</v>
      </c>
      <c r="V11" s="20">
        <v>3</v>
      </c>
      <c r="W11" s="20">
        <v>4</v>
      </c>
      <c r="X11" s="20">
        <v>1</v>
      </c>
      <c r="Y11" s="20">
        <v>8</v>
      </c>
      <c r="Z11" s="20">
        <v>9</v>
      </c>
      <c r="AA11" s="20">
        <v>4</v>
      </c>
      <c r="AB11" s="20">
        <v>5</v>
      </c>
      <c r="AC11" s="20">
        <v>5</v>
      </c>
      <c r="AD11" s="20">
        <v>10</v>
      </c>
      <c r="AE11" s="20">
        <v>15</v>
      </c>
      <c r="AF11" s="20">
        <v>8</v>
      </c>
      <c r="AG11" s="20">
        <v>7</v>
      </c>
      <c r="AH11" s="20">
        <v>5</v>
      </c>
    </row>
    <row r="12" spans="1:34" x14ac:dyDescent="0.2">
      <c r="A12" s="17" t="s">
        <v>10</v>
      </c>
      <c r="B12" s="20">
        <v>2</v>
      </c>
      <c r="C12" s="20">
        <v>9</v>
      </c>
      <c r="D12" s="20">
        <v>4</v>
      </c>
      <c r="E12" s="20">
        <v>3</v>
      </c>
      <c r="F12" s="20">
        <v>7</v>
      </c>
      <c r="G12" s="20">
        <v>5</v>
      </c>
      <c r="H12" s="20">
        <v>3</v>
      </c>
      <c r="I12" s="20">
        <v>0</v>
      </c>
      <c r="J12" s="20">
        <v>3</v>
      </c>
      <c r="K12" s="20">
        <v>5</v>
      </c>
      <c r="L12" s="20">
        <v>2</v>
      </c>
      <c r="M12" s="20">
        <v>5</v>
      </c>
      <c r="N12" s="20">
        <v>1</v>
      </c>
      <c r="O12" s="20">
        <v>3</v>
      </c>
      <c r="P12" s="20">
        <v>1</v>
      </c>
      <c r="Q12" s="20">
        <v>2</v>
      </c>
      <c r="R12" s="20">
        <v>7</v>
      </c>
      <c r="S12" s="20">
        <v>8</v>
      </c>
      <c r="T12" s="20">
        <v>7</v>
      </c>
      <c r="U12" s="20">
        <v>4</v>
      </c>
      <c r="V12" s="20">
        <v>7</v>
      </c>
      <c r="W12" s="20">
        <v>1</v>
      </c>
      <c r="X12" s="20">
        <v>0</v>
      </c>
      <c r="Y12" s="20">
        <v>5</v>
      </c>
      <c r="Z12" s="20">
        <v>4</v>
      </c>
      <c r="AA12" s="20">
        <v>8</v>
      </c>
      <c r="AB12" s="20">
        <v>6</v>
      </c>
      <c r="AC12" s="20">
        <v>4</v>
      </c>
      <c r="AD12" s="20">
        <v>1</v>
      </c>
      <c r="AE12" s="20">
        <v>4</v>
      </c>
      <c r="AF12" s="20">
        <v>3</v>
      </c>
      <c r="AG12" s="20">
        <v>5</v>
      </c>
      <c r="AH12" s="20">
        <v>1</v>
      </c>
    </row>
    <row r="13" spans="1:34" x14ac:dyDescent="0.2">
      <c r="A13" s="17" t="s">
        <v>7</v>
      </c>
      <c r="B13" s="20">
        <v>10</v>
      </c>
      <c r="C13" s="20">
        <v>-1</v>
      </c>
      <c r="D13" s="20">
        <v>3</v>
      </c>
      <c r="E13" s="20">
        <v>9</v>
      </c>
      <c r="F13" s="20">
        <v>2</v>
      </c>
      <c r="G13" s="20">
        <v>-3</v>
      </c>
      <c r="H13" s="20">
        <v>0</v>
      </c>
      <c r="I13" s="20">
        <v>1</v>
      </c>
      <c r="J13" s="20">
        <v>-1</v>
      </c>
      <c r="K13" s="20">
        <v>2</v>
      </c>
      <c r="L13" s="20">
        <v>3</v>
      </c>
      <c r="M13" s="20">
        <v>-3</v>
      </c>
      <c r="N13" s="20">
        <v>5</v>
      </c>
      <c r="O13" s="20">
        <v>0</v>
      </c>
      <c r="P13" s="20">
        <v>-6</v>
      </c>
      <c r="Q13" s="20">
        <v>-10</v>
      </c>
      <c r="R13" s="20">
        <v>1</v>
      </c>
      <c r="S13" s="20">
        <v>1</v>
      </c>
      <c r="T13" s="20">
        <v>3</v>
      </c>
      <c r="U13" s="20">
        <v>1</v>
      </c>
      <c r="V13" s="20">
        <v>0</v>
      </c>
      <c r="W13" s="20">
        <v>0</v>
      </c>
      <c r="X13" s="20">
        <v>-1</v>
      </c>
      <c r="Y13" s="20">
        <v>4</v>
      </c>
      <c r="Z13" s="20">
        <v>1</v>
      </c>
      <c r="AA13" s="20">
        <v>2</v>
      </c>
      <c r="AB13" s="20">
        <v>10</v>
      </c>
      <c r="AC13" s="20">
        <v>3</v>
      </c>
      <c r="AD13" s="20">
        <v>2</v>
      </c>
      <c r="AE13" s="20">
        <v>11</v>
      </c>
      <c r="AF13" s="20">
        <v>2</v>
      </c>
      <c r="AG13" s="20">
        <v>1</v>
      </c>
      <c r="AH13" s="20">
        <v>3</v>
      </c>
    </row>
    <row r="14" spans="1:34" x14ac:dyDescent="0.2">
      <c r="A14" s="17" t="s">
        <v>14</v>
      </c>
      <c r="B14" s="20">
        <v>9</v>
      </c>
      <c r="C14" s="20">
        <v>4</v>
      </c>
      <c r="D14" s="20">
        <v>13</v>
      </c>
      <c r="E14" s="20">
        <v>6</v>
      </c>
      <c r="F14" s="20">
        <v>5</v>
      </c>
      <c r="G14" s="20">
        <v>-8</v>
      </c>
      <c r="H14" s="20">
        <v>-4</v>
      </c>
      <c r="I14" s="20">
        <v>-2</v>
      </c>
      <c r="J14" s="20">
        <v>2</v>
      </c>
      <c r="K14" s="20">
        <v>3</v>
      </c>
      <c r="L14" s="20">
        <v>-3</v>
      </c>
      <c r="M14" s="20">
        <v>-5</v>
      </c>
      <c r="N14" s="20">
        <v>2</v>
      </c>
      <c r="O14" s="20">
        <v>1</v>
      </c>
      <c r="P14" s="20">
        <v>-4</v>
      </c>
      <c r="Q14" s="20">
        <v>-1</v>
      </c>
      <c r="R14" s="20">
        <v>2</v>
      </c>
      <c r="S14" s="20">
        <v>9</v>
      </c>
      <c r="T14" s="20">
        <v>4</v>
      </c>
      <c r="U14" s="20">
        <v>13</v>
      </c>
      <c r="V14" s="20">
        <v>2</v>
      </c>
      <c r="W14" s="20">
        <v>10</v>
      </c>
      <c r="X14" s="20">
        <v>2</v>
      </c>
      <c r="Y14" s="20">
        <v>9</v>
      </c>
      <c r="Z14" s="20">
        <v>11</v>
      </c>
      <c r="AA14" s="20">
        <v>13</v>
      </c>
      <c r="AB14" s="20">
        <v>14</v>
      </c>
      <c r="AC14" s="20">
        <v>1</v>
      </c>
      <c r="AD14" s="20">
        <v>13</v>
      </c>
      <c r="AE14" s="20">
        <v>5</v>
      </c>
      <c r="AF14" s="20">
        <v>9</v>
      </c>
      <c r="AG14" s="20">
        <v>2</v>
      </c>
      <c r="AH14" s="20">
        <v>8</v>
      </c>
    </row>
    <row r="15" spans="1:34" x14ac:dyDescent="0.2">
      <c r="A15" s="17" t="s">
        <v>8</v>
      </c>
      <c r="B15" s="20">
        <v>-1</v>
      </c>
      <c r="C15" s="20">
        <v>0</v>
      </c>
      <c r="D15" s="20">
        <v>1</v>
      </c>
      <c r="E15" s="20">
        <v>8</v>
      </c>
      <c r="F15" s="20">
        <v>-1</v>
      </c>
      <c r="G15" s="20">
        <v>-1</v>
      </c>
      <c r="H15" s="20">
        <v>-3</v>
      </c>
      <c r="I15" s="20">
        <v>-3</v>
      </c>
      <c r="J15" s="20">
        <v>-4</v>
      </c>
      <c r="K15" s="20">
        <v>-5</v>
      </c>
      <c r="L15" s="20">
        <v>0</v>
      </c>
      <c r="M15" s="20">
        <v>-2</v>
      </c>
      <c r="N15" s="20">
        <v>8</v>
      </c>
      <c r="O15" s="20">
        <v>0</v>
      </c>
      <c r="P15" s="20">
        <v>-10</v>
      </c>
      <c r="Q15" s="20">
        <v>-3</v>
      </c>
      <c r="R15" s="20">
        <v>8</v>
      </c>
      <c r="S15" s="20">
        <v>11</v>
      </c>
      <c r="T15" s="20">
        <v>12</v>
      </c>
      <c r="U15" s="20">
        <v>2</v>
      </c>
      <c r="V15" s="20">
        <v>9</v>
      </c>
      <c r="W15" s="20">
        <v>7</v>
      </c>
      <c r="X15" s="20">
        <v>6</v>
      </c>
      <c r="Y15" s="20">
        <v>3</v>
      </c>
      <c r="Z15" s="20">
        <v>5</v>
      </c>
      <c r="AA15" s="20">
        <v>1</v>
      </c>
      <c r="AB15" s="20">
        <v>7</v>
      </c>
      <c r="AC15" s="20">
        <v>11</v>
      </c>
      <c r="AD15" s="20">
        <v>4</v>
      </c>
      <c r="AE15" s="20">
        <v>1</v>
      </c>
      <c r="AF15" s="20">
        <v>-1</v>
      </c>
      <c r="AG15" s="20">
        <v>-1</v>
      </c>
      <c r="AH15" s="20">
        <v>-1</v>
      </c>
    </row>
    <row r="16" spans="1:34" x14ac:dyDescent="0.2">
      <c r="A16" s="14" t="s">
        <v>19</v>
      </c>
      <c r="B16" s="20">
        <v>6</v>
      </c>
      <c r="C16" s="20">
        <v>1</v>
      </c>
      <c r="D16" s="20">
        <v>9</v>
      </c>
      <c r="E16" s="20">
        <v>2</v>
      </c>
      <c r="F16" s="20">
        <v>-2</v>
      </c>
      <c r="G16" s="20">
        <v>-4</v>
      </c>
      <c r="H16" s="20">
        <v>-2</v>
      </c>
      <c r="I16" s="20">
        <v>-1</v>
      </c>
      <c r="J16" s="20">
        <v>1</v>
      </c>
      <c r="K16" s="20">
        <v>-4</v>
      </c>
      <c r="L16" s="20">
        <v>-7</v>
      </c>
      <c r="M16" s="20">
        <v>2</v>
      </c>
      <c r="N16" s="20">
        <v>4</v>
      </c>
      <c r="O16" s="20">
        <v>-3</v>
      </c>
      <c r="P16" s="20">
        <v>-9</v>
      </c>
      <c r="Q16" s="20">
        <v>-5</v>
      </c>
      <c r="R16" s="20">
        <v>-1</v>
      </c>
      <c r="S16" s="20">
        <v>5</v>
      </c>
      <c r="T16" s="20">
        <v>6</v>
      </c>
      <c r="U16" s="20">
        <v>8</v>
      </c>
      <c r="V16" s="20">
        <v>10</v>
      </c>
      <c r="W16" s="20">
        <v>9</v>
      </c>
      <c r="X16" s="20">
        <v>9</v>
      </c>
      <c r="Y16" s="20">
        <v>6</v>
      </c>
      <c r="Z16" s="20">
        <v>8</v>
      </c>
      <c r="AA16" s="20">
        <v>7</v>
      </c>
      <c r="AB16" s="20">
        <v>9</v>
      </c>
      <c r="AC16" s="20">
        <v>7</v>
      </c>
      <c r="AD16" s="20">
        <v>5</v>
      </c>
      <c r="AE16" s="20">
        <v>3</v>
      </c>
      <c r="AF16" s="20">
        <v>5</v>
      </c>
      <c r="AG16" s="20">
        <v>6</v>
      </c>
      <c r="AH16" s="20">
        <v>6</v>
      </c>
    </row>
    <row r="17" spans="1:34" x14ac:dyDescent="0.2">
      <c r="A17" s="17" t="s">
        <v>22</v>
      </c>
      <c r="B17" s="20">
        <v>0</v>
      </c>
      <c r="C17" s="20">
        <v>0</v>
      </c>
      <c r="D17" s="20">
        <v>0</v>
      </c>
      <c r="E17" s="20">
        <v>0</v>
      </c>
      <c r="F17" s="20">
        <v>13</v>
      </c>
      <c r="G17" s="20">
        <v>8</v>
      </c>
      <c r="H17" s="20">
        <v>0</v>
      </c>
      <c r="I17" s="20">
        <v>-10</v>
      </c>
      <c r="J17" s="20">
        <v>-6</v>
      </c>
      <c r="K17" s="20">
        <v>-7</v>
      </c>
      <c r="L17" s="20">
        <v>-13</v>
      </c>
      <c r="M17" s="20">
        <v>6</v>
      </c>
      <c r="N17" s="20">
        <v>12</v>
      </c>
      <c r="O17" s="20">
        <v>7</v>
      </c>
      <c r="P17" s="20">
        <v>0</v>
      </c>
      <c r="Q17" s="20">
        <v>3</v>
      </c>
      <c r="R17" s="20">
        <v>11</v>
      </c>
      <c r="S17" s="20">
        <v>15</v>
      </c>
      <c r="T17" s="20">
        <v>15</v>
      </c>
      <c r="U17" s="20">
        <v>14</v>
      </c>
      <c r="V17" s="20">
        <v>0</v>
      </c>
      <c r="W17" s="20">
        <v>12</v>
      </c>
      <c r="X17" s="20">
        <v>11</v>
      </c>
      <c r="Y17" s="20">
        <v>10</v>
      </c>
      <c r="Z17" s="20">
        <v>7</v>
      </c>
      <c r="AA17" s="20">
        <v>0</v>
      </c>
      <c r="AB17" s="20">
        <v>4</v>
      </c>
      <c r="AC17" s="20">
        <v>8</v>
      </c>
      <c r="AD17" s="20">
        <v>8</v>
      </c>
      <c r="AE17" s="20">
        <v>14</v>
      </c>
      <c r="AF17" s="20">
        <v>12</v>
      </c>
      <c r="AG17" s="20">
        <v>0</v>
      </c>
      <c r="AH17" s="20">
        <v>-3</v>
      </c>
    </row>
    <row r="18" spans="1:34" x14ac:dyDescent="0.2">
      <c r="A18" s="17" t="s">
        <v>6</v>
      </c>
      <c r="B18" s="20">
        <v>-4</v>
      </c>
      <c r="C18" s="20">
        <v>6</v>
      </c>
      <c r="D18" s="20">
        <v>10</v>
      </c>
      <c r="E18" s="20">
        <v>0</v>
      </c>
      <c r="F18" s="20">
        <v>11</v>
      </c>
      <c r="G18" s="20">
        <v>4</v>
      </c>
      <c r="H18" s="20">
        <v>4</v>
      </c>
      <c r="I18" s="20">
        <v>-9</v>
      </c>
      <c r="J18" s="20">
        <v>-11</v>
      </c>
      <c r="K18" s="20">
        <v>-10</v>
      </c>
      <c r="L18" s="20">
        <v>-9</v>
      </c>
      <c r="M18" s="20">
        <v>0</v>
      </c>
      <c r="N18" s="20">
        <v>6</v>
      </c>
      <c r="O18" s="20">
        <v>-4</v>
      </c>
      <c r="P18" s="20">
        <v>-14</v>
      </c>
      <c r="Q18" s="20">
        <v>0</v>
      </c>
      <c r="R18" s="20">
        <v>13</v>
      </c>
      <c r="S18" s="20">
        <v>14</v>
      </c>
      <c r="T18" s="20">
        <v>9</v>
      </c>
      <c r="U18" s="20">
        <v>-2</v>
      </c>
      <c r="V18" s="20">
        <v>-1</v>
      </c>
      <c r="W18" s="20">
        <v>13</v>
      </c>
      <c r="X18" s="20">
        <v>0</v>
      </c>
      <c r="Y18" s="20">
        <v>-1</v>
      </c>
      <c r="Z18" s="20">
        <v>13</v>
      </c>
      <c r="AA18" s="20">
        <v>14</v>
      </c>
      <c r="AB18" s="20">
        <v>2</v>
      </c>
      <c r="AC18" s="20">
        <v>0</v>
      </c>
      <c r="AD18" s="20">
        <v>0</v>
      </c>
      <c r="AE18" s="20">
        <v>-1</v>
      </c>
      <c r="AF18" s="20">
        <v>-4</v>
      </c>
      <c r="AG18" s="20">
        <v>11</v>
      </c>
      <c r="AH18" s="20">
        <v>0</v>
      </c>
    </row>
    <row r="19" spans="1:34" x14ac:dyDescent="0.2">
      <c r="A19" s="18" t="s">
        <v>20</v>
      </c>
      <c r="B19" s="20">
        <v>-3</v>
      </c>
      <c r="C19" s="20">
        <v>7</v>
      </c>
      <c r="D19" s="20">
        <v>12</v>
      </c>
      <c r="E19" s="20">
        <v>5</v>
      </c>
      <c r="F19" s="20">
        <v>8</v>
      </c>
      <c r="G19" s="20">
        <v>-7</v>
      </c>
      <c r="H19" s="20">
        <v>2</v>
      </c>
      <c r="I19" s="20">
        <v>-7</v>
      </c>
      <c r="J19" s="20">
        <v>-7</v>
      </c>
      <c r="K19" s="20">
        <v>-11</v>
      </c>
      <c r="L19" s="20">
        <v>-12</v>
      </c>
      <c r="M19" s="20">
        <v>0</v>
      </c>
      <c r="N19" s="20">
        <v>-2</v>
      </c>
      <c r="O19" s="20">
        <v>0</v>
      </c>
      <c r="P19" s="20">
        <v>-7</v>
      </c>
      <c r="Q19" s="20">
        <v>0</v>
      </c>
      <c r="R19" s="20">
        <v>0</v>
      </c>
      <c r="S19" s="20">
        <v>6</v>
      </c>
      <c r="T19" s="20">
        <v>11</v>
      </c>
      <c r="U19" s="20">
        <v>7</v>
      </c>
      <c r="V19" s="20">
        <v>11</v>
      </c>
      <c r="W19" s="20">
        <v>6</v>
      </c>
      <c r="X19" s="20">
        <v>-2</v>
      </c>
      <c r="Y19" s="20">
        <v>0</v>
      </c>
      <c r="Z19" s="20">
        <v>-1</v>
      </c>
      <c r="AA19" s="20">
        <v>3</v>
      </c>
      <c r="AB19" s="20">
        <v>1</v>
      </c>
      <c r="AC19" s="20">
        <v>13</v>
      </c>
      <c r="AD19" s="20">
        <v>12</v>
      </c>
      <c r="AE19" s="20">
        <v>8</v>
      </c>
      <c r="AF19" s="20">
        <v>-3</v>
      </c>
      <c r="AG19" s="20">
        <v>9</v>
      </c>
      <c r="AH19" s="20">
        <v>0</v>
      </c>
    </row>
  </sheetData>
  <conditionalFormatting sqref="C2:C19">
    <cfRule type="cellIs" dxfId="6667" priority="161" operator="equal">
      <formula>0</formula>
    </cfRule>
    <cfRule type="cellIs" dxfId="6666" priority="162" operator="lessThan">
      <formula>0</formula>
    </cfRule>
    <cfRule type="cellIs" dxfId="6665" priority="163" operator="greaterThan">
      <formula>0</formula>
    </cfRule>
    <cfRule type="colorScale" priority="164">
      <colorScale>
        <cfvo type="min"/>
        <cfvo type="percentile" val="50"/>
        <cfvo type="max"/>
        <color rgb="FFF8696B"/>
        <color rgb="FFFFEB84"/>
        <color rgb="FF63BE7B"/>
      </colorScale>
    </cfRule>
    <cfRule type="colorScale" priority="165">
      <colorScale>
        <cfvo type="min"/>
        <cfvo type="percentile" val="50"/>
        <cfvo type="max"/>
        <color rgb="FFF8696B"/>
        <color rgb="FFFFEB84"/>
        <color rgb="FF63BE7B"/>
      </colorScale>
    </cfRule>
  </conditionalFormatting>
  <conditionalFormatting sqref="D2:D19">
    <cfRule type="cellIs" dxfId="6664" priority="156" operator="equal">
      <formula>0</formula>
    </cfRule>
    <cfRule type="cellIs" dxfId="6663" priority="157" operator="lessThan">
      <formula>0</formula>
    </cfRule>
    <cfRule type="cellIs" dxfId="6662"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E2:E19">
    <cfRule type="cellIs" dxfId="6661" priority="151" operator="equal">
      <formula>0</formula>
    </cfRule>
    <cfRule type="cellIs" dxfId="6660" priority="152" operator="lessThan">
      <formula>0</formula>
    </cfRule>
    <cfRule type="cellIs" dxfId="6659" priority="153" operator="greaterThan">
      <formula>0</formula>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F2:F19">
    <cfRule type="cellIs" dxfId="6658" priority="146" operator="equal">
      <formula>0</formula>
    </cfRule>
    <cfRule type="cellIs" dxfId="6657" priority="147" operator="lessThan">
      <formula>0</formula>
    </cfRule>
    <cfRule type="cellIs" dxfId="6656" priority="148" operator="greaterThan">
      <formula>0</formula>
    </cfRule>
    <cfRule type="colorScale" priority="149">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onditionalFormatting>
  <conditionalFormatting sqref="G2:G19">
    <cfRule type="cellIs" dxfId="6655" priority="141" operator="equal">
      <formula>0</formula>
    </cfRule>
    <cfRule type="cellIs" dxfId="6654" priority="142" operator="lessThan">
      <formula>0</formula>
    </cfRule>
    <cfRule type="cellIs" dxfId="6653" priority="143" operator="greaterThan">
      <formula>0</formula>
    </cfRule>
    <cfRule type="colorScale" priority="144">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onditionalFormatting>
  <conditionalFormatting sqref="H2:H19">
    <cfRule type="cellIs" dxfId="6652" priority="136" operator="equal">
      <formula>0</formula>
    </cfRule>
    <cfRule type="cellIs" dxfId="6651" priority="137" operator="lessThan">
      <formula>0</formula>
    </cfRule>
    <cfRule type="cellIs" dxfId="6650" priority="138" operator="greaterThan">
      <formula>0</formula>
    </cfRule>
    <cfRule type="colorScale" priority="139">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B2:B19">
    <cfRule type="cellIs" dxfId="6649" priority="131" operator="equal">
      <formula>0</formula>
    </cfRule>
    <cfRule type="cellIs" dxfId="6648" priority="132" operator="lessThan">
      <formula>0</formula>
    </cfRule>
    <cfRule type="cellIs" dxfId="6647" priority="133" operator="greaterThan">
      <formula>0</formula>
    </cfRule>
    <cfRule type="colorScale" priority="134">
      <colorScale>
        <cfvo type="min"/>
        <cfvo type="percentile" val="50"/>
        <cfvo type="max"/>
        <color rgb="FFF8696B"/>
        <color rgb="FFFFEB84"/>
        <color rgb="FF63BE7B"/>
      </colorScale>
    </cfRule>
    <cfRule type="colorScale" priority="135">
      <colorScale>
        <cfvo type="min"/>
        <cfvo type="percentile" val="50"/>
        <cfvo type="max"/>
        <color rgb="FFF8696B"/>
        <color rgb="FFFFEB84"/>
        <color rgb="FF63BE7B"/>
      </colorScale>
    </cfRule>
  </conditionalFormatting>
  <conditionalFormatting sqref="I2:I19">
    <cfRule type="cellIs" dxfId="6646" priority="126" operator="equal">
      <formula>0</formula>
    </cfRule>
    <cfRule type="cellIs" dxfId="6645" priority="127" operator="lessThan">
      <formula>0</formula>
    </cfRule>
    <cfRule type="cellIs" dxfId="6644" priority="128" operator="greaterThan">
      <formula>0</formula>
    </cfRule>
    <cfRule type="colorScale" priority="129">
      <colorScale>
        <cfvo type="min"/>
        <cfvo type="percentile" val="50"/>
        <cfvo type="max"/>
        <color rgb="FFF8696B"/>
        <color rgb="FFFFEB84"/>
        <color rgb="FF63BE7B"/>
      </colorScale>
    </cfRule>
    <cfRule type="colorScale" priority="130">
      <colorScale>
        <cfvo type="min"/>
        <cfvo type="percentile" val="50"/>
        <cfvo type="max"/>
        <color rgb="FFF8696B"/>
        <color rgb="FFFFEB84"/>
        <color rgb="FF63BE7B"/>
      </colorScale>
    </cfRule>
  </conditionalFormatting>
  <conditionalFormatting sqref="J2:J19">
    <cfRule type="cellIs" dxfId="6643" priority="121" operator="equal">
      <formula>0</formula>
    </cfRule>
    <cfRule type="cellIs" dxfId="6642" priority="122" operator="lessThan">
      <formula>0</formula>
    </cfRule>
    <cfRule type="cellIs" dxfId="6641" priority="123" operator="greaterThan">
      <formula>0</formula>
    </cfRule>
    <cfRule type="colorScale" priority="124">
      <colorScale>
        <cfvo type="min"/>
        <cfvo type="percentile" val="50"/>
        <cfvo type="max"/>
        <color rgb="FFF8696B"/>
        <color rgb="FFFFEB84"/>
        <color rgb="FF63BE7B"/>
      </colorScale>
    </cfRule>
    <cfRule type="colorScale" priority="125">
      <colorScale>
        <cfvo type="min"/>
        <cfvo type="percentile" val="50"/>
        <cfvo type="max"/>
        <color rgb="FFF8696B"/>
        <color rgb="FFFFEB84"/>
        <color rgb="FF63BE7B"/>
      </colorScale>
    </cfRule>
  </conditionalFormatting>
  <conditionalFormatting sqref="K2:K19">
    <cfRule type="cellIs" dxfId="6640" priority="116" operator="equal">
      <formula>0</formula>
    </cfRule>
    <cfRule type="cellIs" dxfId="6639" priority="117" operator="lessThan">
      <formula>0</formula>
    </cfRule>
    <cfRule type="cellIs" dxfId="6638"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L2:L19">
    <cfRule type="cellIs" dxfId="6637" priority="111" operator="equal">
      <formula>0</formula>
    </cfRule>
    <cfRule type="cellIs" dxfId="6636" priority="112" operator="lessThan">
      <formula>0</formula>
    </cfRule>
    <cfRule type="cellIs" dxfId="6635" priority="113" operator="greaterThan">
      <formula>0</formula>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M2:M19">
    <cfRule type="cellIs" dxfId="6634" priority="106" operator="equal">
      <formula>0</formula>
    </cfRule>
    <cfRule type="cellIs" dxfId="6633" priority="107" operator="lessThan">
      <formula>0</formula>
    </cfRule>
    <cfRule type="cellIs" dxfId="6632" priority="108" operator="greaterThan">
      <formula>0</formula>
    </cfRule>
    <cfRule type="colorScale" priority="109">
      <colorScale>
        <cfvo type="min"/>
        <cfvo type="percentile" val="50"/>
        <cfvo type="max"/>
        <color rgb="FFF8696B"/>
        <color rgb="FFFFEB84"/>
        <color rgb="FF63BE7B"/>
      </colorScale>
    </cfRule>
    <cfRule type="colorScale" priority="110">
      <colorScale>
        <cfvo type="min"/>
        <cfvo type="percentile" val="50"/>
        <cfvo type="max"/>
        <color rgb="FFF8696B"/>
        <color rgb="FFFFEB84"/>
        <color rgb="FF63BE7B"/>
      </colorScale>
    </cfRule>
  </conditionalFormatting>
  <conditionalFormatting sqref="N2:N19">
    <cfRule type="cellIs" dxfId="6631" priority="101" operator="equal">
      <formula>0</formula>
    </cfRule>
    <cfRule type="cellIs" dxfId="6630" priority="102" operator="lessThan">
      <formula>0</formula>
    </cfRule>
    <cfRule type="cellIs" dxfId="6629" priority="103" operator="greaterThan">
      <formula>0</formula>
    </cfRule>
    <cfRule type="colorScale" priority="104">
      <colorScale>
        <cfvo type="min"/>
        <cfvo type="percentile" val="50"/>
        <cfvo type="max"/>
        <color rgb="FFF8696B"/>
        <color rgb="FFFFEB84"/>
        <color rgb="FF63BE7B"/>
      </colorScale>
    </cfRule>
    <cfRule type="colorScale" priority="105">
      <colorScale>
        <cfvo type="min"/>
        <cfvo type="percentile" val="50"/>
        <cfvo type="max"/>
        <color rgb="FFF8696B"/>
        <color rgb="FFFFEB84"/>
        <color rgb="FF63BE7B"/>
      </colorScale>
    </cfRule>
  </conditionalFormatting>
  <conditionalFormatting sqref="O2:O19">
    <cfRule type="cellIs" dxfId="6628" priority="96" operator="equal">
      <formula>0</formula>
    </cfRule>
    <cfRule type="cellIs" dxfId="6627" priority="97" operator="lessThan">
      <formula>0</formula>
    </cfRule>
    <cfRule type="cellIs" dxfId="6626" priority="98" operator="greaterThan">
      <formula>0</formula>
    </cfRule>
    <cfRule type="colorScale" priority="99">
      <colorScale>
        <cfvo type="min"/>
        <cfvo type="percentile" val="50"/>
        <cfvo type="max"/>
        <color rgb="FFF8696B"/>
        <color rgb="FFFFEB84"/>
        <color rgb="FF63BE7B"/>
      </colorScale>
    </cfRule>
    <cfRule type="colorScale" priority="100">
      <colorScale>
        <cfvo type="min"/>
        <cfvo type="percentile" val="50"/>
        <cfvo type="max"/>
        <color rgb="FFF8696B"/>
        <color rgb="FFFFEB84"/>
        <color rgb="FF63BE7B"/>
      </colorScale>
    </cfRule>
  </conditionalFormatting>
  <conditionalFormatting sqref="P2:P19">
    <cfRule type="cellIs" dxfId="6625" priority="91" operator="equal">
      <formula>0</formula>
    </cfRule>
    <cfRule type="cellIs" dxfId="6624" priority="92" operator="lessThan">
      <formula>0</formula>
    </cfRule>
    <cfRule type="cellIs" dxfId="6623" priority="93" operator="greaterThan">
      <formula>0</formula>
    </cfRule>
    <cfRule type="colorScale" priority="94">
      <colorScale>
        <cfvo type="min"/>
        <cfvo type="percentile" val="50"/>
        <cfvo type="max"/>
        <color rgb="FFF8696B"/>
        <color rgb="FFFFEB84"/>
        <color rgb="FF63BE7B"/>
      </colorScale>
    </cfRule>
    <cfRule type="colorScale" priority="95">
      <colorScale>
        <cfvo type="min"/>
        <cfvo type="percentile" val="50"/>
        <cfvo type="max"/>
        <color rgb="FFF8696B"/>
        <color rgb="FFFFEB84"/>
        <color rgb="FF63BE7B"/>
      </colorScale>
    </cfRule>
  </conditionalFormatting>
  <conditionalFormatting sqref="Q2:Q19">
    <cfRule type="cellIs" dxfId="6622" priority="86" operator="equal">
      <formula>0</formula>
    </cfRule>
    <cfRule type="cellIs" dxfId="6621" priority="87" operator="lessThan">
      <formula>0</formula>
    </cfRule>
    <cfRule type="cellIs" dxfId="6620" priority="88" operator="greaterThan">
      <formula>0</formula>
    </cfRule>
    <cfRule type="colorScale" priority="89">
      <colorScale>
        <cfvo type="min"/>
        <cfvo type="percentile" val="50"/>
        <cfvo type="max"/>
        <color rgb="FFF8696B"/>
        <color rgb="FFFFEB84"/>
        <color rgb="FF63BE7B"/>
      </colorScale>
    </cfRule>
    <cfRule type="colorScale" priority="90">
      <colorScale>
        <cfvo type="min"/>
        <cfvo type="percentile" val="50"/>
        <cfvo type="max"/>
        <color rgb="FFF8696B"/>
        <color rgb="FFFFEB84"/>
        <color rgb="FF63BE7B"/>
      </colorScale>
    </cfRule>
  </conditionalFormatting>
  <conditionalFormatting sqref="R2:R19">
    <cfRule type="cellIs" dxfId="6619" priority="81" operator="equal">
      <formula>0</formula>
    </cfRule>
    <cfRule type="cellIs" dxfId="6618" priority="82" operator="lessThan">
      <formula>0</formula>
    </cfRule>
    <cfRule type="cellIs" dxfId="6617" priority="83" operator="greaterThan">
      <formula>0</formula>
    </cfRule>
    <cfRule type="colorScale" priority="84">
      <colorScale>
        <cfvo type="min"/>
        <cfvo type="percentile" val="50"/>
        <cfvo type="max"/>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S2:S19">
    <cfRule type="cellIs" dxfId="6616" priority="76" operator="equal">
      <formula>0</formula>
    </cfRule>
    <cfRule type="cellIs" dxfId="6615" priority="77" operator="lessThan">
      <formula>0</formula>
    </cfRule>
    <cfRule type="cellIs" dxfId="6614"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T2:T19">
    <cfRule type="cellIs" dxfId="6613" priority="71" operator="equal">
      <formula>0</formula>
    </cfRule>
    <cfRule type="cellIs" dxfId="6612" priority="72" operator="lessThan">
      <formula>0</formula>
    </cfRule>
    <cfRule type="cellIs" dxfId="6611" priority="73" operator="greaterThan">
      <formula>0</formula>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U2:U19">
    <cfRule type="cellIs" dxfId="6610" priority="66" operator="equal">
      <formula>0</formula>
    </cfRule>
    <cfRule type="cellIs" dxfId="6609" priority="67" operator="lessThan">
      <formula>0</formula>
    </cfRule>
    <cfRule type="cellIs" dxfId="6608" priority="68" operator="greaterThan">
      <formula>0</formula>
    </cfRule>
    <cfRule type="colorScale" priority="69">
      <colorScale>
        <cfvo type="min"/>
        <cfvo type="percentile" val="50"/>
        <cfvo type="max"/>
        <color rgb="FFF8696B"/>
        <color rgb="FFFFEB84"/>
        <color rgb="FF63BE7B"/>
      </colorScale>
    </cfRule>
    <cfRule type="colorScale" priority="70">
      <colorScale>
        <cfvo type="min"/>
        <cfvo type="percentile" val="50"/>
        <cfvo type="max"/>
        <color rgb="FFF8696B"/>
        <color rgb="FFFFEB84"/>
        <color rgb="FF63BE7B"/>
      </colorScale>
    </cfRule>
  </conditionalFormatting>
  <conditionalFormatting sqref="V2:V19">
    <cfRule type="cellIs" dxfId="6607" priority="61" operator="equal">
      <formula>0</formula>
    </cfRule>
    <cfRule type="cellIs" dxfId="6606" priority="62" operator="lessThan">
      <formula>0</formula>
    </cfRule>
    <cfRule type="cellIs" dxfId="6605" priority="63" operator="greaterThan">
      <formula>0</formula>
    </cfRule>
    <cfRule type="colorScale" priority="64">
      <colorScale>
        <cfvo type="min"/>
        <cfvo type="percentile" val="50"/>
        <cfvo type="max"/>
        <color rgb="FFF8696B"/>
        <color rgb="FFFFEB84"/>
        <color rgb="FF63BE7B"/>
      </colorScale>
    </cfRule>
    <cfRule type="colorScale" priority="65">
      <colorScale>
        <cfvo type="min"/>
        <cfvo type="percentile" val="50"/>
        <cfvo type="max"/>
        <color rgb="FFF8696B"/>
        <color rgb="FFFFEB84"/>
        <color rgb="FF63BE7B"/>
      </colorScale>
    </cfRule>
  </conditionalFormatting>
  <conditionalFormatting sqref="W2:W19">
    <cfRule type="cellIs" dxfId="6604" priority="56" operator="equal">
      <formula>0</formula>
    </cfRule>
    <cfRule type="cellIs" dxfId="6603" priority="57" operator="lessThan">
      <formula>0</formula>
    </cfRule>
    <cfRule type="cellIs" dxfId="6602" priority="58" operator="greaterThan">
      <formula>0</formula>
    </cfRule>
    <cfRule type="colorScale" priority="59">
      <colorScale>
        <cfvo type="min"/>
        <cfvo type="percentile" val="50"/>
        <cfvo type="max"/>
        <color rgb="FFF8696B"/>
        <color rgb="FFFFEB84"/>
        <color rgb="FF63BE7B"/>
      </colorScale>
    </cfRule>
    <cfRule type="colorScale" priority="60">
      <colorScale>
        <cfvo type="min"/>
        <cfvo type="percentile" val="50"/>
        <cfvo type="max"/>
        <color rgb="FFF8696B"/>
        <color rgb="FFFFEB84"/>
        <color rgb="FF63BE7B"/>
      </colorScale>
    </cfRule>
  </conditionalFormatting>
  <conditionalFormatting sqref="X2:X19">
    <cfRule type="cellIs" dxfId="6601" priority="51" operator="equal">
      <formula>0</formula>
    </cfRule>
    <cfRule type="cellIs" dxfId="6600" priority="52" operator="lessThan">
      <formula>0</formula>
    </cfRule>
    <cfRule type="cellIs" dxfId="6599" priority="53" operator="greaterThan">
      <formula>0</formula>
    </cfRule>
    <cfRule type="colorScale" priority="54">
      <colorScale>
        <cfvo type="min"/>
        <cfvo type="percentile" val="50"/>
        <cfvo type="max"/>
        <color rgb="FFF8696B"/>
        <color rgb="FFFFEB84"/>
        <color rgb="FF63BE7B"/>
      </colorScale>
    </cfRule>
    <cfRule type="colorScale" priority="55">
      <colorScale>
        <cfvo type="min"/>
        <cfvo type="percentile" val="50"/>
        <cfvo type="max"/>
        <color rgb="FFF8696B"/>
        <color rgb="FFFFEB84"/>
        <color rgb="FF63BE7B"/>
      </colorScale>
    </cfRule>
  </conditionalFormatting>
  <conditionalFormatting sqref="Y2:Y19">
    <cfRule type="cellIs" dxfId="6598" priority="46" operator="equal">
      <formula>0</formula>
    </cfRule>
    <cfRule type="cellIs" dxfId="6597" priority="47" operator="lessThan">
      <formula>0</formula>
    </cfRule>
    <cfRule type="cellIs" dxfId="6596" priority="48" operator="greaterThan">
      <formula>0</formula>
    </cfRule>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Z2:Z19">
    <cfRule type="cellIs" dxfId="6595" priority="41" operator="equal">
      <formula>0</formula>
    </cfRule>
    <cfRule type="cellIs" dxfId="6594" priority="42" operator="lessThan">
      <formula>0</formula>
    </cfRule>
    <cfRule type="cellIs" dxfId="6593" priority="43" operator="greaterThan">
      <formula>0</formula>
    </cfRule>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AA2:AA19">
    <cfRule type="cellIs" dxfId="6592" priority="36" operator="equal">
      <formula>0</formula>
    </cfRule>
    <cfRule type="cellIs" dxfId="6591" priority="37" operator="lessThan">
      <formula>0</formula>
    </cfRule>
    <cfRule type="cellIs" dxfId="6590"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B2:AB19">
    <cfRule type="cellIs" dxfId="6589" priority="31" operator="equal">
      <formula>0</formula>
    </cfRule>
    <cfRule type="cellIs" dxfId="6588" priority="32" operator="lessThan">
      <formula>0</formula>
    </cfRule>
    <cfRule type="cellIs" dxfId="6587" priority="33" operator="greaterThan">
      <formula>0</formula>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AC2:AC19">
    <cfRule type="cellIs" dxfId="6586" priority="26" operator="equal">
      <formula>0</formula>
    </cfRule>
    <cfRule type="cellIs" dxfId="6585" priority="27" operator="lessThan">
      <formula>0</formula>
    </cfRule>
    <cfRule type="cellIs" dxfId="6584"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AD19">
    <cfRule type="cellIs" dxfId="6583" priority="21" operator="equal">
      <formula>0</formula>
    </cfRule>
    <cfRule type="cellIs" dxfId="6582" priority="22" operator="lessThan">
      <formula>0</formula>
    </cfRule>
    <cfRule type="cellIs" dxfId="6581"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AE19">
    <cfRule type="cellIs" dxfId="6580" priority="16" operator="equal">
      <formula>0</formula>
    </cfRule>
    <cfRule type="cellIs" dxfId="6579" priority="17" operator="lessThan">
      <formula>0</formula>
    </cfRule>
    <cfRule type="cellIs" dxfId="6578"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F2:AF19">
    <cfRule type="cellIs" dxfId="6577" priority="11" operator="equal">
      <formula>0</formula>
    </cfRule>
    <cfRule type="cellIs" dxfId="6576" priority="12" operator="lessThan">
      <formula>0</formula>
    </cfRule>
    <cfRule type="cellIs" dxfId="6575"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G2:AG19">
    <cfRule type="cellIs" dxfId="6574" priority="6" operator="equal">
      <formula>0</formula>
    </cfRule>
    <cfRule type="cellIs" dxfId="6573" priority="7" operator="lessThan">
      <formula>0</formula>
    </cfRule>
    <cfRule type="cellIs" dxfId="6572"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H2:AH19">
    <cfRule type="cellIs" dxfId="6571" priority="1" operator="equal">
      <formula>0</formula>
    </cfRule>
    <cfRule type="cellIs" dxfId="6570" priority="2" operator="lessThan">
      <formula>0</formula>
    </cfRule>
    <cfRule type="cellIs" dxfId="656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4">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4">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4">
        <v>43556</v>
      </c>
      <c r="B4">
        <v>-5</v>
      </c>
      <c r="C4">
        <v>9</v>
      </c>
      <c r="D4">
        <v>3</v>
      </c>
      <c r="E4">
        <v>12</v>
      </c>
      <c r="F4">
        <v>1</v>
      </c>
      <c r="G4">
        <v>4</v>
      </c>
      <c r="H4">
        <v>5</v>
      </c>
      <c r="I4">
        <v>6</v>
      </c>
      <c r="J4">
        <v>11</v>
      </c>
      <c r="K4">
        <v>8</v>
      </c>
      <c r="L4">
        <v>2</v>
      </c>
      <c r="M4">
        <v>-2</v>
      </c>
      <c r="N4">
        <v>7</v>
      </c>
      <c r="O4">
        <v>-4</v>
      </c>
      <c r="P4">
        <v>10</v>
      </c>
      <c r="Q4">
        <v>13</v>
      </c>
      <c r="R4">
        <v>-1</v>
      </c>
      <c r="S4">
        <v>-3</v>
      </c>
    </row>
    <row r="5" spans="1:19" x14ac:dyDescent="0.2">
      <c r="A5" s="114">
        <v>43586</v>
      </c>
      <c r="B5">
        <v>-6</v>
      </c>
      <c r="C5">
        <v>4</v>
      </c>
      <c r="D5">
        <v>5</v>
      </c>
      <c r="E5">
        <v>6</v>
      </c>
      <c r="F5">
        <v>-1</v>
      </c>
      <c r="G5">
        <v>3</v>
      </c>
      <c r="H5">
        <v>10</v>
      </c>
      <c r="I5">
        <v>1</v>
      </c>
      <c r="J5">
        <v>7</v>
      </c>
      <c r="K5">
        <v>2</v>
      </c>
      <c r="L5">
        <v>-2</v>
      </c>
      <c r="M5">
        <v>-4</v>
      </c>
      <c r="N5">
        <v>9</v>
      </c>
      <c r="O5">
        <v>-5</v>
      </c>
      <c r="P5">
        <v>11</v>
      </c>
      <c r="Q5">
        <v>8</v>
      </c>
      <c r="R5">
        <v>0</v>
      </c>
      <c r="S5">
        <v>-3</v>
      </c>
    </row>
    <row r="6" spans="1:19" x14ac:dyDescent="0.2">
      <c r="A6" s="114">
        <v>43617</v>
      </c>
      <c r="B6">
        <v>-5</v>
      </c>
      <c r="C6">
        <v>6</v>
      </c>
      <c r="D6">
        <v>5</v>
      </c>
      <c r="E6">
        <v>2</v>
      </c>
      <c r="F6">
        <v>-1</v>
      </c>
      <c r="G6">
        <v>8</v>
      </c>
      <c r="H6">
        <v>12</v>
      </c>
      <c r="I6">
        <v>1</v>
      </c>
      <c r="J6">
        <v>3</v>
      </c>
      <c r="K6">
        <v>9</v>
      </c>
      <c r="L6">
        <v>4</v>
      </c>
      <c r="M6">
        <v>7</v>
      </c>
      <c r="N6">
        <v>0</v>
      </c>
      <c r="O6">
        <v>-4</v>
      </c>
      <c r="P6">
        <v>11</v>
      </c>
      <c r="Q6">
        <v>10</v>
      </c>
      <c r="R6">
        <v>-2</v>
      </c>
      <c r="S6">
        <v>-3</v>
      </c>
    </row>
    <row r="7" spans="1:19" x14ac:dyDescent="0.2">
      <c r="A7" s="114">
        <v>43647</v>
      </c>
      <c r="B7">
        <v>-9</v>
      </c>
      <c r="C7">
        <v>1</v>
      </c>
      <c r="D7">
        <v>4</v>
      </c>
      <c r="E7">
        <v>-2</v>
      </c>
      <c r="F7">
        <v>-8</v>
      </c>
      <c r="G7">
        <v>6</v>
      </c>
      <c r="H7">
        <v>7</v>
      </c>
      <c r="I7">
        <v>-1</v>
      </c>
      <c r="J7">
        <v>-3</v>
      </c>
      <c r="K7">
        <v>-6</v>
      </c>
      <c r="L7">
        <v>-4</v>
      </c>
      <c r="M7">
        <v>2</v>
      </c>
      <c r="N7">
        <v>5</v>
      </c>
      <c r="O7">
        <v>-7</v>
      </c>
      <c r="P7">
        <v>8</v>
      </c>
      <c r="Q7">
        <v>3</v>
      </c>
      <c r="R7">
        <v>-5</v>
      </c>
      <c r="S7">
        <v>0</v>
      </c>
    </row>
    <row r="8" spans="1:19" x14ac:dyDescent="0.2">
      <c r="A8" s="114">
        <v>43678</v>
      </c>
      <c r="B8">
        <v>-7</v>
      </c>
      <c r="C8">
        <v>1</v>
      </c>
      <c r="D8">
        <v>0</v>
      </c>
      <c r="E8">
        <v>-1</v>
      </c>
      <c r="F8">
        <v>-6</v>
      </c>
      <c r="G8">
        <v>7</v>
      </c>
      <c r="H8">
        <v>8</v>
      </c>
      <c r="I8">
        <v>3</v>
      </c>
      <c r="J8">
        <v>2</v>
      </c>
      <c r="K8">
        <v>4</v>
      </c>
      <c r="L8">
        <v>-2</v>
      </c>
      <c r="M8">
        <v>5</v>
      </c>
      <c r="N8">
        <v>-3</v>
      </c>
      <c r="O8">
        <v>-4</v>
      </c>
      <c r="P8">
        <v>0</v>
      </c>
      <c r="Q8">
        <v>9</v>
      </c>
      <c r="R8">
        <v>-5</v>
      </c>
      <c r="S8">
        <v>6</v>
      </c>
    </row>
    <row r="9" spans="1:19" x14ac:dyDescent="0.2">
      <c r="A9" s="114">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4">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4">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4">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4">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4">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4">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4">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4">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4">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4">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4">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4">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4">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4">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4">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4">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4">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4">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4">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4">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4">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4">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4">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4">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4">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4">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4">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4">
        <v>43497</v>
      </c>
      <c r="B2">
        <v>0</v>
      </c>
      <c r="C2">
        <v>6</v>
      </c>
      <c r="D2">
        <v>12</v>
      </c>
      <c r="E2">
        <v>2</v>
      </c>
      <c r="F2">
        <v>10</v>
      </c>
      <c r="G2">
        <v>3</v>
      </c>
      <c r="H2">
        <v>8</v>
      </c>
      <c r="I2">
        <v>1</v>
      </c>
      <c r="J2">
        <v>5</v>
      </c>
      <c r="K2">
        <v>-1</v>
      </c>
      <c r="L2">
        <v>4</v>
      </c>
      <c r="M2">
        <v>0</v>
      </c>
      <c r="N2">
        <v>7</v>
      </c>
      <c r="O2">
        <v>9</v>
      </c>
      <c r="P2">
        <v>11</v>
      </c>
      <c r="Q2">
        <v>0</v>
      </c>
      <c r="R2">
        <v>0</v>
      </c>
      <c r="S2">
        <v>13</v>
      </c>
    </row>
    <row r="3" spans="1:19" x14ac:dyDescent="0.2">
      <c r="A3" s="114">
        <v>43525</v>
      </c>
      <c r="B3">
        <v>-2</v>
      </c>
      <c r="C3">
        <v>8</v>
      </c>
      <c r="D3">
        <v>7</v>
      </c>
      <c r="E3">
        <v>3</v>
      </c>
      <c r="F3">
        <v>4</v>
      </c>
      <c r="G3">
        <v>12</v>
      </c>
      <c r="H3">
        <v>0</v>
      </c>
      <c r="I3">
        <v>2</v>
      </c>
      <c r="J3">
        <v>1</v>
      </c>
      <c r="K3">
        <v>0</v>
      </c>
      <c r="L3">
        <v>-1</v>
      </c>
      <c r="M3">
        <v>11</v>
      </c>
      <c r="N3">
        <v>6</v>
      </c>
      <c r="O3">
        <v>9</v>
      </c>
      <c r="P3">
        <v>13</v>
      </c>
      <c r="Q3">
        <v>10</v>
      </c>
      <c r="R3">
        <v>5</v>
      </c>
      <c r="S3">
        <v>14</v>
      </c>
    </row>
    <row r="4" spans="1:19" x14ac:dyDescent="0.2">
      <c r="A4" s="114">
        <v>43556</v>
      </c>
      <c r="B4">
        <v>0</v>
      </c>
      <c r="C4">
        <v>6</v>
      </c>
      <c r="D4">
        <v>5</v>
      </c>
      <c r="E4">
        <v>12</v>
      </c>
      <c r="F4">
        <v>4</v>
      </c>
      <c r="G4">
        <v>1</v>
      </c>
      <c r="H4">
        <v>8</v>
      </c>
      <c r="I4">
        <v>3</v>
      </c>
      <c r="J4">
        <v>11</v>
      </c>
      <c r="K4">
        <v>14</v>
      </c>
      <c r="L4">
        <v>7</v>
      </c>
      <c r="M4">
        <v>-2</v>
      </c>
      <c r="N4">
        <v>2</v>
      </c>
      <c r="O4">
        <v>-3</v>
      </c>
      <c r="P4">
        <v>10</v>
      </c>
      <c r="Q4">
        <v>9</v>
      </c>
      <c r="R4">
        <v>-1</v>
      </c>
      <c r="S4">
        <v>13</v>
      </c>
    </row>
    <row r="5" spans="1:19" x14ac:dyDescent="0.2">
      <c r="A5" s="114">
        <v>43586</v>
      </c>
      <c r="B5">
        <v>-4</v>
      </c>
      <c r="C5">
        <v>3</v>
      </c>
      <c r="D5">
        <v>9</v>
      </c>
      <c r="E5">
        <v>7</v>
      </c>
      <c r="F5">
        <v>1</v>
      </c>
      <c r="G5">
        <v>0</v>
      </c>
      <c r="H5">
        <v>12</v>
      </c>
      <c r="I5">
        <v>4</v>
      </c>
      <c r="J5">
        <v>6</v>
      </c>
      <c r="K5">
        <v>5</v>
      </c>
      <c r="L5">
        <v>-1</v>
      </c>
      <c r="M5">
        <v>-3</v>
      </c>
      <c r="N5">
        <v>10</v>
      </c>
      <c r="O5">
        <v>-2</v>
      </c>
      <c r="P5">
        <v>11</v>
      </c>
      <c r="Q5">
        <v>8</v>
      </c>
      <c r="R5">
        <v>2</v>
      </c>
      <c r="S5">
        <v>0</v>
      </c>
    </row>
    <row r="6" spans="1:19" x14ac:dyDescent="0.2">
      <c r="A6" s="114">
        <v>43617</v>
      </c>
      <c r="B6">
        <v>-6</v>
      </c>
      <c r="C6">
        <v>6</v>
      </c>
      <c r="D6">
        <v>1</v>
      </c>
      <c r="E6">
        <v>0</v>
      </c>
      <c r="F6">
        <v>-1</v>
      </c>
      <c r="G6">
        <v>5</v>
      </c>
      <c r="H6">
        <v>10</v>
      </c>
      <c r="I6">
        <v>-2</v>
      </c>
      <c r="J6">
        <v>3</v>
      </c>
      <c r="K6">
        <v>9</v>
      </c>
      <c r="L6">
        <v>2</v>
      </c>
      <c r="M6">
        <v>0</v>
      </c>
      <c r="N6">
        <v>4</v>
      </c>
      <c r="O6">
        <v>-5</v>
      </c>
      <c r="P6">
        <v>7</v>
      </c>
      <c r="Q6">
        <v>8</v>
      </c>
      <c r="R6">
        <v>-3</v>
      </c>
      <c r="S6">
        <v>-4</v>
      </c>
    </row>
    <row r="7" spans="1:19" x14ac:dyDescent="0.2">
      <c r="A7" s="114">
        <v>43647</v>
      </c>
      <c r="B7">
        <v>-10</v>
      </c>
      <c r="C7">
        <v>2</v>
      </c>
      <c r="D7">
        <v>1</v>
      </c>
      <c r="E7">
        <v>-6</v>
      </c>
      <c r="F7">
        <v>-7</v>
      </c>
      <c r="G7">
        <v>4</v>
      </c>
      <c r="H7">
        <v>0</v>
      </c>
      <c r="I7">
        <v>0</v>
      </c>
      <c r="J7">
        <v>-3</v>
      </c>
      <c r="K7">
        <v>-4</v>
      </c>
      <c r="L7">
        <v>-2</v>
      </c>
      <c r="M7">
        <v>-8</v>
      </c>
      <c r="N7">
        <v>-1</v>
      </c>
      <c r="O7">
        <v>-9</v>
      </c>
      <c r="P7">
        <v>5</v>
      </c>
      <c r="Q7">
        <v>3</v>
      </c>
      <c r="R7">
        <v>-5</v>
      </c>
      <c r="S7">
        <v>6</v>
      </c>
    </row>
    <row r="8" spans="1:19" x14ac:dyDescent="0.2">
      <c r="A8" s="114">
        <v>43678</v>
      </c>
      <c r="B8">
        <v>-11</v>
      </c>
      <c r="C8">
        <v>1</v>
      </c>
      <c r="D8">
        <v>-1</v>
      </c>
      <c r="E8">
        <v>0</v>
      </c>
      <c r="F8">
        <v>-6</v>
      </c>
      <c r="G8">
        <v>0</v>
      </c>
      <c r="H8">
        <v>0</v>
      </c>
      <c r="I8">
        <v>2</v>
      </c>
      <c r="J8">
        <v>-2</v>
      </c>
      <c r="K8">
        <v>3</v>
      </c>
      <c r="L8">
        <v>-10</v>
      </c>
      <c r="M8">
        <v>-5</v>
      </c>
      <c r="N8">
        <v>-4</v>
      </c>
      <c r="O8">
        <v>-3</v>
      </c>
      <c r="P8">
        <v>0</v>
      </c>
      <c r="Q8">
        <v>-7</v>
      </c>
      <c r="R8">
        <v>-8</v>
      </c>
      <c r="S8">
        <v>-9</v>
      </c>
    </row>
    <row r="9" spans="1:19" x14ac:dyDescent="0.2">
      <c r="A9" s="114">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4">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4">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4">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4">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4">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4">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4">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4">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4">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4">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4">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4">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4">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4">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4">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4">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4">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4">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4">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4">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4">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4">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4">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4">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4">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4">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4">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57</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4">
        <v>43497</v>
      </c>
      <c r="B2">
        <v>0</v>
      </c>
      <c r="C2">
        <v>1</v>
      </c>
      <c r="D2">
        <v>4</v>
      </c>
      <c r="E2">
        <v>8</v>
      </c>
      <c r="F2">
        <v>7</v>
      </c>
      <c r="G2">
        <v>5</v>
      </c>
      <c r="H2">
        <v>12</v>
      </c>
      <c r="I2">
        <v>-2</v>
      </c>
      <c r="J2">
        <v>3</v>
      </c>
      <c r="K2">
        <v>11</v>
      </c>
      <c r="L2">
        <v>2</v>
      </c>
      <c r="M2">
        <v>10</v>
      </c>
      <c r="N2">
        <v>9</v>
      </c>
      <c r="O2">
        <v>-1</v>
      </c>
      <c r="P2">
        <v>6</v>
      </c>
      <c r="Q2">
        <v>0</v>
      </c>
      <c r="R2">
        <v>-4</v>
      </c>
      <c r="S2">
        <v>-3</v>
      </c>
    </row>
    <row r="3" spans="1:19" x14ac:dyDescent="0.2">
      <c r="A3" s="114">
        <v>43525</v>
      </c>
      <c r="B3">
        <v>-4</v>
      </c>
      <c r="C3">
        <v>-2</v>
      </c>
      <c r="D3">
        <v>-3</v>
      </c>
      <c r="E3">
        <v>5</v>
      </c>
      <c r="F3">
        <v>2</v>
      </c>
      <c r="G3">
        <v>0</v>
      </c>
      <c r="H3">
        <v>8</v>
      </c>
      <c r="I3">
        <v>0</v>
      </c>
      <c r="J3">
        <v>0</v>
      </c>
      <c r="K3">
        <v>3</v>
      </c>
      <c r="L3">
        <v>9</v>
      </c>
      <c r="M3">
        <v>-1</v>
      </c>
      <c r="N3">
        <v>4</v>
      </c>
      <c r="O3">
        <v>0</v>
      </c>
      <c r="P3">
        <v>1</v>
      </c>
      <c r="Q3">
        <v>0</v>
      </c>
      <c r="R3">
        <v>6</v>
      </c>
      <c r="S3">
        <v>7</v>
      </c>
    </row>
    <row r="4" spans="1:19" x14ac:dyDescent="0.2">
      <c r="A4" s="114">
        <v>43556</v>
      </c>
      <c r="B4">
        <v>-3</v>
      </c>
      <c r="C4">
        <v>6</v>
      </c>
      <c r="D4">
        <v>5</v>
      </c>
      <c r="E4">
        <v>2</v>
      </c>
      <c r="F4">
        <v>0</v>
      </c>
      <c r="G4">
        <v>-2</v>
      </c>
      <c r="H4">
        <v>11</v>
      </c>
      <c r="I4">
        <v>8</v>
      </c>
      <c r="J4">
        <v>-1</v>
      </c>
      <c r="K4">
        <v>7</v>
      </c>
      <c r="L4">
        <v>4</v>
      </c>
      <c r="M4">
        <v>3</v>
      </c>
      <c r="N4">
        <v>13</v>
      </c>
      <c r="O4">
        <v>1</v>
      </c>
      <c r="P4">
        <v>9</v>
      </c>
      <c r="Q4">
        <v>0</v>
      </c>
      <c r="R4">
        <v>10</v>
      </c>
      <c r="S4">
        <v>12</v>
      </c>
    </row>
    <row r="5" spans="1:19" x14ac:dyDescent="0.2">
      <c r="A5" s="114">
        <v>43586</v>
      </c>
      <c r="B5">
        <v>-4</v>
      </c>
      <c r="C5">
        <v>0</v>
      </c>
      <c r="D5">
        <v>-1</v>
      </c>
      <c r="E5">
        <v>4</v>
      </c>
      <c r="F5">
        <v>-3</v>
      </c>
      <c r="G5">
        <v>-2</v>
      </c>
      <c r="H5">
        <v>10</v>
      </c>
      <c r="I5">
        <v>11</v>
      </c>
      <c r="J5">
        <v>1</v>
      </c>
      <c r="K5">
        <v>7</v>
      </c>
      <c r="L5">
        <v>3</v>
      </c>
      <c r="M5">
        <v>9</v>
      </c>
      <c r="N5">
        <v>6</v>
      </c>
      <c r="O5">
        <v>8</v>
      </c>
      <c r="P5">
        <v>2</v>
      </c>
      <c r="Q5">
        <v>0</v>
      </c>
      <c r="R5">
        <v>0</v>
      </c>
      <c r="S5">
        <v>5</v>
      </c>
    </row>
    <row r="6" spans="1:19" x14ac:dyDescent="0.2">
      <c r="A6" s="114">
        <v>43617</v>
      </c>
      <c r="B6">
        <v>-5</v>
      </c>
      <c r="C6">
        <v>1</v>
      </c>
      <c r="D6">
        <v>3</v>
      </c>
      <c r="E6">
        <v>4</v>
      </c>
      <c r="F6">
        <v>9</v>
      </c>
      <c r="G6">
        <v>-3</v>
      </c>
      <c r="H6">
        <v>10</v>
      </c>
      <c r="I6">
        <v>12</v>
      </c>
      <c r="J6">
        <v>-4</v>
      </c>
      <c r="K6">
        <v>6</v>
      </c>
      <c r="L6">
        <v>7</v>
      </c>
      <c r="M6">
        <v>2</v>
      </c>
      <c r="N6">
        <v>5</v>
      </c>
      <c r="O6">
        <v>-1</v>
      </c>
      <c r="P6">
        <v>-2</v>
      </c>
      <c r="Q6">
        <v>13</v>
      </c>
      <c r="R6">
        <v>11</v>
      </c>
      <c r="S6">
        <v>8</v>
      </c>
    </row>
    <row r="7" spans="1:19" x14ac:dyDescent="0.2">
      <c r="A7" s="114">
        <v>43647</v>
      </c>
      <c r="B7">
        <v>-10</v>
      </c>
      <c r="C7">
        <v>-2</v>
      </c>
      <c r="D7">
        <v>-9</v>
      </c>
      <c r="E7">
        <v>1</v>
      </c>
      <c r="F7">
        <v>-5</v>
      </c>
      <c r="G7">
        <v>3</v>
      </c>
      <c r="H7">
        <v>7</v>
      </c>
      <c r="I7">
        <v>6</v>
      </c>
      <c r="J7">
        <v>-6</v>
      </c>
      <c r="K7">
        <v>2</v>
      </c>
      <c r="L7">
        <v>5</v>
      </c>
      <c r="M7">
        <v>-3</v>
      </c>
      <c r="N7">
        <v>-8</v>
      </c>
      <c r="O7">
        <v>-1</v>
      </c>
      <c r="P7">
        <v>-4</v>
      </c>
      <c r="Q7">
        <v>8</v>
      </c>
      <c r="R7">
        <v>4</v>
      </c>
      <c r="S7">
        <v>-7</v>
      </c>
    </row>
    <row r="8" spans="1:19" x14ac:dyDescent="0.2">
      <c r="A8" s="114">
        <v>43678</v>
      </c>
      <c r="B8">
        <v>-9</v>
      </c>
      <c r="C8">
        <v>-1</v>
      </c>
      <c r="D8">
        <v>-8</v>
      </c>
      <c r="E8">
        <v>0</v>
      </c>
      <c r="F8">
        <v>-7</v>
      </c>
      <c r="G8">
        <v>-5</v>
      </c>
      <c r="H8">
        <v>0</v>
      </c>
      <c r="I8">
        <v>0</v>
      </c>
      <c r="J8">
        <v>-6</v>
      </c>
      <c r="K8">
        <v>1</v>
      </c>
      <c r="L8">
        <v>3</v>
      </c>
      <c r="M8">
        <v>0</v>
      </c>
      <c r="N8">
        <v>-4</v>
      </c>
      <c r="O8">
        <v>-3</v>
      </c>
      <c r="P8">
        <v>-2</v>
      </c>
      <c r="Q8">
        <v>0</v>
      </c>
      <c r="R8">
        <v>4</v>
      </c>
      <c r="S8">
        <v>2</v>
      </c>
    </row>
    <row r="9" spans="1:19" x14ac:dyDescent="0.2">
      <c r="A9" s="114">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4">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4">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4">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4">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4">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4">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4">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4">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4">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4">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4">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4">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4">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4">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4">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4">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4">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4">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4">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4">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4">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4">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4">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4">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4">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4">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4">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F11" sqref="F1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44440</v>
      </c>
      <c r="O1" s="6"/>
    </row>
    <row r="2" spans="1:25" x14ac:dyDescent="0.2">
      <c r="L2" s="108">
        <f>Sectors!L2</f>
        <v>32</v>
      </c>
      <c r="Y2" s="79"/>
    </row>
    <row r="4" spans="1:25" ht="16" customHeight="1" thickBot="1" x14ac:dyDescent="0.25">
      <c r="U4" s="79">
        <f t="shared" ref="U4:U10" si="0">DATE(YEAR(U5),MONTH(U5)-1,DAY(U5))</f>
        <v>44228</v>
      </c>
      <c r="V4" s="13">
        <f t="shared" ref="V4:V10" si="1">V5-1</f>
        <v>25</v>
      </c>
    </row>
    <row r="5" spans="1:25" ht="4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Trend'!$B$50:$AO$67,VLOOKUP(A6,$U:$V,2,),)</f>
        <v>11</v>
      </c>
      <c r="C6" s="82">
        <f>VLOOKUP($C$5,'Sectors Trend'!$B$50:$AO$67,VLOOKUP(A6,$U:$V,2,),)</f>
        <v>10</v>
      </c>
      <c r="D6" s="82">
        <f>VLOOKUP($D$5,'Sectors Trend'!$B$50:$AO$67,VLOOKUP(A6,$U:$V,2,),)</f>
        <v>0</v>
      </c>
      <c r="E6" s="82">
        <f>VLOOKUP($E$5,'Sectors Trend'!$B$50:$AO$67,VLOOKUP(A6,$U:$V,2,),)</f>
        <v>0</v>
      </c>
      <c r="F6" s="82">
        <f>VLOOKUP($F$5,'Sectors Trend'!$B$50:$AO$67,VLOOKUP(A6,$U:$V,2,),)</f>
        <v>0</v>
      </c>
      <c r="G6" s="82">
        <f>VLOOKUP($G$5,'Sectors Trend'!$B$50:$AO$67,VLOOKUP(A6,$U:$V,2,),)</f>
        <v>9</v>
      </c>
      <c r="H6" s="82">
        <f>VLOOKUP($H$5,'Sectors Trend'!$B$50:$AO$67,VLOOKUP(A6,$U:$V,2,),)</f>
        <v>3</v>
      </c>
      <c r="I6" s="82">
        <f>VLOOKUP($I$5,'Sectors Trend'!$B$50:$AO$67,VLOOKUP(A6,$U:$V,2,),)</f>
        <v>12</v>
      </c>
      <c r="J6" s="82">
        <f>VLOOKUP($J$5,'Sectors Trend'!$B$50:$AO$67,VLOOKUP(A6,$U:$V,2,),)</f>
        <v>1</v>
      </c>
      <c r="K6" s="82">
        <f>VLOOKUP($K$5,'Sectors Trend'!$B$50:$AO$67,VLOOKUP(A6,$U:$V,2,),)</f>
        <v>2</v>
      </c>
      <c r="L6" s="82">
        <f>VLOOKUP($L$5,'Sectors Trend'!$B$50:$AO$67,VLOOKUP(A6,$U:$V,2,),)</f>
        <v>8</v>
      </c>
      <c r="M6" s="82">
        <f>VLOOKUP($M$5,'Sectors Trend'!$B$50:$AO$67,VLOOKUP(A6,$U:$V,2,),)</f>
        <v>6</v>
      </c>
      <c r="N6" s="82">
        <f>VLOOKUP($N$5,'Sectors Trend'!$B$50:$AO$67,VLOOKUP(A6,$U:$V,2,),)</f>
        <v>5</v>
      </c>
      <c r="O6" s="82">
        <f>VLOOKUP($O$5,'Sectors Trend'!$B$50:$AO$67,VLOOKUP(A6,$U:$V,2,),)</f>
        <v>4</v>
      </c>
      <c r="P6" s="82">
        <f>VLOOKUP($P$5,'Sectors Trend'!$B$50:$AO$67,VLOOKUP(A6,$U:$V,2,),)</f>
        <v>7</v>
      </c>
      <c r="Q6" s="82">
        <f>VLOOKUP($Q$5,'Sectors Trend'!$B$50:$AO$67,VLOOKUP(A6,$U:$V,2,),)</f>
        <v>13</v>
      </c>
      <c r="R6" s="82">
        <f>VLOOKUP($R$5,'Sectors Trend'!$B$50:$AO$67,VLOOKUP(A6,$U:$V,2,),)</f>
        <v>14</v>
      </c>
      <c r="S6" s="83">
        <f>VLOOKUP($S$5,'Sectors Trend'!$B$50:$AO$67,VLOOKUP(A6,$U:$V,2,),)</f>
        <v>0</v>
      </c>
      <c r="U6" s="79">
        <f t="shared" si="0"/>
        <v>44287</v>
      </c>
      <c r="V6" s="13">
        <f t="shared" si="1"/>
        <v>27</v>
      </c>
    </row>
    <row r="7" spans="1:25" x14ac:dyDescent="0.2">
      <c r="A7" s="84">
        <f>DATE(YEAR(A8),MONTH(A8)-1,DAY(A8))</f>
        <v>44317</v>
      </c>
      <c r="B7" s="5">
        <f>VLOOKUP($B$5,'Sectors Trend'!$B$50:$AO$67,VLOOKUP(A7,$U:$V,2,),)</f>
        <v>12</v>
      </c>
      <c r="C7" s="5">
        <f>VLOOKUP($C$5,'Sectors Trend'!$B$50:$AO$67,VLOOKUP(A7,$U:$V,2,),)</f>
        <v>3</v>
      </c>
      <c r="D7" s="5">
        <f>VLOOKUP($D$5,'Sectors Trend'!$B$50:$AO$67,VLOOKUP(A7,$U:$V,2,),)</f>
        <v>-1</v>
      </c>
      <c r="E7" s="5">
        <f>VLOOKUP($E$5,'Sectors Trend'!$B$50:$AO$67,VLOOKUP(A7,$U:$V,2,),)</f>
        <v>0</v>
      </c>
      <c r="F7" s="5">
        <f>VLOOKUP($F$5,'Sectors Trend'!$B$50:$AO$67,VLOOKUP(A7,$U:$V,2,),)</f>
        <v>-2</v>
      </c>
      <c r="G7" s="5">
        <f>VLOOKUP($G$5,'Sectors Trend'!$B$50:$AO$67,VLOOKUP(A7,$U:$V,2,),)</f>
        <v>13</v>
      </c>
      <c r="H7" s="5">
        <f>VLOOKUP($H$5,'Sectors Trend'!$B$50:$AO$67,VLOOKUP(A7,$U:$V,2,),)</f>
        <v>1</v>
      </c>
      <c r="I7" s="5">
        <f>VLOOKUP($I$5,'Sectors Trend'!$B$50:$AO$67,VLOOKUP(A7,$U:$V,2,),)</f>
        <v>11</v>
      </c>
      <c r="J7" s="5">
        <f>VLOOKUP($J$5,'Sectors Trend'!$B$50:$AO$67,VLOOKUP(A7,$U:$V,2,),)</f>
        <v>7</v>
      </c>
      <c r="K7" s="5">
        <f>VLOOKUP($K$5,'Sectors Trend'!$B$50:$AO$67,VLOOKUP(A7,$U:$V,2,),)</f>
        <v>10</v>
      </c>
      <c r="L7" s="5">
        <f>VLOOKUP($L$5,'Sectors Trend'!$B$50:$AO$67,VLOOKUP(A7,$U:$V,2,),)</f>
        <v>6</v>
      </c>
      <c r="M7" s="5">
        <f>VLOOKUP($M$5,'Sectors Trend'!$B$50:$AO$67,VLOOKUP(A7,$U:$V,2,),)</f>
        <v>8</v>
      </c>
      <c r="N7" s="5">
        <f>VLOOKUP($N$5,'Sectors Trend'!$B$50:$AO$67,VLOOKUP(A7,$U:$V,2,),)</f>
        <v>0</v>
      </c>
      <c r="O7" s="5">
        <f>VLOOKUP($O$5,'Sectors Trend'!$B$50:$AO$67,VLOOKUP(A7,$U:$V,2,),)</f>
        <v>5</v>
      </c>
      <c r="P7" s="5">
        <f>VLOOKUP($P$5,'Sectors Trend'!$B$50:$AO$67,VLOOKUP(A7,$U:$V,2,),)</f>
        <v>9</v>
      </c>
      <c r="Q7" s="5">
        <f>VLOOKUP($Q$5,'Sectors Trend'!$B$50:$AO$67,VLOOKUP(A7,$U:$V,2,),)</f>
        <v>14</v>
      </c>
      <c r="R7" s="5">
        <f>VLOOKUP($R$5,'Sectors Trend'!$B$50:$AO$67,VLOOKUP(A7,$U:$V,2,),)</f>
        <v>2</v>
      </c>
      <c r="S7" s="85">
        <f>VLOOKUP($S$5,'Sectors Trend'!$B$50:$AO$67,VLOOKUP(A7,$U:$V,2,),)</f>
        <v>4</v>
      </c>
      <c r="U7" s="79">
        <f t="shared" si="0"/>
        <v>44317</v>
      </c>
      <c r="V7" s="13">
        <f t="shared" si="1"/>
        <v>28</v>
      </c>
    </row>
    <row r="8" spans="1:25" x14ac:dyDescent="0.2">
      <c r="A8" s="84">
        <f>DATE(YEAR(A9),MONTH(A9)-1,DAY(A9))</f>
        <v>44348</v>
      </c>
      <c r="B8" s="5">
        <f>VLOOKUP($B$5,'Sectors Trend'!$B$50:$AO$67,VLOOKUP(A8,$U:$V,2,),)</f>
        <v>9</v>
      </c>
      <c r="C8" s="5">
        <f>VLOOKUP($C$5,'Sectors Trend'!$B$50:$AO$67,VLOOKUP(A8,$U:$V,2,),)</f>
        <v>6</v>
      </c>
      <c r="D8" s="5">
        <f>VLOOKUP($D$5,'Sectors Trend'!$B$50:$AO$67,VLOOKUP(A8,$U:$V,2,),)</f>
        <v>-1</v>
      </c>
      <c r="E8" s="5">
        <f>VLOOKUP($E$5,'Sectors Trend'!$B$50:$AO$67,VLOOKUP(A8,$U:$V,2,),)</f>
        <v>0</v>
      </c>
      <c r="F8" s="5">
        <f>VLOOKUP($F$5,'Sectors Trend'!$B$50:$AO$67,VLOOKUP(A8,$U:$V,2,),)</f>
        <v>-2</v>
      </c>
      <c r="G8" s="5">
        <f>VLOOKUP($G$5,'Sectors Trend'!$B$50:$AO$67,VLOOKUP(A8,$U:$V,2,),)</f>
        <v>10</v>
      </c>
      <c r="H8" s="5">
        <f>VLOOKUP($H$5,'Sectors Trend'!$B$50:$AO$67,VLOOKUP(A8,$U:$V,2,),)</f>
        <v>13</v>
      </c>
      <c r="I8" s="5">
        <f>VLOOKUP($I$5,'Sectors Trend'!$B$50:$AO$67,VLOOKUP(A8,$U:$V,2,),)</f>
        <v>0</v>
      </c>
      <c r="J8" s="5">
        <f>VLOOKUP($J$5,'Sectors Trend'!$B$50:$AO$67,VLOOKUP(A8,$U:$V,2,),)</f>
        <v>11</v>
      </c>
      <c r="K8" s="5">
        <f>VLOOKUP($K$5,'Sectors Trend'!$B$50:$AO$67,VLOOKUP(A8,$U:$V,2,),)</f>
        <v>3</v>
      </c>
      <c r="L8" s="5">
        <f>VLOOKUP($L$5,'Sectors Trend'!$B$50:$AO$67,VLOOKUP(A8,$U:$V,2,),)</f>
        <v>4</v>
      </c>
      <c r="M8" s="5">
        <f>VLOOKUP($M$5,'Sectors Trend'!$B$50:$AO$67,VLOOKUP(A8,$U:$V,2,),)</f>
        <v>12</v>
      </c>
      <c r="N8" s="5">
        <f>VLOOKUP($N$5,'Sectors Trend'!$B$50:$AO$67,VLOOKUP(A8,$U:$V,2,),)</f>
        <v>2</v>
      </c>
      <c r="O8" s="5">
        <f>VLOOKUP($O$5,'Sectors Trend'!$B$50:$AO$67,VLOOKUP(A8,$U:$V,2,),)</f>
        <v>5</v>
      </c>
      <c r="P8" s="5">
        <f>VLOOKUP($P$5,'Sectors Trend'!$B$50:$AO$67,VLOOKUP(A8,$U:$V,2,),)</f>
        <v>7</v>
      </c>
      <c r="Q8" s="5">
        <f>VLOOKUP($Q$5,'Sectors Trend'!$B$50:$AO$67,VLOOKUP(A8,$U:$V,2,),)</f>
        <v>1</v>
      </c>
      <c r="R8" s="5">
        <f>VLOOKUP($R$5,'Sectors Trend'!$B$50:$AO$67,VLOOKUP(A8,$U:$V,2,),)</f>
        <v>0</v>
      </c>
      <c r="S8" s="85">
        <f>VLOOKUP($S$5,'Sectors Trend'!$B$50:$AO$67,VLOOKUP(A8,$U:$V,2,),)</f>
        <v>8</v>
      </c>
      <c r="U8" s="79">
        <f t="shared" si="0"/>
        <v>44348</v>
      </c>
      <c r="V8" s="13">
        <f t="shared" si="1"/>
        <v>29</v>
      </c>
    </row>
    <row r="9" spans="1:25" x14ac:dyDescent="0.2">
      <c r="A9" s="84">
        <f>DATE(YEAR(A10),MONTH(A10)-1,DAY(A10))</f>
        <v>44378</v>
      </c>
      <c r="B9" s="5">
        <f>VLOOKUP($B$5,'Sectors Trend'!$B$50:$AO$67,VLOOKUP(A9,$U:$V,2,),)</f>
        <v>11</v>
      </c>
      <c r="C9" s="5">
        <f>VLOOKUP($C$5,'Sectors Trend'!$B$50:$AO$67,VLOOKUP(A9,$U:$V,2,),)</f>
        <v>7</v>
      </c>
      <c r="D9" s="5">
        <f>VLOOKUP($D$5,'Sectors Trend'!$B$50:$AO$67,VLOOKUP(A9,$U:$V,2,),)</f>
        <v>0</v>
      </c>
      <c r="E9" s="5">
        <f>VLOOKUP($E$5,'Sectors Trend'!$B$50:$AO$67,VLOOKUP(A9,$U:$V,2,),)</f>
        <v>0</v>
      </c>
      <c r="F9" s="5">
        <f>VLOOKUP($F$5,'Sectors Trend'!$B$50:$AO$67,VLOOKUP(A9,$U:$V,2,),)</f>
        <v>-1</v>
      </c>
      <c r="G9" s="5">
        <f>VLOOKUP($G$5,'Sectors Trend'!$B$50:$AO$67,VLOOKUP(A9,$U:$V,2,),)</f>
        <v>9</v>
      </c>
      <c r="H9" s="5">
        <f>VLOOKUP($H$5,'Sectors Trend'!$B$50:$AO$67,VLOOKUP(A9,$U:$V,2,),)</f>
        <v>12</v>
      </c>
      <c r="I9" s="5">
        <f>VLOOKUP($I$5,'Sectors Trend'!$B$50:$AO$67,VLOOKUP(A9,$U:$V,2,),)</f>
        <v>14</v>
      </c>
      <c r="J9" s="5">
        <f>VLOOKUP($J$5,'Sectors Trend'!$B$50:$AO$67,VLOOKUP(A9,$U:$V,2,),)</f>
        <v>4</v>
      </c>
      <c r="K9" s="5">
        <f>VLOOKUP($K$5,'Sectors Trend'!$B$50:$AO$67,VLOOKUP(A9,$U:$V,2,),)</f>
        <v>2</v>
      </c>
      <c r="L9" s="5">
        <f>VLOOKUP($L$5,'Sectors Trend'!$B$50:$AO$67,VLOOKUP(A9,$U:$V,2,),)</f>
        <v>1</v>
      </c>
      <c r="M9" s="5">
        <f>VLOOKUP($M$5,'Sectors Trend'!$B$50:$AO$67,VLOOKUP(A9,$U:$V,2,),)</f>
        <v>6</v>
      </c>
      <c r="N9" s="5">
        <f>VLOOKUP($N$5,'Sectors Trend'!$B$50:$AO$67,VLOOKUP(A9,$U:$V,2,),)</f>
        <v>3</v>
      </c>
      <c r="O9" s="5">
        <f>VLOOKUP($O$5,'Sectors Trend'!$B$50:$AO$67,VLOOKUP(A9,$U:$V,2,),)</f>
        <v>10</v>
      </c>
      <c r="P9" s="5">
        <f>VLOOKUP($P$5,'Sectors Trend'!$B$50:$AO$67,VLOOKUP(A9,$U:$V,2,),)</f>
        <v>5</v>
      </c>
      <c r="Q9" s="5">
        <f>VLOOKUP($Q$5,'Sectors Trend'!$B$50:$AO$67,VLOOKUP(A9,$U:$V,2,),)</f>
        <v>13</v>
      </c>
      <c r="R9" s="5">
        <f>VLOOKUP($R$5,'Sectors Trend'!$B$50:$AO$67,VLOOKUP(A9,$U:$V,2,),)</f>
        <v>0</v>
      </c>
      <c r="S9" s="85">
        <f>VLOOKUP($S$5,'Sectors Trend'!$B$50:$AO$67,VLOOKUP(A9,$U:$V,2,),)</f>
        <v>8</v>
      </c>
      <c r="U9" s="79">
        <f t="shared" si="0"/>
        <v>44378</v>
      </c>
      <c r="V9" s="13">
        <f t="shared" si="1"/>
        <v>30</v>
      </c>
    </row>
    <row r="10" spans="1:25" x14ac:dyDescent="0.2">
      <c r="A10" s="84">
        <f>DATE(YEAR(A11),MONTH(A11)-1,DAY(A11))</f>
        <v>44409</v>
      </c>
      <c r="B10" s="5">
        <f>VLOOKUP($B$5,'Sectors Trend'!$B$50:$AO$67,VLOOKUP(A10,$U:$V,2,),)</f>
        <v>2</v>
      </c>
      <c r="C10" s="5">
        <f>VLOOKUP($C$5,'Sectors Trend'!$B$50:$AO$67,VLOOKUP(A10,$U:$V,2,),)</f>
        <v>9</v>
      </c>
      <c r="D10" s="5">
        <f>VLOOKUP($D$5,'Sectors Trend'!$B$50:$AO$67,VLOOKUP(A10,$U:$V,2,),)</f>
        <v>6</v>
      </c>
      <c r="E10" s="5">
        <f>VLOOKUP($E$5,'Sectors Trend'!$B$50:$AO$67,VLOOKUP(A10,$U:$V,2,),)</f>
        <v>0</v>
      </c>
      <c r="F10" s="5">
        <f>VLOOKUP($F$5,'Sectors Trend'!$B$50:$AO$67,VLOOKUP(A10,$U:$V,2,),)</f>
        <v>16</v>
      </c>
      <c r="G10" s="5">
        <f>VLOOKUP($G$5,'Sectors Trend'!$B$50:$AO$67,VLOOKUP(A10,$U:$V,2,),)</f>
        <v>12</v>
      </c>
      <c r="H10" s="5">
        <f>VLOOKUP($H$5,'Sectors Trend'!$B$50:$AO$67,VLOOKUP(A10,$U:$V,2,),)</f>
        <v>8</v>
      </c>
      <c r="I10" s="5">
        <f>VLOOKUP($I$5,'Sectors Trend'!$B$50:$AO$67,VLOOKUP(A10,$U:$V,2,),)</f>
        <v>10</v>
      </c>
      <c r="J10" s="5">
        <f>VLOOKUP($J$5,'Sectors Trend'!$B$50:$AO$67,VLOOKUP(A10,$U:$V,2,),)</f>
        <v>1</v>
      </c>
      <c r="K10" s="5">
        <f>VLOOKUP($K$5,'Sectors Trend'!$B$50:$AO$67,VLOOKUP(A10,$U:$V,2,),)</f>
        <v>11</v>
      </c>
      <c r="L10" s="5">
        <f>VLOOKUP($L$5,'Sectors Trend'!$B$50:$AO$67,VLOOKUP(A10,$U:$V,2,),)</f>
        <v>4</v>
      </c>
      <c r="M10" s="5">
        <f>VLOOKUP($M$5,'Sectors Trend'!$B$50:$AO$67,VLOOKUP(A10,$U:$V,2,),)</f>
        <v>13</v>
      </c>
      <c r="N10" s="5">
        <f>VLOOKUP($N$5,'Sectors Trend'!$B$50:$AO$67,VLOOKUP(A10,$U:$V,2,),)</f>
        <v>7</v>
      </c>
      <c r="O10" s="5">
        <f>VLOOKUP($O$5,'Sectors Trend'!$B$50:$AO$67,VLOOKUP(A10,$U:$V,2,),)</f>
        <v>15</v>
      </c>
      <c r="P10" s="5">
        <f>VLOOKUP($P$5,'Sectors Trend'!$B$50:$AO$67,VLOOKUP(A10,$U:$V,2,),)</f>
        <v>3</v>
      </c>
      <c r="Q10" s="5">
        <f>VLOOKUP($Q$5,'Sectors Trend'!$B$50:$AO$67,VLOOKUP(A10,$U:$V,2,),)</f>
        <v>5</v>
      </c>
      <c r="R10" s="5">
        <f>VLOOKUP($R$5,'Sectors Trend'!$B$50:$AO$67,VLOOKUP(A10,$U:$V,2,),)</f>
        <v>-1</v>
      </c>
      <c r="S10" s="85">
        <f>VLOOKUP($S$5,'Sectors Trend'!$B$50:$AO$67,VLOOKUP(A10,$U:$V,2,),)</f>
        <v>14</v>
      </c>
      <c r="U10" s="79">
        <f t="shared" si="0"/>
        <v>44409</v>
      </c>
      <c r="V10" s="13">
        <f t="shared" si="1"/>
        <v>31</v>
      </c>
    </row>
    <row r="11" spans="1:25" ht="16" customHeight="1" thickBot="1" x14ac:dyDescent="0.25">
      <c r="A11" s="86">
        <f>L1</f>
        <v>44440</v>
      </c>
      <c r="B11" s="87">
        <f>VLOOKUP($B$5,'Sectors Trend'!$B$50:$AO$67,VLOOKUP(A11,$U:$V,2,),)</f>
        <v>6</v>
      </c>
      <c r="C11" s="87">
        <f>VLOOKUP($C$5,'Sectors Trend'!$B$50:$AO$67,VLOOKUP(A11,$U:$V,2,),)</f>
        <v>10</v>
      </c>
      <c r="D11" s="87">
        <f>VLOOKUP($D$5,'Sectors Trend'!$B$50:$AO$67,VLOOKUP(A11,$U:$V,2,),)</f>
        <v>-2</v>
      </c>
      <c r="E11" s="87">
        <f>VLOOKUP($E$5,'Sectors Trend'!$B$50:$AO$67,VLOOKUP(A11,$U:$V,2,),)</f>
        <v>0</v>
      </c>
      <c r="F11" s="87">
        <f>VLOOKUP($F$5,'Sectors Trend'!$B$50:$AO$67,VLOOKUP(A11,$U:$V,2,),)</f>
        <v>11</v>
      </c>
      <c r="G11" s="87">
        <f>VLOOKUP($G$5,'Sectors Trend'!$B$50:$AO$67,VLOOKUP(A11,$U:$V,2,),)</f>
        <v>4</v>
      </c>
      <c r="H11" s="87">
        <f>VLOOKUP($H$5,'Sectors Trend'!$B$50:$AO$67,VLOOKUP(A11,$U:$V,2,),)</f>
        <v>-3</v>
      </c>
      <c r="I11" s="87">
        <f>VLOOKUP($I$5,'Sectors Trend'!$B$50:$AO$67,VLOOKUP(A11,$U:$V,2,),)</f>
        <v>7</v>
      </c>
      <c r="J11" s="87">
        <f>VLOOKUP($J$5,'Sectors Trend'!$B$50:$AO$67,VLOOKUP(A11,$U:$V,2,),)</f>
        <v>-1</v>
      </c>
      <c r="K11" s="87">
        <f>VLOOKUP($K$5,'Sectors Trend'!$B$50:$AO$67,VLOOKUP(A11,$U:$V,2,),)</f>
        <v>2</v>
      </c>
      <c r="L11" s="87">
        <f>VLOOKUP($L$5,'Sectors Trend'!$B$50:$AO$67,VLOOKUP(A11,$U:$V,2,),)</f>
        <v>3</v>
      </c>
      <c r="M11" s="87">
        <f>VLOOKUP($M$5,'Sectors Trend'!$B$50:$AO$67,VLOOKUP(A11,$U:$V,2,),)</f>
        <v>13</v>
      </c>
      <c r="N11" s="87">
        <f>VLOOKUP($N$5,'Sectors Trend'!$B$50:$AO$67,VLOOKUP(A11,$U:$V,2,),)</f>
        <v>1</v>
      </c>
      <c r="O11" s="87">
        <f>VLOOKUP($O$5,'Sectors Trend'!$B$50:$AO$67,VLOOKUP(A11,$U:$V,2,),)</f>
        <v>8</v>
      </c>
      <c r="P11" s="87">
        <f>VLOOKUP($P$5,'Sectors Trend'!$B$50:$AO$67,VLOOKUP(A11,$U:$V,2,),)</f>
        <v>5</v>
      </c>
      <c r="Q11" s="87">
        <f>VLOOKUP($Q$5,'Sectors Trend'!$B$50:$AO$67,VLOOKUP(A11,$U:$V,2,),)</f>
        <v>9</v>
      </c>
      <c r="R11" s="87">
        <f>VLOOKUP($R$5,'Sectors Trend'!$B$50:$AO$67,VLOOKUP(A11,$U:$V,2,),)</f>
        <v>-4</v>
      </c>
      <c r="S11" s="88">
        <f>VLOOKUP($S$5,'Sectors Trend'!$B$50:$AO$67,VLOOKUP(A11,$U:$V,2,),)</f>
        <v>12</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theme="4" tint="0.59999389629810485"/>
  </sheetPr>
  <dimension ref="A1:Y16"/>
  <sheetViews>
    <sheetView zoomScale="140" zoomScaleNormal="140" workbookViewId="0">
      <selection activeCell="H11" sqref="H1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44440</v>
      </c>
      <c r="O1" s="6"/>
    </row>
    <row r="2" spans="1:25" x14ac:dyDescent="0.2">
      <c r="L2" s="108">
        <f>Sectors!L2</f>
        <v>32</v>
      </c>
      <c r="Y2" s="79"/>
    </row>
    <row r="4" spans="1:25" ht="16" customHeight="1" thickBot="1" x14ac:dyDescent="0.25">
      <c r="U4" s="79">
        <f t="shared" ref="U4:U10" si="0">DATE(YEAR(U5),MONTH(U5)-1,DAY(U5))</f>
        <v>44228</v>
      </c>
      <c r="V4" s="13">
        <f t="shared" ref="V4:V10" si="1">V5-1</f>
        <v>25</v>
      </c>
    </row>
    <row r="5" spans="1:25" ht="61.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3">
        <f t="shared" si="1"/>
        <v>26</v>
      </c>
    </row>
    <row r="6" spans="1:25" x14ac:dyDescent="0.2">
      <c r="A6" s="81">
        <f>DATE(YEAR(A7),MONTH(A7)-1,DAY(A7))</f>
        <v>44287</v>
      </c>
      <c r="B6" s="82">
        <f>VLOOKUP($B$5,'Sectors Trend'!$B$28:$AO$45,VLOOKUP(A6,$U:$V,2,),)</f>
        <v>9</v>
      </c>
      <c r="C6" s="82">
        <f>VLOOKUP($C$5,'Sectors Trend'!$B$28:$AO$45,VLOOKUP(A6,$U:$V,2,),)</f>
        <v>7</v>
      </c>
      <c r="D6" s="82">
        <f>VLOOKUP($D$5,'Sectors Trend'!$B$28:$AO$45,VLOOKUP(A6,$U:$V,2,),)</f>
        <v>12</v>
      </c>
      <c r="E6" s="82">
        <f>VLOOKUP($E$5,'Sectors Trend'!$B$28:$AO$45,VLOOKUP(A6,$U:$V,2,),)</f>
        <v>15</v>
      </c>
      <c r="F6" s="82">
        <f>VLOOKUP($F$5,'Sectors Trend'!$B$28:$AO$45,VLOOKUP(A6,$U:$V,2,),)</f>
        <v>0</v>
      </c>
      <c r="G6" s="82">
        <f>VLOOKUP($G$5,'Sectors Trend'!$B$28:$AO$45,VLOOKUP(A6,$U:$V,2,),)</f>
        <v>5</v>
      </c>
      <c r="H6" s="82">
        <f>VLOOKUP($H$5,'Sectors Trend'!$B$28:$AO$45,VLOOKUP(A6,$U:$V,2,),)</f>
        <v>11</v>
      </c>
      <c r="I6" s="82">
        <f>VLOOKUP($I$5,'Sectors Trend'!$B$28:$AO$45,VLOOKUP(A6,$U:$V,2,),)</f>
        <v>0</v>
      </c>
      <c r="J6" s="82">
        <f>VLOOKUP($J$5,'Sectors Trend'!$B$28:$AO$45,VLOOKUP(A6,$U:$V,2,),)</f>
        <v>2</v>
      </c>
      <c r="K6" s="82">
        <f>VLOOKUP($K$5,'Sectors Trend'!$B$28:$AO$45,VLOOKUP(A6,$U:$V,2,),)</f>
        <v>1</v>
      </c>
      <c r="L6" s="82">
        <f>VLOOKUP($L$5,'Sectors Trend'!$B$28:$AO$45,VLOOKUP(A6,$U:$V,2,),)</f>
        <v>6</v>
      </c>
      <c r="M6" s="82">
        <f>VLOOKUP($M$5,'Sectors Trend'!$B$28:$AO$45,VLOOKUP(A6,$U:$V,2,),)</f>
        <v>10</v>
      </c>
      <c r="N6" s="82">
        <f>VLOOKUP($N$5,'Sectors Trend'!$B$28:$AO$45,VLOOKUP(A6,$U:$V,2,),)</f>
        <v>4</v>
      </c>
      <c r="O6" s="82">
        <f>VLOOKUP($O$5,'Sectors Trend'!$B$28:$AO$45,VLOOKUP(A6,$U:$V,2,),)</f>
        <v>3</v>
      </c>
      <c r="P6" s="82">
        <f>VLOOKUP($P$5,'Sectors Trend'!$B$28:$AO$45,VLOOKUP(A6,$U:$V,2,),)</f>
        <v>8</v>
      </c>
      <c r="Q6" s="82">
        <f>VLOOKUP($Q$5,'Sectors Trend'!$B$28:$AO$45,VLOOKUP(A6,$U:$V,2,),)</f>
        <v>14</v>
      </c>
      <c r="R6" s="82">
        <f>VLOOKUP($R$5,'Sectors Trend'!$B$28:$AO$45,VLOOKUP(A6,$U:$V,2,),)</f>
        <v>13</v>
      </c>
      <c r="S6" s="83">
        <f>VLOOKUP($S$5,'Sectors Trend'!$B$28:$AO$45,VLOOKUP(A6,$U:$V,2,),)</f>
        <v>-1</v>
      </c>
      <c r="U6" s="79">
        <f t="shared" si="0"/>
        <v>44287</v>
      </c>
      <c r="V6" s="13">
        <f t="shared" si="1"/>
        <v>27</v>
      </c>
    </row>
    <row r="7" spans="1:25" x14ac:dyDescent="0.2">
      <c r="A7" s="84">
        <f>DATE(YEAR(A8),MONTH(A8)-1,DAY(A8))</f>
        <v>44317</v>
      </c>
      <c r="B7" s="5">
        <f>VLOOKUP($B$5,'Sectors Trend'!$B$28:$AO$45,VLOOKUP(A7,$U:$V,2,),)</f>
        <v>11</v>
      </c>
      <c r="C7" s="5">
        <f>VLOOKUP($C$5,'Sectors Trend'!$B$28:$AO$45,VLOOKUP(A7,$U:$V,2,),)</f>
        <v>2</v>
      </c>
      <c r="D7" s="5">
        <f>VLOOKUP($D$5,'Sectors Trend'!$B$28:$AO$45,VLOOKUP(A7,$U:$V,2,),)</f>
        <v>12</v>
      </c>
      <c r="E7" s="5">
        <f>VLOOKUP($E$5,'Sectors Trend'!$B$28:$AO$45,VLOOKUP(A7,$U:$V,2,),)</f>
        <v>0</v>
      </c>
      <c r="F7" s="5">
        <f>VLOOKUP($F$5,'Sectors Trend'!$B$28:$AO$45,VLOOKUP(A7,$U:$V,2,),)</f>
        <v>-1</v>
      </c>
      <c r="G7" s="5">
        <f>VLOOKUP($G$5,'Sectors Trend'!$B$28:$AO$45,VLOOKUP(A7,$U:$V,2,),)</f>
        <v>13</v>
      </c>
      <c r="H7" s="5">
        <f>VLOOKUP($H$5,'Sectors Trend'!$B$28:$AO$45,VLOOKUP(A7,$U:$V,2,),)</f>
        <v>10</v>
      </c>
      <c r="I7" s="5">
        <f>VLOOKUP($I$5,'Sectors Trend'!$B$28:$AO$45,VLOOKUP(A7,$U:$V,2,),)</f>
        <v>1</v>
      </c>
      <c r="J7" s="5">
        <f>VLOOKUP($J$5,'Sectors Trend'!$B$28:$AO$45,VLOOKUP(A7,$U:$V,2,),)</f>
        <v>3</v>
      </c>
      <c r="K7" s="5">
        <f>VLOOKUP($K$5,'Sectors Trend'!$B$28:$AO$45,VLOOKUP(A7,$U:$V,2,),)</f>
        <v>7</v>
      </c>
      <c r="L7" s="5">
        <f>VLOOKUP($L$5,'Sectors Trend'!$B$28:$AO$45,VLOOKUP(A7,$U:$V,2,),)</f>
        <v>6</v>
      </c>
      <c r="M7" s="5">
        <f>VLOOKUP($M$5,'Sectors Trend'!$B$28:$AO$45,VLOOKUP(A7,$U:$V,2,),)</f>
        <v>8</v>
      </c>
      <c r="N7" s="5">
        <f>VLOOKUP($N$5,'Sectors Trend'!$B$28:$AO$45,VLOOKUP(A7,$U:$V,2,),)</f>
        <v>5</v>
      </c>
      <c r="O7" s="5">
        <f>VLOOKUP($O$5,'Sectors Trend'!$B$28:$AO$45,VLOOKUP(A7,$U:$V,2,),)</f>
        <v>9</v>
      </c>
      <c r="P7" s="5">
        <f>VLOOKUP($P$5,'Sectors Trend'!$B$28:$AO$45,VLOOKUP(A7,$U:$V,2,),)</f>
        <v>14</v>
      </c>
      <c r="Q7" s="5">
        <f>VLOOKUP($Q$5,'Sectors Trend'!$B$28:$AO$45,VLOOKUP(A7,$U:$V,2,),)</f>
        <v>0</v>
      </c>
      <c r="R7" s="5">
        <f>VLOOKUP($R$5,'Sectors Trend'!$B$28:$AO$45,VLOOKUP(A7,$U:$V,2,),)</f>
        <v>15</v>
      </c>
      <c r="S7" s="85">
        <f>VLOOKUP($S$5,'Sectors Trend'!$B$28:$AO$45,VLOOKUP(A7,$U:$V,2,),)</f>
        <v>4</v>
      </c>
      <c r="U7" s="79">
        <f t="shared" si="0"/>
        <v>44317</v>
      </c>
      <c r="V7" s="13">
        <f t="shared" si="1"/>
        <v>28</v>
      </c>
    </row>
    <row r="8" spans="1:25" x14ac:dyDescent="0.2">
      <c r="A8" s="84">
        <f>DATE(YEAR(A9),MONTH(A9)-1,DAY(A9))</f>
        <v>44348</v>
      </c>
      <c r="B8" s="5">
        <f>VLOOKUP($B$5,'Sectors Trend'!$B$28:$AO$45,VLOOKUP(A8,$U:$V,2,),)</f>
        <v>9</v>
      </c>
      <c r="C8" s="5">
        <f>VLOOKUP($C$5,'Sectors Trend'!$B$28:$AO$45,VLOOKUP(A8,$U:$V,2,),)</f>
        <v>11</v>
      </c>
      <c r="D8" s="5">
        <f>VLOOKUP($D$5,'Sectors Trend'!$B$28:$AO$45,VLOOKUP(A8,$U:$V,2,),)</f>
        <v>13</v>
      </c>
      <c r="E8" s="5">
        <f>VLOOKUP($E$5,'Sectors Trend'!$B$28:$AO$45,VLOOKUP(A8,$U:$V,2,),)</f>
        <v>0</v>
      </c>
      <c r="F8" s="5">
        <f>VLOOKUP($F$5,'Sectors Trend'!$B$28:$AO$45,VLOOKUP(A8,$U:$V,2,),)</f>
        <v>-1</v>
      </c>
      <c r="G8" s="5">
        <f>VLOOKUP($G$5,'Sectors Trend'!$B$28:$AO$45,VLOOKUP(A8,$U:$V,2,),)</f>
        <v>12</v>
      </c>
      <c r="H8" s="5">
        <f>VLOOKUP($H$5,'Sectors Trend'!$B$28:$AO$45,VLOOKUP(A8,$U:$V,2,),)</f>
        <v>16</v>
      </c>
      <c r="I8" s="5">
        <f>VLOOKUP($I$5,'Sectors Trend'!$B$28:$AO$45,VLOOKUP(A8,$U:$V,2,),)</f>
        <v>3</v>
      </c>
      <c r="J8" s="5">
        <f>VLOOKUP($J$5,'Sectors Trend'!$B$28:$AO$45,VLOOKUP(A8,$U:$V,2,),)</f>
        <v>10</v>
      </c>
      <c r="K8" s="5">
        <f>VLOOKUP($K$5,'Sectors Trend'!$B$28:$AO$45,VLOOKUP(A8,$U:$V,2,),)</f>
        <v>1</v>
      </c>
      <c r="L8" s="5">
        <f>VLOOKUP($L$5,'Sectors Trend'!$B$28:$AO$45,VLOOKUP(A8,$U:$V,2,),)</f>
        <v>5</v>
      </c>
      <c r="M8" s="5">
        <f>VLOOKUP($M$5,'Sectors Trend'!$B$28:$AO$45,VLOOKUP(A8,$U:$V,2,),)</f>
        <v>15</v>
      </c>
      <c r="N8" s="5">
        <f>VLOOKUP($N$5,'Sectors Trend'!$B$28:$AO$45,VLOOKUP(A8,$U:$V,2,),)</f>
        <v>2</v>
      </c>
      <c r="O8" s="5">
        <f>VLOOKUP($O$5,'Sectors Trend'!$B$28:$AO$45,VLOOKUP(A8,$U:$V,2,),)</f>
        <v>8</v>
      </c>
      <c r="P8" s="5">
        <f>VLOOKUP($P$5,'Sectors Trend'!$B$28:$AO$45,VLOOKUP(A8,$U:$V,2,),)</f>
        <v>6</v>
      </c>
      <c r="Q8" s="5">
        <f>VLOOKUP($Q$5,'Sectors Trend'!$B$28:$AO$45,VLOOKUP(A8,$U:$V,2,),)</f>
        <v>14</v>
      </c>
      <c r="R8" s="5">
        <f>VLOOKUP($R$5,'Sectors Trend'!$B$28:$AO$45,VLOOKUP(A8,$U:$V,2,),)</f>
        <v>7</v>
      </c>
      <c r="S8" s="85">
        <f>VLOOKUP($S$5,'Sectors Trend'!$B$28:$AO$45,VLOOKUP(A8,$U:$V,2,),)</f>
        <v>4</v>
      </c>
      <c r="U8" s="79">
        <f t="shared" si="0"/>
        <v>44348</v>
      </c>
      <c r="V8" s="13">
        <f t="shared" si="1"/>
        <v>29</v>
      </c>
    </row>
    <row r="9" spans="1:25" x14ac:dyDescent="0.2">
      <c r="A9" s="84">
        <f>DATE(YEAR(A10),MONTH(A10)-1,DAY(A10))</f>
        <v>44378</v>
      </c>
      <c r="B9" s="5">
        <f>VLOOKUP($B$5,'Sectors Trend'!$B$28:$AO$45,VLOOKUP(A9,$U:$V,2,),)</f>
        <v>9</v>
      </c>
      <c r="C9" s="5">
        <f>VLOOKUP($C$5,'Sectors Trend'!$B$28:$AO$45,VLOOKUP(A9,$U:$V,2,),)</f>
        <v>7</v>
      </c>
      <c r="D9" s="5">
        <f>VLOOKUP($D$5,'Sectors Trend'!$B$28:$AO$45,VLOOKUP(A9,$U:$V,2,),)</f>
        <v>5</v>
      </c>
      <c r="E9" s="5">
        <f>VLOOKUP($E$5,'Sectors Trend'!$B$28:$AO$45,VLOOKUP(A9,$U:$V,2,),)</f>
        <v>0</v>
      </c>
      <c r="F9" s="5">
        <f>VLOOKUP($F$5,'Sectors Trend'!$B$28:$AO$45,VLOOKUP(A9,$U:$V,2,),)</f>
        <v>14</v>
      </c>
      <c r="G9" s="5">
        <f>VLOOKUP($G$5,'Sectors Trend'!$B$28:$AO$45,VLOOKUP(A9,$U:$V,2,),)</f>
        <v>2</v>
      </c>
      <c r="H9" s="5">
        <f>VLOOKUP($H$5,'Sectors Trend'!$B$28:$AO$45,VLOOKUP(A9,$U:$V,2,),)</f>
        <v>11</v>
      </c>
      <c r="I9" s="5">
        <f>VLOOKUP($I$5,'Sectors Trend'!$B$28:$AO$45,VLOOKUP(A9,$U:$V,2,),)</f>
        <v>3</v>
      </c>
      <c r="J9" s="5">
        <f>VLOOKUP($J$5,'Sectors Trend'!$B$28:$AO$45,VLOOKUP(A9,$U:$V,2,),)</f>
        <v>4</v>
      </c>
      <c r="K9" s="5">
        <f>VLOOKUP($K$5,'Sectors Trend'!$B$28:$AO$45,VLOOKUP(A9,$U:$V,2,),)</f>
        <v>12</v>
      </c>
      <c r="L9" s="5">
        <f>VLOOKUP($L$5,'Sectors Trend'!$B$28:$AO$45,VLOOKUP(A9,$U:$V,2,),)</f>
        <v>1</v>
      </c>
      <c r="M9" s="5">
        <f>VLOOKUP($M$5,'Sectors Trend'!$B$28:$AO$45,VLOOKUP(A9,$U:$V,2,),)</f>
        <v>15</v>
      </c>
      <c r="N9" s="5">
        <f>VLOOKUP($N$5,'Sectors Trend'!$B$28:$AO$45,VLOOKUP(A9,$U:$V,2,),)</f>
        <v>13</v>
      </c>
      <c r="O9" s="5">
        <f>VLOOKUP($O$5,'Sectors Trend'!$B$28:$AO$45,VLOOKUP(A9,$U:$V,2,),)</f>
        <v>8</v>
      </c>
      <c r="P9" s="5">
        <f>VLOOKUP($P$5,'Sectors Trend'!$B$28:$AO$45,VLOOKUP(A9,$U:$V,2,),)</f>
        <v>6</v>
      </c>
      <c r="Q9" s="5">
        <f>VLOOKUP($Q$5,'Sectors Trend'!$B$28:$AO$45,VLOOKUP(A9,$U:$V,2,),)</f>
        <v>10</v>
      </c>
      <c r="R9" s="5">
        <f>VLOOKUP($R$5,'Sectors Trend'!$B$28:$AO$45,VLOOKUP(A9,$U:$V,2,),)</f>
        <v>0</v>
      </c>
      <c r="S9" s="85">
        <f>VLOOKUP($S$5,'Sectors Trend'!$B$28:$AO$45,VLOOKUP(A9,$U:$V,2,),)</f>
        <v>-1</v>
      </c>
      <c r="U9" s="79">
        <f t="shared" si="0"/>
        <v>44378</v>
      </c>
      <c r="V9" s="13">
        <f t="shared" si="1"/>
        <v>30</v>
      </c>
    </row>
    <row r="10" spans="1:25" x14ac:dyDescent="0.2">
      <c r="A10" s="84">
        <f>DATE(YEAR(A11),MONTH(A11)-1,DAY(A11))</f>
        <v>44409</v>
      </c>
      <c r="B10" s="5">
        <f>VLOOKUP($B$5,'Sectors Trend'!$B$28:$AO$45,VLOOKUP(A10,$U:$V,2,),)</f>
        <v>12</v>
      </c>
      <c r="C10" s="5">
        <f>VLOOKUP($C$5,'Sectors Trend'!$B$28:$AO$45,VLOOKUP(A10,$U:$V,2,),)</f>
        <v>14</v>
      </c>
      <c r="D10" s="5">
        <f>VLOOKUP($D$5,'Sectors Trend'!$B$28:$AO$45,VLOOKUP(A10,$U:$V,2,),)</f>
        <v>10</v>
      </c>
      <c r="E10" s="5">
        <f>VLOOKUP($E$5,'Sectors Trend'!$B$28:$AO$45,VLOOKUP(A10,$U:$V,2,),)</f>
        <v>0</v>
      </c>
      <c r="F10" s="5">
        <f>VLOOKUP($F$5,'Sectors Trend'!$B$28:$AO$45,VLOOKUP(A10,$U:$V,2,),)</f>
        <v>13</v>
      </c>
      <c r="G10" s="5">
        <f>VLOOKUP($G$5,'Sectors Trend'!$B$28:$AO$45,VLOOKUP(A10,$U:$V,2,),)</f>
        <v>1</v>
      </c>
      <c r="H10" s="5">
        <f>VLOOKUP($H$5,'Sectors Trend'!$B$28:$AO$45,VLOOKUP(A10,$U:$V,2,),)</f>
        <v>3</v>
      </c>
      <c r="I10" s="5">
        <f>VLOOKUP($I$5,'Sectors Trend'!$B$28:$AO$45,VLOOKUP(A10,$U:$V,2,),)</f>
        <v>4</v>
      </c>
      <c r="J10" s="5">
        <f>VLOOKUP($J$5,'Sectors Trend'!$B$28:$AO$45,VLOOKUP(A10,$U:$V,2,),)</f>
        <v>2</v>
      </c>
      <c r="K10" s="5">
        <f>VLOOKUP($K$5,'Sectors Trend'!$B$28:$AO$45,VLOOKUP(A10,$U:$V,2,),)</f>
        <v>11</v>
      </c>
      <c r="L10" s="5">
        <f>VLOOKUP($L$5,'Sectors Trend'!$B$28:$AO$45,VLOOKUP(A10,$U:$V,2,),)</f>
        <v>7</v>
      </c>
      <c r="M10" s="5">
        <f>VLOOKUP($M$5,'Sectors Trend'!$B$28:$AO$45,VLOOKUP(A10,$U:$V,2,),)</f>
        <v>15</v>
      </c>
      <c r="N10" s="5">
        <f>VLOOKUP($N$5,'Sectors Trend'!$B$28:$AO$45,VLOOKUP(A10,$U:$V,2,),)</f>
        <v>6</v>
      </c>
      <c r="O10" s="5">
        <f>VLOOKUP($O$5,'Sectors Trend'!$B$28:$AO$45,VLOOKUP(A10,$U:$V,2,),)</f>
        <v>8</v>
      </c>
      <c r="P10" s="5">
        <f>VLOOKUP($P$5,'Sectors Trend'!$B$28:$AO$45,VLOOKUP(A10,$U:$V,2,),)</f>
        <v>5</v>
      </c>
      <c r="Q10" s="5">
        <f>VLOOKUP($Q$5,'Sectors Trend'!$B$28:$AO$45,VLOOKUP(A10,$U:$V,2,),)</f>
        <v>9</v>
      </c>
      <c r="R10" s="5">
        <f>VLOOKUP($R$5,'Sectors Trend'!$B$28:$AO$45,VLOOKUP(A10,$U:$V,2,),)</f>
        <v>-1</v>
      </c>
      <c r="S10" s="85">
        <f>VLOOKUP($S$5,'Sectors Trend'!$B$28:$AO$45,VLOOKUP(A10,$U:$V,2,),)</f>
        <v>0</v>
      </c>
      <c r="U10" s="79">
        <f t="shared" si="0"/>
        <v>44409</v>
      </c>
      <c r="V10" s="13">
        <f t="shared" si="1"/>
        <v>31</v>
      </c>
    </row>
    <row r="11" spans="1:25" ht="16" customHeight="1" thickBot="1" x14ac:dyDescent="0.25">
      <c r="A11" s="86">
        <f>L1</f>
        <v>44440</v>
      </c>
      <c r="B11" s="87">
        <f>VLOOKUP($B$5,'Sectors Trend'!$B$28:$AO$45,VLOOKUP(A11,$U:$V,2,),)</f>
        <v>11</v>
      </c>
      <c r="C11" s="87">
        <f>VLOOKUP($C$5,'Sectors Trend'!$B$28:$AO$45,VLOOKUP(A11,$U:$V,2,),)</f>
        <v>13</v>
      </c>
      <c r="D11" s="87">
        <f>VLOOKUP($D$5,'Sectors Trend'!$B$28:$AO$45,VLOOKUP(A11,$U:$V,2,),)</f>
        <v>10</v>
      </c>
      <c r="E11" s="87">
        <f>VLOOKUP($E$5,'Sectors Trend'!$B$28:$AO$45,VLOOKUP(A11,$U:$V,2,),)</f>
        <v>0</v>
      </c>
      <c r="F11" s="87">
        <f>VLOOKUP($F$5,'Sectors Trend'!$B$28:$AO$45,VLOOKUP(A11,$U:$V,2,),)</f>
        <v>12</v>
      </c>
      <c r="G11" s="87">
        <f>VLOOKUP($G$5,'Sectors Trend'!$B$28:$AO$45,VLOOKUP(A11,$U:$V,2,),)</f>
        <v>8</v>
      </c>
      <c r="H11" s="87">
        <f>VLOOKUP($H$5,'Sectors Trend'!$B$28:$AO$45,VLOOKUP(A11,$U:$V,2,),)</f>
        <v>-1</v>
      </c>
      <c r="I11" s="87">
        <f>VLOOKUP($I$5,'Sectors Trend'!$B$28:$AO$45,VLOOKUP(A11,$U:$V,2,),)</f>
        <v>6</v>
      </c>
      <c r="J11" s="87">
        <f>VLOOKUP($J$5,'Sectors Trend'!$B$28:$AO$45,VLOOKUP(A11,$U:$V,2,),)</f>
        <v>7</v>
      </c>
      <c r="K11" s="87">
        <f>VLOOKUP($K$5,'Sectors Trend'!$B$28:$AO$45,VLOOKUP(A11,$U:$V,2,),)</f>
        <v>4</v>
      </c>
      <c r="L11" s="87">
        <f>VLOOKUP($L$5,'Sectors Trend'!$B$28:$AO$45,VLOOKUP(A11,$U:$V,2,),)</f>
        <v>9</v>
      </c>
      <c r="M11" s="87">
        <f>VLOOKUP($M$5,'Sectors Trend'!$B$28:$AO$45,VLOOKUP(A11,$U:$V,2,),)</f>
        <v>14</v>
      </c>
      <c r="N11" s="87">
        <f>VLOOKUP($N$5,'Sectors Trend'!$B$28:$AO$45,VLOOKUP(A11,$U:$V,2,),)</f>
        <v>3</v>
      </c>
      <c r="O11" s="87">
        <f>VLOOKUP($O$5,'Sectors Trend'!$B$28:$AO$45,VLOOKUP(A11,$U:$V,2,),)</f>
        <v>5</v>
      </c>
      <c r="P11" s="87">
        <f>VLOOKUP($P$5,'Sectors Trend'!$B$28:$AO$45,VLOOKUP(A11,$U:$V,2,),)</f>
        <v>2</v>
      </c>
      <c r="Q11" s="87">
        <f>VLOOKUP($Q$5,'Sectors Trend'!$B$28:$AO$45,VLOOKUP(A11,$U:$V,2,),)</f>
        <v>1</v>
      </c>
      <c r="R11" s="87">
        <f>VLOOKUP($R$5,'Sectors Trend'!$B$28:$AO$45,VLOOKUP(A11,$U:$V,2,),)</f>
        <v>0</v>
      </c>
      <c r="S11" s="88">
        <f>VLOOKUP($S$5,'Sectors Trend'!$B$28:$AO$45,VLOOKUP(A11,$U:$V,2,),)</f>
        <v>0</v>
      </c>
      <c r="U11" s="79">
        <f>L1</f>
        <v>44440</v>
      </c>
      <c r="V11" s="13">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4" tint="0.59999389629810485"/>
  </sheetPr>
  <dimension ref="A1:Y16"/>
  <sheetViews>
    <sheetView zoomScale="140" zoomScaleNormal="140" workbookViewId="0">
      <selection activeCell="L1" sqref="L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32">
        <v>44440</v>
      </c>
      <c r="O1" s="6"/>
    </row>
    <row r="2" spans="1:25" x14ac:dyDescent="0.2">
      <c r="D2" s="108">
        <f>VLOOKUP(A6,$U:$V,2,)</f>
        <v>27</v>
      </c>
      <c r="L2" s="33">
        <v>32</v>
      </c>
      <c r="Y2" s="79"/>
    </row>
    <row r="4" spans="1:25" ht="16" customHeight="1" thickBot="1" x14ac:dyDescent="0.25">
      <c r="U4" s="79">
        <f t="shared" ref="U4:U10" si="0">DATE(YEAR(U5),MONTH(U5)-1,DAY(U5))</f>
        <v>44228</v>
      </c>
      <c r="V4" s="1">
        <f t="shared" ref="V4:V10" si="1">V5-1</f>
        <v>25</v>
      </c>
    </row>
    <row r="5" spans="1:25" ht="74.2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44256</v>
      </c>
      <c r="V5" s="1">
        <f t="shared" si="1"/>
        <v>26</v>
      </c>
    </row>
    <row r="6" spans="1:25" x14ac:dyDescent="0.2">
      <c r="A6" s="81">
        <f>DATE(YEAR(A7),MONTH(A7)-1,DAY(A7))</f>
        <v>44287</v>
      </c>
      <c r="B6" s="82">
        <f>VLOOKUP($B$5,'Sectors Trend'!$B$6:$AO$23,VLOOKUP(A6,$U:$V,2,),)</f>
        <v>15</v>
      </c>
      <c r="C6" s="82">
        <f>VLOOKUP($C$5,'Sectors Trend'!$B$6:$AO$23,VLOOKUP(A6,$U:$V,2,),)</f>
        <v>14</v>
      </c>
      <c r="D6" s="82">
        <f>VLOOKUP($D$5,'Sectors Trend'!$B$6:$AO$23,VLOOKUP(A6,$U:$V,2,),)</f>
        <v>7</v>
      </c>
      <c r="E6" s="82">
        <f>VLOOKUP($E$5,'Sectors Trend'!$B$6:$AO$23,VLOOKUP(A6,$U:$V,2,),)</f>
        <v>13</v>
      </c>
      <c r="F6" s="82">
        <f>VLOOKUP($F$5,'Sectors Trend'!$B$6:$AO$23,VLOOKUP(A6,$U:$V,2,),)</f>
        <v>2</v>
      </c>
      <c r="G6" s="82">
        <f>VLOOKUP($G$5,'Sectors Trend'!$B$6:$AO$23,VLOOKUP(A6,$U:$V,2,),)</f>
        <v>9</v>
      </c>
      <c r="H6" s="82">
        <f>VLOOKUP($H$5,'Sectors Trend'!$B$6:$AO$23,VLOOKUP(A6,$U:$V,2,),)</f>
        <v>4</v>
      </c>
      <c r="I6" s="82">
        <f>VLOOKUP($I$5,'Sectors Trend'!$B$6:$AO$23,VLOOKUP(A6,$U:$V,2,),)</f>
        <v>1</v>
      </c>
      <c r="J6" s="82">
        <f>VLOOKUP($J$5,'Sectors Trend'!$B$6:$AO$23,VLOOKUP(A6,$U:$V,2,),)</f>
        <v>8</v>
      </c>
      <c r="K6" s="82">
        <f>VLOOKUP($K$5,'Sectors Trend'!$B$6:$AO$23,VLOOKUP(A6,$U:$V,2,),)</f>
        <v>3</v>
      </c>
      <c r="L6" s="82">
        <f>VLOOKUP($L$5,'Sectors Trend'!$B$6:$AO$23,VLOOKUP(A6,$U:$V,2,),)</f>
        <v>10</v>
      </c>
      <c r="M6" s="82">
        <f>VLOOKUP($M$5,'Sectors Trend'!$B$6:$AO$23,VLOOKUP(A6,$U:$V,2,),)</f>
        <v>12</v>
      </c>
      <c r="N6" s="82">
        <f>VLOOKUP($N$5,'Sectors Trend'!$B$6:$AO$23,VLOOKUP(A6,$U:$V,2,),)</f>
        <v>6</v>
      </c>
      <c r="O6" s="82">
        <f>VLOOKUP($O$5,'Sectors Trend'!$B$6:$AO$23,VLOOKUP(A6,$U:$V,2,),)</f>
        <v>5</v>
      </c>
      <c r="P6" s="82">
        <f>VLOOKUP($P$5,'Sectors Trend'!$B$6:$AO$23,VLOOKUP(A6,$U:$V,2,),)</f>
        <v>11</v>
      </c>
      <c r="Q6" s="82">
        <f>VLOOKUP($Q$5,'Sectors Trend'!$B$6:$AO$23,VLOOKUP(A6,$U:$V,2,),)</f>
        <v>16</v>
      </c>
      <c r="R6" s="82">
        <f>VLOOKUP($R$5,'Sectors Trend'!$B$6:$AO$23,VLOOKUP(A6,$U:$V,2,),)</f>
        <v>17</v>
      </c>
      <c r="S6" s="83">
        <f>VLOOKUP($S$5,'Sectors Trend'!$B$6:$AO$23,VLOOKUP(A6,$U:$V,2,),)</f>
        <v>0</v>
      </c>
      <c r="U6" s="79">
        <f t="shared" si="0"/>
        <v>44287</v>
      </c>
      <c r="V6" s="1">
        <f t="shared" si="1"/>
        <v>27</v>
      </c>
    </row>
    <row r="7" spans="1:25" x14ac:dyDescent="0.2">
      <c r="A7" s="84">
        <f>DATE(YEAR(A8),MONTH(A8)-1,DAY(A8))</f>
        <v>44317</v>
      </c>
      <c r="B7" s="5">
        <f>VLOOKUP($B$5,'Sectors Trend'!$B$6:$AO$23,VLOOKUP(A7,$U:$V,2,),)</f>
        <v>15</v>
      </c>
      <c r="C7" s="5">
        <f>VLOOKUP($C$5,'Sectors Trend'!$B$6:$AO$23,VLOOKUP(A7,$U:$V,2,),)</f>
        <v>8</v>
      </c>
      <c r="D7" s="5">
        <f>VLOOKUP($D$5,'Sectors Trend'!$B$6:$AO$23,VLOOKUP(A7,$U:$V,2,),)</f>
        <v>4</v>
      </c>
      <c r="E7" s="5">
        <f>VLOOKUP($E$5,'Sectors Trend'!$B$6:$AO$23,VLOOKUP(A7,$U:$V,2,),)</f>
        <v>6</v>
      </c>
      <c r="F7" s="5">
        <f>VLOOKUP($F$5,'Sectors Trend'!$B$6:$AO$23,VLOOKUP(A7,$U:$V,2,),)</f>
        <v>2</v>
      </c>
      <c r="G7" s="5">
        <f>VLOOKUP($G$5,'Sectors Trend'!$B$6:$AO$23,VLOOKUP(A7,$U:$V,2,),)</f>
        <v>13</v>
      </c>
      <c r="H7" s="5">
        <f>VLOOKUP($H$5,'Sectors Trend'!$B$6:$AO$23,VLOOKUP(A7,$U:$V,2,),)</f>
        <v>7</v>
      </c>
      <c r="I7" s="5">
        <f>VLOOKUP($I$5,'Sectors Trend'!$B$6:$AO$23,VLOOKUP(A7,$U:$V,2,),)</f>
        <v>3</v>
      </c>
      <c r="J7" s="5">
        <f>VLOOKUP($J$5,'Sectors Trend'!$B$6:$AO$23,VLOOKUP(A7,$U:$V,2,),)</f>
        <v>10</v>
      </c>
      <c r="K7" s="5">
        <f>VLOOKUP($K$5,'Sectors Trend'!$B$6:$AO$23,VLOOKUP(A7,$U:$V,2,),)</f>
        <v>12</v>
      </c>
      <c r="L7" s="5">
        <f>VLOOKUP($L$5,'Sectors Trend'!$B$6:$AO$23,VLOOKUP(A7,$U:$V,2,),)</f>
        <v>9</v>
      </c>
      <c r="M7" s="5">
        <f>VLOOKUP($M$5,'Sectors Trend'!$B$6:$AO$23,VLOOKUP(A7,$U:$V,2,),)</f>
        <v>16</v>
      </c>
      <c r="N7" s="5">
        <f>VLOOKUP($N$5,'Sectors Trend'!$B$6:$AO$23,VLOOKUP(A7,$U:$V,2,),)</f>
        <v>5</v>
      </c>
      <c r="O7" s="5">
        <f>VLOOKUP($O$5,'Sectors Trend'!$B$6:$AO$23,VLOOKUP(A7,$U:$V,2,),)</f>
        <v>11</v>
      </c>
      <c r="P7" s="5">
        <f>VLOOKUP($P$5,'Sectors Trend'!$B$6:$AO$23,VLOOKUP(A7,$U:$V,2,),)</f>
        <v>14</v>
      </c>
      <c r="Q7" s="5">
        <f>VLOOKUP($Q$5,'Sectors Trend'!$B$6:$AO$23,VLOOKUP(A7,$U:$V,2,),)</f>
        <v>0</v>
      </c>
      <c r="R7" s="5">
        <f>VLOOKUP($R$5,'Sectors Trend'!$B$6:$AO$23,VLOOKUP(A7,$U:$V,2,),)</f>
        <v>17</v>
      </c>
      <c r="S7" s="85">
        <f>VLOOKUP($S$5,'Sectors Trend'!$B$6:$AO$23,VLOOKUP(A7,$U:$V,2,),)</f>
        <v>1</v>
      </c>
      <c r="U7" s="79">
        <f t="shared" si="0"/>
        <v>44317</v>
      </c>
      <c r="V7" s="1">
        <f t="shared" si="1"/>
        <v>28</v>
      </c>
    </row>
    <row r="8" spans="1:25" x14ac:dyDescent="0.2">
      <c r="A8" s="84">
        <f>DATE(YEAR(A9),MONTH(A9)-1,DAY(A9))</f>
        <v>44348</v>
      </c>
      <c r="B8" s="5">
        <f>VLOOKUP($B$5,'Sectors Trend'!$B$6:$AO$23,VLOOKUP(A8,$U:$V,2,),)</f>
        <v>7</v>
      </c>
      <c r="C8" s="5">
        <f>VLOOKUP($C$5,'Sectors Trend'!$B$6:$AO$23,VLOOKUP(A8,$U:$V,2,),)</f>
        <v>11</v>
      </c>
      <c r="D8" s="5">
        <f>VLOOKUP($D$5,'Sectors Trend'!$B$6:$AO$23,VLOOKUP(A8,$U:$V,2,),)</f>
        <v>2</v>
      </c>
      <c r="E8" s="5">
        <f>VLOOKUP($E$5,'Sectors Trend'!$B$6:$AO$23,VLOOKUP(A8,$U:$V,2,),)</f>
        <v>0</v>
      </c>
      <c r="F8" s="5">
        <f>VLOOKUP($F$5,'Sectors Trend'!$B$6:$AO$23,VLOOKUP(A8,$U:$V,2,),)</f>
        <v>-1</v>
      </c>
      <c r="G8" s="5">
        <f>VLOOKUP($G$5,'Sectors Trend'!$B$6:$AO$23,VLOOKUP(A8,$U:$V,2,),)</f>
        <v>12</v>
      </c>
      <c r="H8" s="5">
        <f>VLOOKUP($H$5,'Sectors Trend'!$B$6:$AO$23,VLOOKUP(A8,$U:$V,2,),)</f>
        <v>15</v>
      </c>
      <c r="I8" s="5">
        <f>VLOOKUP($I$5,'Sectors Trend'!$B$6:$AO$23,VLOOKUP(A8,$U:$V,2,),)</f>
        <v>1</v>
      </c>
      <c r="J8" s="5">
        <f>VLOOKUP($J$5,'Sectors Trend'!$B$6:$AO$23,VLOOKUP(A8,$U:$V,2,),)</f>
        <v>14</v>
      </c>
      <c r="K8" s="5">
        <f>VLOOKUP($K$5,'Sectors Trend'!$B$6:$AO$23,VLOOKUP(A8,$U:$V,2,),)</f>
        <v>5</v>
      </c>
      <c r="L8" s="5">
        <f>VLOOKUP($L$5,'Sectors Trend'!$B$6:$AO$23,VLOOKUP(A8,$U:$V,2,),)</f>
        <v>8</v>
      </c>
      <c r="M8" s="5">
        <f>VLOOKUP($M$5,'Sectors Trend'!$B$6:$AO$23,VLOOKUP(A8,$U:$V,2,),)</f>
        <v>16</v>
      </c>
      <c r="N8" s="5">
        <f>VLOOKUP($N$5,'Sectors Trend'!$B$6:$AO$23,VLOOKUP(A8,$U:$V,2,),)</f>
        <v>4</v>
      </c>
      <c r="O8" s="5">
        <f>VLOOKUP($O$5,'Sectors Trend'!$B$6:$AO$23,VLOOKUP(A8,$U:$V,2,),)</f>
        <v>6</v>
      </c>
      <c r="P8" s="5">
        <f>VLOOKUP($P$5,'Sectors Trend'!$B$6:$AO$23,VLOOKUP(A8,$U:$V,2,),)</f>
        <v>9</v>
      </c>
      <c r="Q8" s="5">
        <f>VLOOKUP($Q$5,'Sectors Trend'!$B$6:$AO$23,VLOOKUP(A8,$U:$V,2,),)</f>
        <v>10</v>
      </c>
      <c r="R8" s="5">
        <f>VLOOKUP($R$5,'Sectors Trend'!$B$6:$AO$23,VLOOKUP(A8,$U:$V,2,),)</f>
        <v>13</v>
      </c>
      <c r="S8" s="85">
        <f>VLOOKUP($S$5,'Sectors Trend'!$B$6:$AO$23,VLOOKUP(A8,$U:$V,2,),)</f>
        <v>3</v>
      </c>
      <c r="U8" s="79">
        <f t="shared" si="0"/>
        <v>44348</v>
      </c>
      <c r="V8" s="1">
        <f t="shared" si="1"/>
        <v>29</v>
      </c>
    </row>
    <row r="9" spans="1:25" x14ac:dyDescent="0.2">
      <c r="A9" s="84">
        <f>DATE(YEAR(A10),MONTH(A10)-1,DAY(A10))</f>
        <v>44378</v>
      </c>
      <c r="B9" s="5">
        <f>VLOOKUP($B$5,'Sectors Trend'!$B$6:$AO$23,VLOOKUP(A9,$U:$V,2,),)</f>
        <v>16</v>
      </c>
      <c r="C9" s="5">
        <f>VLOOKUP($C$5,'Sectors Trend'!$B$6:$AO$23,VLOOKUP(A9,$U:$V,2,),)</f>
        <v>14</v>
      </c>
      <c r="D9" s="5">
        <f>VLOOKUP($D$5,'Sectors Trend'!$B$6:$AO$23,VLOOKUP(A9,$U:$V,2,),)</f>
        <v>4</v>
      </c>
      <c r="E9" s="5">
        <f>VLOOKUP($E$5,'Sectors Trend'!$B$6:$AO$23,VLOOKUP(A9,$U:$V,2,),)</f>
        <v>0</v>
      </c>
      <c r="F9" s="5">
        <f>VLOOKUP($F$5,'Sectors Trend'!$B$6:$AO$23,VLOOKUP(A9,$U:$V,2,),)</f>
        <v>3</v>
      </c>
      <c r="G9" s="5">
        <f>VLOOKUP($G$5,'Sectors Trend'!$B$6:$AO$23,VLOOKUP(A9,$U:$V,2,),)</f>
        <v>6</v>
      </c>
      <c r="H9" s="5">
        <f>VLOOKUP($H$5,'Sectors Trend'!$B$6:$AO$23,VLOOKUP(A9,$U:$V,2,),)</f>
        <v>8</v>
      </c>
      <c r="I9" s="5">
        <f>VLOOKUP($I$5,'Sectors Trend'!$B$6:$AO$23,VLOOKUP(A9,$U:$V,2,),)</f>
        <v>1</v>
      </c>
      <c r="J9" s="5">
        <f>VLOOKUP($J$5,'Sectors Trend'!$B$6:$AO$23,VLOOKUP(A9,$U:$V,2,),)</f>
        <v>13</v>
      </c>
      <c r="K9" s="5">
        <f>VLOOKUP($K$5,'Sectors Trend'!$B$6:$AO$23,VLOOKUP(A9,$U:$V,2,),)</f>
        <v>9</v>
      </c>
      <c r="L9" s="5">
        <f>VLOOKUP($L$5,'Sectors Trend'!$B$6:$AO$23,VLOOKUP(A9,$U:$V,2,),)</f>
        <v>5</v>
      </c>
      <c r="M9" s="5">
        <f>VLOOKUP($M$5,'Sectors Trend'!$B$6:$AO$23,VLOOKUP(A9,$U:$V,2,),)</f>
        <v>17</v>
      </c>
      <c r="N9" s="5">
        <f>VLOOKUP($N$5,'Sectors Trend'!$B$6:$AO$23,VLOOKUP(A9,$U:$V,2,),)</f>
        <v>10</v>
      </c>
      <c r="O9" s="5">
        <f>VLOOKUP($O$5,'Sectors Trend'!$B$6:$AO$23,VLOOKUP(A9,$U:$V,2,),)</f>
        <v>12</v>
      </c>
      <c r="P9" s="5">
        <f>VLOOKUP($P$5,'Sectors Trend'!$B$6:$AO$23,VLOOKUP(A9,$U:$V,2,),)</f>
        <v>11</v>
      </c>
      <c r="Q9" s="5">
        <f>VLOOKUP($Q$5,'Sectors Trend'!$B$6:$AO$23,VLOOKUP(A9,$U:$V,2,),)</f>
        <v>15</v>
      </c>
      <c r="R9" s="5">
        <f>VLOOKUP($R$5,'Sectors Trend'!$B$6:$AO$23,VLOOKUP(A9,$U:$V,2,),)</f>
        <v>7</v>
      </c>
      <c r="S9" s="85">
        <f>VLOOKUP($S$5,'Sectors Trend'!$B$6:$AO$23,VLOOKUP(A9,$U:$V,2,),)</f>
        <v>2</v>
      </c>
      <c r="U9" s="79">
        <f t="shared" si="0"/>
        <v>44378</v>
      </c>
      <c r="V9" s="1">
        <f t="shared" si="1"/>
        <v>30</v>
      </c>
    </row>
    <row r="10" spans="1:25" x14ac:dyDescent="0.2">
      <c r="A10" s="84">
        <f>DATE(YEAR(A11),MONTH(A11)-1,DAY(A11))</f>
        <v>44409</v>
      </c>
      <c r="B10" s="5">
        <f>VLOOKUP($B$5,'Sectors Trend'!$B$6:$AO$23,VLOOKUP(A10,$U:$V,2,),)</f>
        <v>11</v>
      </c>
      <c r="C10" s="5">
        <f>VLOOKUP($C$5,'Sectors Trend'!$B$6:$AO$23,VLOOKUP(A10,$U:$V,2,),)</f>
        <v>13</v>
      </c>
      <c r="D10" s="5">
        <f>VLOOKUP($D$5,'Sectors Trend'!$B$6:$AO$23,VLOOKUP(A10,$U:$V,2,),)</f>
        <v>9</v>
      </c>
      <c r="E10" s="5">
        <f>VLOOKUP($E$5,'Sectors Trend'!$B$6:$AO$23,VLOOKUP(A10,$U:$V,2,),)</f>
        <v>15</v>
      </c>
      <c r="F10" s="5">
        <f>VLOOKUP($F$5,'Sectors Trend'!$B$6:$AO$23,VLOOKUP(A10,$U:$V,2,),)</f>
        <v>16</v>
      </c>
      <c r="G10" s="5">
        <f>VLOOKUP($G$5,'Sectors Trend'!$B$6:$AO$23,VLOOKUP(A10,$U:$V,2,),)</f>
        <v>6</v>
      </c>
      <c r="H10" s="5">
        <f>VLOOKUP($H$5,'Sectors Trend'!$B$6:$AO$23,VLOOKUP(A10,$U:$V,2,),)</f>
        <v>12</v>
      </c>
      <c r="I10" s="5">
        <f>VLOOKUP($I$5,'Sectors Trend'!$B$6:$AO$23,VLOOKUP(A10,$U:$V,2,),)</f>
        <v>1</v>
      </c>
      <c r="J10" s="5">
        <f>VLOOKUP($J$5,'Sectors Trend'!$B$6:$AO$23,VLOOKUP(A10,$U:$V,2,),)</f>
        <v>5</v>
      </c>
      <c r="K10" s="5">
        <f>VLOOKUP($K$5,'Sectors Trend'!$B$6:$AO$23,VLOOKUP(A10,$U:$V,2,),)</f>
        <v>14</v>
      </c>
      <c r="L10" s="5">
        <f>VLOOKUP($L$5,'Sectors Trend'!$B$6:$AO$23,VLOOKUP(A10,$U:$V,2,),)</f>
        <v>7</v>
      </c>
      <c r="M10" s="5">
        <f>VLOOKUP($M$5,'Sectors Trend'!$B$6:$AO$23,VLOOKUP(A10,$U:$V,2,),)</f>
        <v>17</v>
      </c>
      <c r="N10" s="5">
        <f>VLOOKUP($N$5,'Sectors Trend'!$B$6:$AO$23,VLOOKUP(A10,$U:$V,2,),)</f>
        <v>4</v>
      </c>
      <c r="O10" s="5">
        <f>VLOOKUP($O$5,'Sectors Trend'!$B$6:$AO$23,VLOOKUP(A10,$U:$V,2,),)</f>
        <v>8</v>
      </c>
      <c r="P10" s="5">
        <f>VLOOKUP($P$5,'Sectors Trend'!$B$6:$AO$23,VLOOKUP(A10,$U:$V,2,),)</f>
        <v>10</v>
      </c>
      <c r="Q10" s="5">
        <f>VLOOKUP($Q$5,'Sectors Trend'!$B$6:$AO$23,VLOOKUP(A10,$U:$V,2,),)</f>
        <v>3</v>
      </c>
      <c r="R10" s="5">
        <f>VLOOKUP($R$5,'Sectors Trend'!$B$6:$AO$23,VLOOKUP(A10,$U:$V,2,),)</f>
        <v>-1</v>
      </c>
      <c r="S10" s="85">
        <f>VLOOKUP($S$5,'Sectors Trend'!$B$6:$AO$23,VLOOKUP(A10,$U:$V,2,),)</f>
        <v>2</v>
      </c>
      <c r="U10" s="79">
        <f t="shared" si="0"/>
        <v>44409</v>
      </c>
      <c r="V10" s="1">
        <f t="shared" si="1"/>
        <v>31</v>
      </c>
    </row>
    <row r="11" spans="1:25" ht="16" customHeight="1" thickBot="1" x14ac:dyDescent="0.25">
      <c r="A11" s="86">
        <f>L1</f>
        <v>44440</v>
      </c>
      <c r="B11" s="87">
        <f>VLOOKUP($B$5,'Sectors Trend'!$B$6:$AO$23,VLOOKUP(A11,$U:$V,2,),)</f>
        <v>13</v>
      </c>
      <c r="C11" s="87">
        <f>VLOOKUP($C$5,'Sectors Trend'!$B$6:$AO$23,VLOOKUP(A11,$U:$V,2,),)</f>
        <v>14</v>
      </c>
      <c r="D11" s="87">
        <f>VLOOKUP($D$5,'Sectors Trend'!$B$6:$AO$23,VLOOKUP(A11,$U:$V,2,),)</f>
        <v>2</v>
      </c>
      <c r="E11" s="87">
        <f>VLOOKUP($E$5,'Sectors Trend'!$B$6:$AO$23,VLOOKUP(A11,$U:$V,2,),)</f>
        <v>0</v>
      </c>
      <c r="F11" s="87">
        <f>VLOOKUP($F$5,'Sectors Trend'!$B$6:$AO$23,VLOOKUP(A11,$U:$V,2,),)</f>
        <v>3</v>
      </c>
      <c r="G11" s="87">
        <f>VLOOKUP($G$5,'Sectors Trend'!$B$6:$AO$23,VLOOKUP(A11,$U:$V,2,),)</f>
        <v>12</v>
      </c>
      <c r="H11" s="87">
        <f>VLOOKUP($H$5,'Sectors Trend'!$B$6:$AO$23,VLOOKUP(A11,$U:$V,2,),)</f>
        <v>-1</v>
      </c>
      <c r="I11" s="87">
        <f>VLOOKUP($I$5,'Sectors Trend'!$B$6:$AO$23,VLOOKUP(A11,$U:$V,2,),)</f>
        <v>1</v>
      </c>
      <c r="J11" s="87">
        <f>VLOOKUP($J$5,'Sectors Trend'!$B$6:$AO$23,VLOOKUP(A11,$U:$V,2,),)</f>
        <v>9</v>
      </c>
      <c r="K11" s="87">
        <f>VLOOKUP($K$5,'Sectors Trend'!$B$6:$AO$23,VLOOKUP(A11,$U:$V,2,),)</f>
        <v>7</v>
      </c>
      <c r="L11" s="87">
        <f>VLOOKUP($L$5,'Sectors Trend'!$B$6:$AO$23,VLOOKUP(A11,$U:$V,2,),)</f>
        <v>6</v>
      </c>
      <c r="M11" s="87">
        <f>VLOOKUP($M$5,'Sectors Trend'!$B$6:$AO$23,VLOOKUP(A11,$U:$V,2,),)</f>
        <v>15</v>
      </c>
      <c r="N11" s="87">
        <f>VLOOKUP($N$5,'Sectors Trend'!$B$6:$AO$23,VLOOKUP(A11,$U:$V,2,),)</f>
        <v>5</v>
      </c>
      <c r="O11" s="87">
        <f>VLOOKUP($O$5,'Sectors Trend'!$B$6:$AO$23,VLOOKUP(A11,$U:$V,2,),)</f>
        <v>8</v>
      </c>
      <c r="P11" s="87">
        <f>VLOOKUP($P$5,'Sectors Trend'!$B$6:$AO$23,VLOOKUP(A11,$U:$V,2,),)</f>
        <v>10</v>
      </c>
      <c r="Q11" s="87">
        <f>VLOOKUP($Q$5,'Sectors Trend'!$B$6:$AO$23,VLOOKUP(A11,$U:$V,2,),)</f>
        <v>11</v>
      </c>
      <c r="R11" s="87">
        <f>VLOOKUP($R$5,'Sectors Trend'!$B$6:$AO$23,VLOOKUP(A11,$U:$V,2,),)</f>
        <v>-2</v>
      </c>
      <c r="S11" s="88">
        <f>VLOOKUP($S$5,'Sectors Trend'!$B$6:$AO$23,VLOOKUP(A11,$U:$V,2,),)</f>
        <v>4</v>
      </c>
      <c r="U11" s="79">
        <f>L1</f>
        <v>44440</v>
      </c>
      <c r="V11" s="1">
        <f>L2</f>
        <v>32</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4" tint="-0.249977111117893"/>
  </sheetPr>
  <dimension ref="B1:WWT68"/>
  <sheetViews>
    <sheetView tabSelected="1" zoomScale="120" zoomScaleNormal="120" workbookViewId="0">
      <pane xSplit="2" ySplit="5" topLeftCell="C6" activePane="bottomRight" state="frozen"/>
      <selection pane="topRight" activeCell="B1" sqref="B1"/>
      <selection pane="bottomLeft" activeCell="A6" sqref="A6"/>
      <selection pane="bottomRight" activeCell="BA65" sqref="BA65"/>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59</v>
      </c>
      <c r="AM1" s="137" t="s">
        <v>60</v>
      </c>
      <c r="AN1" s="116"/>
      <c r="AO1" s="116"/>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61</v>
      </c>
      <c r="AO3" s="119"/>
    </row>
    <row r="4" spans="2:41" x14ac:dyDescent="0.2">
      <c r="B4" s="135" t="s">
        <v>56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62</v>
      </c>
      <c r="AN4" s="139" t="s">
        <v>63</v>
      </c>
      <c r="AO4" s="139" t="s">
        <v>64</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AK6-AJ6</f>
        <v>2</v>
      </c>
      <c r="AN6" s="23">
        <f>AVERAGE(AI6:AK6)</f>
        <v>10.666666666666666</v>
      </c>
      <c r="AO6" s="23">
        <f>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ref="AM7:AM23" si="0">AK7-AJ7</f>
        <v>-5</v>
      </c>
      <c r="AN7" s="23">
        <f t="shared" ref="AN7:AN23" si="1">AVERAGE(AI7:AK7)</f>
        <v>8</v>
      </c>
      <c r="AO7" s="23">
        <f t="shared" ref="AO7:AO23" si="2">AVERAGE(AF7:AK7)</f>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c r="AJ24" s="21"/>
      <c r="AK24" s="21"/>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9" t="s">
        <v>62</v>
      </c>
      <c r="AN26" s="139" t="s">
        <v>63</v>
      </c>
      <c r="AO26" s="139" t="s">
        <v>64</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40"/>
      <c r="AN27" s="140"/>
      <c r="AO27" s="140"/>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AK28-AJ28</f>
        <v>-1</v>
      </c>
      <c r="AN28" s="23">
        <f>AVERAGE(AI28:AK28)</f>
        <v>6.666666666666667</v>
      </c>
      <c r="AO28" s="23">
        <f>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ref="AM29:AM45" si="3">AK29-AJ29</f>
        <v>-10</v>
      </c>
      <c r="AN29" s="23">
        <f t="shared" ref="AN29:AN45" si="4">AVERAGE(AI29:AK29)</f>
        <v>8</v>
      </c>
      <c r="AO29" s="23">
        <f t="shared" ref="AO29:AO45" si="5">AVERAGE(AF29:AK29)</f>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9" t="s">
        <v>62</v>
      </c>
      <c r="AN48" s="139" t="s">
        <v>63</v>
      </c>
      <c r="AO48" s="139" t="s">
        <v>64</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40"/>
      <c r="AN49" s="140"/>
      <c r="AO49" s="140"/>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AK50-AJ50</f>
        <v>-4</v>
      </c>
      <c r="AN50" s="23">
        <f>AVERAGE(AI50:AK50)</f>
        <v>-1.3333333333333333</v>
      </c>
      <c r="AO50" s="23">
        <f>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ref="AM51:AM67" si="6">AK51-AJ51</f>
        <v>0</v>
      </c>
      <c r="AN51" s="23">
        <f t="shared" ref="AN51:AN67" si="7">AVERAGE(AI51:AK51)</f>
        <v>5.666666666666667</v>
      </c>
      <c r="AO51" s="23">
        <f t="shared" ref="AO51:AO67" si="8">AVERAGE(AF51:AK51)</f>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7" priority="1571" operator="equal">
      <formula>0</formula>
    </cfRule>
    <cfRule type="cellIs" dxfId="76" priority="1572" operator="lessThan">
      <formula>0</formula>
    </cfRule>
    <cfRule type="cellIs" dxfId="75"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4" priority="1566" operator="equal">
      <formula>0</formula>
    </cfRule>
    <cfRule type="cellIs" dxfId="73" priority="1567" operator="lessThan">
      <formula>0</formula>
    </cfRule>
    <cfRule type="cellIs" dxfId="72"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1" priority="1561" operator="equal">
      <formula>0</formula>
    </cfRule>
    <cfRule type="cellIs" dxfId="70" priority="1562" operator="lessThan">
      <formula>0</formula>
    </cfRule>
    <cfRule type="cellIs" dxfId="69"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ellIs" dxfId="68" priority="1423" operator="equal">
      <formula>0</formula>
    </cfRule>
    <cfRule type="cellIs" dxfId="67" priority="1424" operator="lessThan">
      <formula>0</formula>
    </cfRule>
    <cfRule type="cellIs" dxfId="66" priority="1425" operator="greaterThan">
      <formula>0</formula>
    </cfRule>
    <cfRule type="colorScale" priority="34">
      <colorScale>
        <cfvo type="min"/>
        <cfvo type="percentile" val="50"/>
        <cfvo type="max"/>
        <color rgb="FFF8696B"/>
        <color rgb="FFFFEB84"/>
        <color rgb="FF63BE7B"/>
      </colorScale>
    </cfRule>
    <cfRule type="colorScale" priority="1427">
      <colorScale>
        <cfvo type="min"/>
        <cfvo type="percentile" val="50"/>
        <cfvo type="max"/>
        <color rgb="FFF8696B"/>
        <color rgb="FFFFEB84"/>
        <color rgb="FF63BE7B"/>
      </colorScale>
    </cfRule>
  </conditionalFormatting>
  <conditionalFormatting sqref="C28:AK45">
    <cfRule type="cellIs" dxfId="65" priority="1418" operator="equal">
      <formula>0</formula>
    </cfRule>
    <cfRule type="cellIs" dxfId="64" priority="1419" operator="lessThan">
      <formula>0</formula>
    </cfRule>
    <cfRule type="cellIs" dxfId="63"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2" priority="825" operator="equal">
      <formula>0</formula>
    </cfRule>
    <cfRule type="cellIs" dxfId="61" priority="826" operator="lessThan">
      <formula>0</formula>
    </cfRule>
    <cfRule type="cellIs" dxfId="60"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9" priority="152" operator="equal">
      <formula>0</formula>
    </cfRule>
    <cfRule type="cellIs" dxfId="58" priority="153" operator="lessThan">
      <formula>0</formula>
    </cfRule>
    <cfRule type="cellIs" dxfId="57"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6" priority="147" operator="equal">
      <formula>0</formula>
    </cfRule>
    <cfRule type="cellIs" dxfId="55" priority="148" operator="lessThan">
      <formula>0</formula>
    </cfRule>
    <cfRule type="cellIs" dxfId="54"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3" priority="142" operator="equal">
      <formula>0</formula>
    </cfRule>
    <cfRule type="cellIs" dxfId="52" priority="143" operator="lessThan">
      <formula>0</formula>
    </cfRule>
    <cfRule type="cellIs" dxfId="51"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50" priority="137" operator="equal">
      <formula>0</formula>
    </cfRule>
    <cfRule type="cellIs" dxfId="49" priority="138" operator="lessThan">
      <formula>0</formula>
    </cfRule>
    <cfRule type="cellIs" dxfId="48"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7" priority="129" operator="equal">
      <formula>0</formula>
    </cfRule>
    <cfRule type="cellIs" dxfId="46" priority="130" operator="lessThan">
      <formula>0</formula>
    </cfRule>
    <cfRule type="cellIs" dxfId="45"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4" priority="124" operator="equal">
      <formula>0</formula>
    </cfRule>
    <cfRule type="cellIs" dxfId="43" priority="125" operator="lessThan">
      <formula>0</formula>
    </cfRule>
    <cfRule type="cellIs" dxfId="42"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1" priority="119" operator="equal">
      <formula>0</formula>
    </cfRule>
    <cfRule type="cellIs" dxfId="40" priority="120" operator="lessThan">
      <formula>0</formula>
    </cfRule>
    <cfRule type="cellIs" dxfId="39"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19" width="9.1640625" style="108" customWidth="1"/>
    <col min="20"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6" t="s">
        <v>65</v>
      </c>
      <c r="B5" s="77" t="s">
        <v>43</v>
      </c>
      <c r="C5" s="77" t="s">
        <v>45</v>
      </c>
      <c r="D5" s="77" t="s">
        <v>47</v>
      </c>
      <c r="E5" s="77" t="s">
        <v>48</v>
      </c>
      <c r="F5" s="77" t="s">
        <v>49</v>
      </c>
      <c r="G5" s="77" t="s">
        <v>51</v>
      </c>
      <c r="H5" s="77" t="s">
        <v>52</v>
      </c>
      <c r="I5" s="77" t="s">
        <v>53</v>
      </c>
      <c r="J5" s="77" t="s">
        <v>54</v>
      </c>
      <c r="K5" s="77" t="s">
        <v>55</v>
      </c>
      <c r="L5" s="78" t="s">
        <v>39</v>
      </c>
    </row>
    <row r="6" spans="1:12" x14ac:dyDescent="0.2">
      <c r="A6" s="72">
        <v>17533</v>
      </c>
      <c r="B6" s="73">
        <v>53.3</v>
      </c>
      <c r="C6" s="74"/>
      <c r="D6" s="74"/>
      <c r="E6" s="75">
        <v>72.2</v>
      </c>
      <c r="F6" s="75">
        <v>59.1</v>
      </c>
      <c r="G6" s="75"/>
      <c r="H6" s="75">
        <v>45.3</v>
      </c>
      <c r="I6" s="75">
        <v>36.299999999999997</v>
      </c>
      <c r="J6" s="75">
        <v>54.8</v>
      </c>
      <c r="K6" s="75"/>
      <c r="L6" s="75">
        <v>51.7</v>
      </c>
    </row>
    <row r="7" spans="1:12" x14ac:dyDescent="0.2">
      <c r="A7" s="54">
        <v>17564</v>
      </c>
      <c r="B7" s="71">
        <v>51.1</v>
      </c>
      <c r="C7" s="55"/>
      <c r="D7" s="55"/>
      <c r="E7" s="112">
        <v>62.7</v>
      </c>
      <c r="F7" s="112">
        <v>55.2</v>
      </c>
      <c r="G7" s="112"/>
      <c r="H7" s="112">
        <v>43.9</v>
      </c>
      <c r="I7" s="112">
        <v>37.1</v>
      </c>
      <c r="J7" s="112">
        <v>55.8</v>
      </c>
      <c r="K7" s="112"/>
      <c r="L7" s="112">
        <v>50.2</v>
      </c>
    </row>
    <row r="8" spans="1:12" x14ac:dyDescent="0.2">
      <c r="A8" s="54">
        <v>17593</v>
      </c>
      <c r="B8" s="71">
        <v>43.9</v>
      </c>
      <c r="C8" s="55"/>
      <c r="D8" s="55"/>
      <c r="E8" s="112">
        <v>69.3</v>
      </c>
      <c r="F8" s="112">
        <v>47.8</v>
      </c>
      <c r="G8" s="112"/>
      <c r="H8" s="112">
        <v>44.5</v>
      </c>
      <c r="I8" s="112">
        <v>32.700000000000003</v>
      </c>
      <c r="J8" s="112">
        <v>44</v>
      </c>
      <c r="K8" s="112"/>
      <c r="L8" s="112">
        <v>43.3</v>
      </c>
    </row>
    <row r="9" spans="1:12" x14ac:dyDescent="0.2">
      <c r="A9" s="54">
        <v>17624</v>
      </c>
      <c r="B9" s="71">
        <v>44.5</v>
      </c>
      <c r="C9" s="55"/>
      <c r="D9" s="55"/>
      <c r="E9" s="112">
        <v>75.8</v>
      </c>
      <c r="F9" s="112">
        <v>49.5</v>
      </c>
      <c r="G9" s="112"/>
      <c r="H9" s="112">
        <v>46.1</v>
      </c>
      <c r="I9" s="112">
        <v>41.6</v>
      </c>
      <c r="J9" s="112">
        <v>43.9</v>
      </c>
      <c r="K9" s="112"/>
      <c r="L9" s="112">
        <v>45.4</v>
      </c>
    </row>
    <row r="10" spans="1:12" x14ac:dyDescent="0.2">
      <c r="A10" s="54">
        <v>17654</v>
      </c>
      <c r="B10" s="71">
        <v>51.2</v>
      </c>
      <c r="C10" s="55"/>
      <c r="D10" s="55"/>
      <c r="E10" s="112">
        <v>70.8</v>
      </c>
      <c r="F10" s="112">
        <v>52.1</v>
      </c>
      <c r="G10" s="112"/>
      <c r="H10" s="112">
        <v>47</v>
      </c>
      <c r="I10" s="112">
        <v>40.4</v>
      </c>
      <c r="J10" s="112">
        <v>51.8</v>
      </c>
      <c r="K10" s="112"/>
      <c r="L10" s="112">
        <v>49.5</v>
      </c>
    </row>
    <row r="11" spans="1:12" x14ac:dyDescent="0.2">
      <c r="A11" s="54">
        <v>17685</v>
      </c>
      <c r="B11" s="71">
        <v>58.1</v>
      </c>
      <c r="C11" s="55"/>
      <c r="D11" s="55"/>
      <c r="E11" s="112">
        <v>78.5</v>
      </c>
      <c r="F11" s="112">
        <v>56.8</v>
      </c>
      <c r="G11" s="112"/>
      <c r="H11" s="112">
        <v>54.7</v>
      </c>
      <c r="I11" s="112">
        <v>38.4</v>
      </c>
      <c r="J11" s="112">
        <v>50.8</v>
      </c>
      <c r="K11" s="112"/>
      <c r="L11" s="112">
        <v>53</v>
      </c>
    </row>
    <row r="12" spans="1:12" x14ac:dyDescent="0.2">
      <c r="A12" s="54">
        <v>17715</v>
      </c>
      <c r="B12" s="71">
        <v>50.4</v>
      </c>
      <c r="C12" s="55"/>
      <c r="D12" s="55"/>
      <c r="E12" s="112">
        <v>77.3</v>
      </c>
      <c r="F12" s="112">
        <v>51.4</v>
      </c>
      <c r="G12" s="112"/>
      <c r="H12" s="112">
        <v>51.1</v>
      </c>
      <c r="I12" s="112">
        <v>36.799999999999997</v>
      </c>
      <c r="J12" s="112">
        <v>49.1</v>
      </c>
      <c r="K12" s="112"/>
      <c r="L12" s="112">
        <v>48.4</v>
      </c>
    </row>
    <row r="13" spans="1:12" x14ac:dyDescent="0.2">
      <c r="A13" s="54">
        <v>17746</v>
      </c>
      <c r="B13" s="71">
        <v>46</v>
      </c>
      <c r="C13" s="55"/>
      <c r="D13" s="55"/>
      <c r="E13" s="112">
        <v>77</v>
      </c>
      <c r="F13" s="112">
        <v>51</v>
      </c>
      <c r="G13" s="112"/>
      <c r="H13" s="112">
        <v>46.6</v>
      </c>
      <c r="I13" s="112">
        <v>31.2</v>
      </c>
      <c r="J13" s="112">
        <v>46.1</v>
      </c>
      <c r="K13" s="112"/>
      <c r="L13" s="112">
        <v>45.1</v>
      </c>
    </row>
    <row r="14" spans="1:12" x14ac:dyDescent="0.2">
      <c r="A14" s="54">
        <v>17777</v>
      </c>
      <c r="B14" s="71">
        <v>40.6</v>
      </c>
      <c r="C14" s="55"/>
      <c r="D14" s="55"/>
      <c r="E14" s="112">
        <v>66</v>
      </c>
      <c r="F14" s="112">
        <v>47.9</v>
      </c>
      <c r="G14" s="112"/>
      <c r="H14" s="112">
        <v>45.2</v>
      </c>
      <c r="I14" s="112">
        <v>28.3</v>
      </c>
      <c r="J14" s="112">
        <v>46.1</v>
      </c>
      <c r="K14" s="112"/>
      <c r="L14" s="112">
        <v>42.1</v>
      </c>
    </row>
    <row r="15" spans="1:12" x14ac:dyDescent="0.2">
      <c r="A15" s="54">
        <v>17807</v>
      </c>
      <c r="B15" s="71">
        <v>52.1</v>
      </c>
      <c r="C15" s="55"/>
      <c r="D15" s="55"/>
      <c r="E15" s="112">
        <v>56.6</v>
      </c>
      <c r="F15" s="112">
        <v>52.7</v>
      </c>
      <c r="G15" s="112"/>
      <c r="H15" s="112">
        <v>45.4</v>
      </c>
      <c r="I15" s="112">
        <v>28.7</v>
      </c>
      <c r="J15" s="112">
        <v>47.5</v>
      </c>
      <c r="K15" s="112"/>
      <c r="L15" s="112">
        <v>47.2</v>
      </c>
    </row>
    <row r="16" spans="1:12" x14ac:dyDescent="0.2">
      <c r="A16" s="54">
        <v>17838</v>
      </c>
      <c r="B16" s="71">
        <v>43.2</v>
      </c>
      <c r="C16" s="55"/>
      <c r="D16" s="55"/>
      <c r="E16" s="112">
        <v>51</v>
      </c>
      <c r="F16" s="112">
        <v>48.9</v>
      </c>
      <c r="G16" s="112"/>
      <c r="H16" s="112">
        <v>42.6</v>
      </c>
      <c r="I16" s="112">
        <v>28</v>
      </c>
      <c r="J16" s="112">
        <v>44</v>
      </c>
      <c r="K16" s="112"/>
      <c r="L16" s="112">
        <v>42.4</v>
      </c>
    </row>
    <row r="17" spans="1:12" x14ac:dyDescent="0.2">
      <c r="A17" s="54">
        <v>17868</v>
      </c>
      <c r="B17" s="71">
        <v>34.5</v>
      </c>
      <c r="C17" s="55"/>
      <c r="D17" s="55"/>
      <c r="E17" s="112">
        <v>47.5</v>
      </c>
      <c r="F17" s="112">
        <v>42.1</v>
      </c>
      <c r="G17" s="112"/>
      <c r="H17" s="112">
        <v>37</v>
      </c>
      <c r="I17" s="112">
        <v>17.7</v>
      </c>
      <c r="J17" s="112">
        <v>39</v>
      </c>
      <c r="K17" s="112"/>
      <c r="L17" s="112">
        <v>35</v>
      </c>
    </row>
    <row r="18" spans="1:12" x14ac:dyDescent="0.2">
      <c r="A18" s="54">
        <v>17899</v>
      </c>
      <c r="B18" s="71">
        <v>31.4</v>
      </c>
      <c r="C18" s="55"/>
      <c r="D18" s="55"/>
      <c r="E18" s="112">
        <v>39.6</v>
      </c>
      <c r="F18" s="112">
        <v>42</v>
      </c>
      <c r="G18" s="112"/>
      <c r="H18" s="112">
        <v>36.6</v>
      </c>
      <c r="I18" s="112">
        <v>16.600000000000001</v>
      </c>
      <c r="J18" s="112">
        <v>34.1</v>
      </c>
      <c r="K18" s="112"/>
      <c r="L18" s="112">
        <v>32.9</v>
      </c>
    </row>
    <row r="19" spans="1:12" x14ac:dyDescent="0.2">
      <c r="A19" s="54">
        <v>17930</v>
      </c>
      <c r="B19" s="71">
        <v>34.200000000000003</v>
      </c>
      <c r="C19" s="55"/>
      <c r="D19" s="55"/>
      <c r="E19" s="112">
        <v>31.3</v>
      </c>
      <c r="F19" s="112">
        <v>39.6</v>
      </c>
      <c r="G19" s="112"/>
      <c r="H19" s="112">
        <v>34.9</v>
      </c>
      <c r="I19" s="112">
        <v>13.1</v>
      </c>
      <c r="J19" s="112">
        <v>28.3</v>
      </c>
      <c r="K19" s="112"/>
      <c r="L19" s="112">
        <v>31.3</v>
      </c>
    </row>
    <row r="20" spans="1:12" x14ac:dyDescent="0.2">
      <c r="A20" s="54">
        <v>17958</v>
      </c>
      <c r="B20" s="71">
        <v>42.1</v>
      </c>
      <c r="C20" s="55"/>
      <c r="D20" s="55"/>
      <c r="E20" s="112">
        <v>31.8</v>
      </c>
      <c r="F20" s="112">
        <v>41.9</v>
      </c>
      <c r="G20" s="112"/>
      <c r="H20" s="112">
        <v>33.299999999999997</v>
      </c>
      <c r="I20" s="112">
        <v>12.4</v>
      </c>
      <c r="J20" s="112">
        <v>31.1</v>
      </c>
      <c r="K20" s="112"/>
      <c r="L20" s="112">
        <v>34.5</v>
      </c>
    </row>
    <row r="21" spans="1:12" x14ac:dyDescent="0.2">
      <c r="A21" s="54">
        <v>17989</v>
      </c>
      <c r="B21" s="71">
        <v>42.3</v>
      </c>
      <c r="C21" s="55"/>
      <c r="D21" s="55"/>
      <c r="E21" s="112">
        <v>13.8</v>
      </c>
      <c r="F21" s="112">
        <v>44.1</v>
      </c>
      <c r="G21" s="112"/>
      <c r="H21" s="112">
        <v>27.9</v>
      </c>
      <c r="I21" s="112">
        <v>16.2</v>
      </c>
      <c r="J21" s="112">
        <v>31.6</v>
      </c>
      <c r="K21" s="112"/>
      <c r="L21" s="112">
        <v>35.5</v>
      </c>
    </row>
    <row r="22" spans="1:12" x14ac:dyDescent="0.2">
      <c r="A22" s="54">
        <v>18019</v>
      </c>
      <c r="B22" s="71">
        <v>41.1</v>
      </c>
      <c r="C22" s="55"/>
      <c r="D22" s="55"/>
      <c r="E22" s="112">
        <v>20.100000000000001</v>
      </c>
      <c r="F22" s="112">
        <v>38.200000000000003</v>
      </c>
      <c r="G22" s="112"/>
      <c r="H22" s="112">
        <v>25.5</v>
      </c>
      <c r="I22" s="112">
        <v>15.5</v>
      </c>
      <c r="J22" s="112">
        <v>29</v>
      </c>
      <c r="K22" s="112"/>
      <c r="L22" s="112">
        <v>32.6</v>
      </c>
    </row>
    <row r="23" spans="1:12" x14ac:dyDescent="0.2">
      <c r="A23" s="54">
        <v>18050</v>
      </c>
      <c r="B23" s="71">
        <v>39.799999999999997</v>
      </c>
      <c r="C23" s="55"/>
      <c r="D23" s="55"/>
      <c r="E23" s="112">
        <v>10.6</v>
      </c>
      <c r="F23" s="112">
        <v>38.4</v>
      </c>
      <c r="G23" s="112"/>
      <c r="H23" s="112">
        <v>24.1</v>
      </c>
      <c r="I23" s="112">
        <v>15</v>
      </c>
      <c r="J23" s="112">
        <v>27.2</v>
      </c>
      <c r="K23" s="112"/>
      <c r="L23" s="112">
        <v>31.6</v>
      </c>
    </row>
    <row r="24" spans="1:12" x14ac:dyDescent="0.2">
      <c r="A24" s="54">
        <v>18080</v>
      </c>
      <c r="B24" s="71">
        <v>49.1</v>
      </c>
      <c r="C24" s="55"/>
      <c r="D24" s="55"/>
      <c r="E24" s="112">
        <v>28.8</v>
      </c>
      <c r="F24" s="112">
        <v>47</v>
      </c>
      <c r="G24" s="112"/>
      <c r="H24" s="112">
        <v>21.5</v>
      </c>
      <c r="I24" s="112">
        <v>22.4</v>
      </c>
      <c r="J24" s="112">
        <v>34.799999999999997</v>
      </c>
      <c r="K24" s="112"/>
      <c r="L24" s="112">
        <v>39</v>
      </c>
    </row>
    <row r="25" spans="1:12" x14ac:dyDescent="0.2">
      <c r="A25" s="54">
        <v>18111</v>
      </c>
      <c r="B25" s="71">
        <v>55.7</v>
      </c>
      <c r="C25" s="55"/>
      <c r="D25" s="55"/>
      <c r="E25" s="112">
        <v>42.7</v>
      </c>
      <c r="F25" s="112">
        <v>58.5</v>
      </c>
      <c r="G25" s="112"/>
      <c r="H25" s="112">
        <v>26.8</v>
      </c>
      <c r="I25" s="112">
        <v>33</v>
      </c>
      <c r="J25" s="112">
        <v>40</v>
      </c>
      <c r="K25" s="112"/>
      <c r="L25" s="112">
        <v>47</v>
      </c>
    </row>
    <row r="26" spans="1:12" x14ac:dyDescent="0.2">
      <c r="A26" s="54">
        <v>18142</v>
      </c>
      <c r="B26" s="71">
        <v>58</v>
      </c>
      <c r="C26" s="55"/>
      <c r="D26" s="55"/>
      <c r="E26" s="112">
        <v>47.5</v>
      </c>
      <c r="F26" s="112">
        <v>60.3</v>
      </c>
      <c r="G26" s="112"/>
      <c r="H26" s="112">
        <v>35.799999999999997</v>
      </c>
      <c r="I26" s="112">
        <v>39.9</v>
      </c>
      <c r="J26" s="112">
        <v>51.4</v>
      </c>
      <c r="K26" s="112"/>
      <c r="L26" s="112">
        <v>52.3</v>
      </c>
    </row>
    <row r="27" spans="1:12" x14ac:dyDescent="0.2">
      <c r="A27" s="54">
        <v>18172</v>
      </c>
      <c r="B27" s="71">
        <v>58.9</v>
      </c>
      <c r="C27" s="55"/>
      <c r="D27" s="55"/>
      <c r="E27" s="112">
        <v>42.1</v>
      </c>
      <c r="F27" s="112">
        <v>54.5</v>
      </c>
      <c r="G27" s="112"/>
      <c r="H27" s="112">
        <v>40.6</v>
      </c>
      <c r="I27" s="112">
        <v>46.1</v>
      </c>
      <c r="J27" s="112">
        <v>43.7</v>
      </c>
      <c r="K27" s="112"/>
      <c r="L27" s="112">
        <v>51</v>
      </c>
    </row>
    <row r="28" spans="1:12" x14ac:dyDescent="0.2">
      <c r="A28" s="54">
        <v>18203</v>
      </c>
      <c r="B28" s="71">
        <v>58.7</v>
      </c>
      <c r="C28" s="55"/>
      <c r="D28" s="55"/>
      <c r="E28" s="112">
        <v>51.1</v>
      </c>
      <c r="F28" s="112">
        <v>55.7</v>
      </c>
      <c r="G28" s="112"/>
      <c r="H28" s="112">
        <v>31.3</v>
      </c>
      <c r="I28" s="112">
        <v>51.5</v>
      </c>
      <c r="J28" s="112">
        <v>42.9</v>
      </c>
      <c r="K28" s="112"/>
      <c r="L28" s="112">
        <v>51</v>
      </c>
    </row>
    <row r="29" spans="1:12" x14ac:dyDescent="0.2">
      <c r="A29" s="54">
        <v>18233</v>
      </c>
      <c r="B29" s="71">
        <v>53.1</v>
      </c>
      <c r="C29" s="55"/>
      <c r="D29" s="55"/>
      <c r="E29" s="112">
        <v>49.9</v>
      </c>
      <c r="F29" s="112">
        <v>63.3</v>
      </c>
      <c r="G29" s="112"/>
      <c r="H29" s="112">
        <v>41.7</v>
      </c>
      <c r="I29" s="112">
        <v>52.2</v>
      </c>
      <c r="J29" s="112">
        <v>52.6</v>
      </c>
      <c r="K29" s="112"/>
      <c r="L29" s="112">
        <v>57.3</v>
      </c>
    </row>
    <row r="30" spans="1:12" x14ac:dyDescent="0.2">
      <c r="A30" s="54">
        <v>18264</v>
      </c>
      <c r="B30" s="71">
        <v>62.3</v>
      </c>
      <c r="C30" s="55"/>
      <c r="D30" s="55"/>
      <c r="E30" s="112">
        <v>62.4</v>
      </c>
      <c r="F30" s="112">
        <v>64.3</v>
      </c>
      <c r="G30" s="112"/>
      <c r="H30" s="112">
        <v>43.6</v>
      </c>
      <c r="I30" s="112">
        <v>56.3</v>
      </c>
      <c r="J30" s="112">
        <v>57.7</v>
      </c>
      <c r="K30" s="112"/>
      <c r="L30" s="112">
        <v>59.1</v>
      </c>
    </row>
    <row r="31" spans="1:12" x14ac:dyDescent="0.2">
      <c r="A31" s="54">
        <v>18295</v>
      </c>
      <c r="B31" s="71">
        <v>62.5</v>
      </c>
      <c r="C31" s="55"/>
      <c r="D31" s="55"/>
      <c r="E31" s="112">
        <v>70.900000000000006</v>
      </c>
      <c r="F31" s="112">
        <v>66.7</v>
      </c>
      <c r="G31" s="112"/>
      <c r="H31" s="112">
        <v>46.4</v>
      </c>
      <c r="I31" s="112">
        <v>68</v>
      </c>
      <c r="J31" s="112">
        <v>51.1</v>
      </c>
      <c r="K31" s="112"/>
      <c r="L31" s="112">
        <v>60.5</v>
      </c>
    </row>
    <row r="32" spans="1:12" x14ac:dyDescent="0.2">
      <c r="A32" s="54">
        <v>18323</v>
      </c>
      <c r="B32" s="71">
        <v>61.8</v>
      </c>
      <c r="C32" s="55"/>
      <c r="D32" s="55"/>
      <c r="E32" s="112">
        <v>77</v>
      </c>
      <c r="F32" s="112">
        <v>65.8</v>
      </c>
      <c r="G32" s="112"/>
      <c r="H32" s="112">
        <v>48.8</v>
      </c>
      <c r="I32" s="112">
        <v>72</v>
      </c>
      <c r="J32" s="112">
        <v>56.9</v>
      </c>
      <c r="K32" s="112"/>
      <c r="L32" s="112">
        <v>62.1</v>
      </c>
    </row>
    <row r="33" spans="1:12" x14ac:dyDescent="0.2">
      <c r="A33" s="54">
        <v>18354</v>
      </c>
      <c r="B33" s="71">
        <v>71</v>
      </c>
      <c r="C33" s="55"/>
      <c r="D33" s="55"/>
      <c r="E33" s="112">
        <v>80.2</v>
      </c>
      <c r="F33" s="112">
        <v>74.8</v>
      </c>
      <c r="G33" s="112"/>
      <c r="H33" s="112">
        <v>50.6</v>
      </c>
      <c r="I33" s="112">
        <v>68.8</v>
      </c>
      <c r="J33" s="112">
        <v>63.4</v>
      </c>
      <c r="K33" s="112"/>
      <c r="L33" s="112">
        <v>68.099999999999994</v>
      </c>
    </row>
    <row r="34" spans="1:12" x14ac:dyDescent="0.2">
      <c r="A34" s="54">
        <v>18384</v>
      </c>
      <c r="B34" s="71">
        <v>76.599999999999994</v>
      </c>
      <c r="C34" s="55"/>
      <c r="D34" s="55"/>
      <c r="E34" s="112">
        <v>98.2</v>
      </c>
      <c r="F34" s="112">
        <v>78.099999999999994</v>
      </c>
      <c r="G34" s="112"/>
      <c r="H34" s="112">
        <v>58.2</v>
      </c>
      <c r="I34" s="112">
        <v>82.9</v>
      </c>
      <c r="J34" s="112">
        <v>69.8</v>
      </c>
      <c r="K34" s="112"/>
      <c r="L34" s="112">
        <v>74.7</v>
      </c>
    </row>
    <row r="35" spans="1:12" x14ac:dyDescent="0.2">
      <c r="A35" s="54">
        <v>18415</v>
      </c>
      <c r="B35" s="71">
        <v>82.6</v>
      </c>
      <c r="C35" s="55"/>
      <c r="D35" s="55"/>
      <c r="E35" s="112">
        <v>100</v>
      </c>
      <c r="F35" s="112">
        <v>79.099999999999994</v>
      </c>
      <c r="G35" s="112"/>
      <c r="H35" s="112">
        <v>62.1</v>
      </c>
      <c r="I35" s="112">
        <v>76.5</v>
      </c>
      <c r="J35" s="112">
        <v>71.900000000000006</v>
      </c>
      <c r="K35" s="112"/>
      <c r="L35" s="112">
        <v>76.599999999999994</v>
      </c>
    </row>
    <row r="36" spans="1:12" x14ac:dyDescent="0.2">
      <c r="A36" s="54">
        <v>18445</v>
      </c>
      <c r="B36" s="71">
        <v>80.3</v>
      </c>
      <c r="C36" s="55"/>
      <c r="D36" s="55"/>
      <c r="E36" s="112">
        <v>90.7</v>
      </c>
      <c r="F36" s="112">
        <v>77.099999999999994</v>
      </c>
      <c r="G36" s="112"/>
      <c r="H36" s="112">
        <v>62.7</v>
      </c>
      <c r="I36" s="112">
        <v>89.4</v>
      </c>
      <c r="J36" s="112">
        <v>72.5</v>
      </c>
      <c r="K36" s="112"/>
      <c r="L36" s="112">
        <v>77.5</v>
      </c>
    </row>
    <row r="37" spans="1:12" x14ac:dyDescent="0.2">
      <c r="A37" s="54">
        <v>18476</v>
      </c>
      <c r="B37" s="71">
        <v>77.099999999999994</v>
      </c>
      <c r="C37" s="55"/>
      <c r="D37" s="55"/>
      <c r="E37" s="112">
        <v>84.8</v>
      </c>
      <c r="F37" s="112">
        <v>78.7</v>
      </c>
      <c r="G37" s="112"/>
      <c r="H37" s="112">
        <v>62.3</v>
      </c>
      <c r="I37" s="112">
        <v>81.7</v>
      </c>
      <c r="J37" s="112">
        <v>72.3</v>
      </c>
      <c r="K37" s="112"/>
      <c r="L37" s="112">
        <v>75.8</v>
      </c>
    </row>
    <row r="38" spans="1:12" x14ac:dyDescent="0.2">
      <c r="A38" s="54">
        <v>18507</v>
      </c>
      <c r="B38" s="71">
        <v>66.400000000000006</v>
      </c>
      <c r="C38" s="55"/>
      <c r="D38" s="55"/>
      <c r="E38" s="112">
        <v>84.4</v>
      </c>
      <c r="F38" s="112">
        <v>68.599999999999994</v>
      </c>
      <c r="G38" s="112"/>
      <c r="H38" s="112">
        <v>55.2</v>
      </c>
      <c r="I38" s="112">
        <v>73.7</v>
      </c>
      <c r="J38" s="112">
        <v>72.2</v>
      </c>
      <c r="K38" s="112"/>
      <c r="L38" s="112">
        <v>68.099999999999994</v>
      </c>
    </row>
    <row r="39" spans="1:12" x14ac:dyDescent="0.2">
      <c r="A39" s="54">
        <v>18537</v>
      </c>
      <c r="B39" s="71">
        <v>49</v>
      </c>
      <c r="C39" s="55"/>
      <c r="D39" s="55"/>
      <c r="E39" s="112">
        <v>84.8</v>
      </c>
      <c r="F39" s="112">
        <v>62.9</v>
      </c>
      <c r="G39" s="112"/>
      <c r="H39" s="112">
        <v>50.6</v>
      </c>
      <c r="I39" s="112">
        <v>70.3</v>
      </c>
      <c r="J39" s="112">
        <v>65.599999999999994</v>
      </c>
      <c r="K39" s="112"/>
      <c r="L39" s="112">
        <v>59.2</v>
      </c>
    </row>
    <row r="40" spans="1:12" x14ac:dyDescent="0.2">
      <c r="A40" s="54">
        <v>18568</v>
      </c>
      <c r="B40" s="71">
        <v>57.2</v>
      </c>
      <c r="C40" s="55"/>
      <c r="D40" s="55"/>
      <c r="E40" s="112">
        <v>85.1</v>
      </c>
      <c r="F40" s="112">
        <v>63.6</v>
      </c>
      <c r="G40" s="112"/>
      <c r="H40" s="112">
        <v>48.3</v>
      </c>
      <c r="I40" s="112">
        <v>79.099999999999994</v>
      </c>
      <c r="J40" s="112">
        <v>66.7</v>
      </c>
      <c r="K40" s="112"/>
      <c r="L40" s="112">
        <v>63.1</v>
      </c>
    </row>
    <row r="41" spans="1:12" x14ac:dyDescent="0.2">
      <c r="A41" s="54">
        <v>18598</v>
      </c>
      <c r="B41" s="71">
        <v>67.7</v>
      </c>
      <c r="C41" s="55"/>
      <c r="D41" s="55"/>
      <c r="E41" s="112">
        <v>91.1</v>
      </c>
      <c r="F41" s="112">
        <v>62.5</v>
      </c>
      <c r="G41" s="112"/>
      <c r="H41" s="112">
        <v>49.7</v>
      </c>
      <c r="I41" s="112">
        <v>87.5</v>
      </c>
      <c r="J41" s="112">
        <v>65.099999999999994</v>
      </c>
      <c r="K41" s="112"/>
      <c r="L41" s="112">
        <v>67.099999999999994</v>
      </c>
    </row>
    <row r="42" spans="1:12" x14ac:dyDescent="0.2">
      <c r="A42" s="54">
        <v>18629</v>
      </c>
      <c r="B42" s="71">
        <v>67.900000000000006</v>
      </c>
      <c r="C42" s="55"/>
      <c r="D42" s="55"/>
      <c r="E42" s="112">
        <v>85.1</v>
      </c>
      <c r="F42" s="112">
        <v>63</v>
      </c>
      <c r="G42" s="112"/>
      <c r="H42" s="112">
        <v>48</v>
      </c>
      <c r="I42" s="112">
        <v>88.7</v>
      </c>
      <c r="J42" s="112">
        <v>67.8</v>
      </c>
      <c r="K42" s="112"/>
      <c r="L42" s="112">
        <v>67.8</v>
      </c>
    </row>
    <row r="43" spans="1:12" x14ac:dyDescent="0.2">
      <c r="A43" s="54">
        <v>18660</v>
      </c>
      <c r="B43" s="71">
        <v>70</v>
      </c>
      <c r="C43" s="55"/>
      <c r="D43" s="55"/>
      <c r="E43" s="112">
        <v>86.5</v>
      </c>
      <c r="F43" s="112">
        <v>61.4</v>
      </c>
      <c r="G43" s="112"/>
      <c r="H43" s="112">
        <v>42.1</v>
      </c>
      <c r="I43" s="112">
        <v>93.3</v>
      </c>
      <c r="J43" s="112">
        <v>73.7</v>
      </c>
      <c r="K43" s="112"/>
      <c r="L43" s="112">
        <v>69.3</v>
      </c>
    </row>
    <row r="44" spans="1:12" x14ac:dyDescent="0.2">
      <c r="A44" s="54">
        <v>18688</v>
      </c>
      <c r="B44" s="71">
        <v>61</v>
      </c>
      <c r="C44" s="55"/>
      <c r="D44" s="55"/>
      <c r="E44" s="112">
        <v>76.599999999999994</v>
      </c>
      <c r="F44" s="112">
        <v>61.2</v>
      </c>
      <c r="G44" s="112"/>
      <c r="H44" s="112">
        <v>47.4</v>
      </c>
      <c r="I44" s="112">
        <v>85.1</v>
      </c>
      <c r="J44" s="112">
        <v>72</v>
      </c>
      <c r="K44" s="112"/>
      <c r="L44" s="112">
        <v>65.5</v>
      </c>
    </row>
    <row r="45" spans="1:12" x14ac:dyDescent="0.2">
      <c r="A45" s="54">
        <v>18719</v>
      </c>
      <c r="B45" s="71">
        <v>42.3</v>
      </c>
      <c r="C45" s="55"/>
      <c r="D45" s="55"/>
      <c r="E45" s="112">
        <v>68.5</v>
      </c>
      <c r="F45" s="112">
        <v>53.5</v>
      </c>
      <c r="G45" s="112"/>
      <c r="H45" s="112">
        <v>51.8</v>
      </c>
      <c r="I45" s="112">
        <v>65.7</v>
      </c>
      <c r="J45" s="112">
        <v>61.9</v>
      </c>
      <c r="K45" s="112"/>
      <c r="L45" s="112">
        <v>53.5</v>
      </c>
    </row>
    <row r="46" spans="1:12" x14ac:dyDescent="0.2">
      <c r="A46" s="54">
        <v>18749</v>
      </c>
      <c r="B46" s="71">
        <v>45.2</v>
      </c>
      <c r="C46" s="55"/>
      <c r="D46" s="55"/>
      <c r="E46" s="112">
        <v>63.6</v>
      </c>
      <c r="F46" s="112">
        <v>54.2</v>
      </c>
      <c r="G46" s="112"/>
      <c r="H46" s="112">
        <v>51.2</v>
      </c>
      <c r="I46" s="112">
        <v>45</v>
      </c>
      <c r="J46" s="112">
        <v>58.8</v>
      </c>
      <c r="K46" s="112"/>
      <c r="L46" s="112">
        <v>50.7</v>
      </c>
    </row>
    <row r="47" spans="1:12" x14ac:dyDescent="0.2">
      <c r="A47" s="54">
        <v>18780</v>
      </c>
      <c r="B47" s="71">
        <v>39.1</v>
      </c>
      <c r="C47" s="55"/>
      <c r="D47" s="55"/>
      <c r="E47" s="112">
        <v>52.1</v>
      </c>
      <c r="F47" s="112">
        <v>48.6</v>
      </c>
      <c r="G47" s="112"/>
      <c r="H47" s="112">
        <v>48.4</v>
      </c>
      <c r="I47" s="112">
        <v>36.700000000000003</v>
      </c>
      <c r="J47" s="112">
        <v>56.4</v>
      </c>
      <c r="K47" s="112"/>
      <c r="L47" s="112">
        <v>45.5</v>
      </c>
    </row>
    <row r="48" spans="1:12" x14ac:dyDescent="0.2">
      <c r="A48" s="54">
        <v>18810</v>
      </c>
      <c r="B48" s="71">
        <v>38.200000000000003</v>
      </c>
      <c r="C48" s="55"/>
      <c r="D48" s="55"/>
      <c r="E48" s="112">
        <v>46.4</v>
      </c>
      <c r="F48" s="112">
        <v>41.6</v>
      </c>
      <c r="G48" s="112"/>
      <c r="H48" s="112">
        <v>47.8</v>
      </c>
      <c r="I48" s="112">
        <v>32.200000000000003</v>
      </c>
      <c r="J48" s="112">
        <v>53.2</v>
      </c>
      <c r="K48" s="112"/>
      <c r="L48" s="112">
        <v>42.1</v>
      </c>
    </row>
    <row r="49" spans="1:12" x14ac:dyDescent="0.2">
      <c r="A49" s="54">
        <v>18841</v>
      </c>
      <c r="B49" s="71">
        <v>38.5</v>
      </c>
      <c r="C49" s="55"/>
      <c r="D49" s="55"/>
      <c r="E49" s="112">
        <v>43.2</v>
      </c>
      <c r="F49" s="112">
        <v>48.4</v>
      </c>
      <c r="G49" s="112"/>
      <c r="H49" s="112">
        <v>46.7</v>
      </c>
      <c r="I49" s="112">
        <v>32</v>
      </c>
      <c r="J49" s="112">
        <v>51.7</v>
      </c>
      <c r="K49" s="112"/>
      <c r="L49" s="112">
        <v>43.6</v>
      </c>
    </row>
    <row r="50" spans="1:12" x14ac:dyDescent="0.2">
      <c r="A50" s="54">
        <v>18872</v>
      </c>
      <c r="B50" s="71">
        <v>48.2</v>
      </c>
      <c r="C50" s="55"/>
      <c r="D50" s="55"/>
      <c r="E50" s="112">
        <v>45.7</v>
      </c>
      <c r="F50" s="112">
        <v>50.2</v>
      </c>
      <c r="G50" s="112"/>
      <c r="H50" s="112">
        <v>43.8</v>
      </c>
      <c r="I50" s="112">
        <v>46.4</v>
      </c>
      <c r="J50" s="112">
        <v>48.6</v>
      </c>
      <c r="K50" s="112"/>
      <c r="L50" s="112">
        <v>48.1</v>
      </c>
    </row>
    <row r="51" spans="1:12" x14ac:dyDescent="0.2">
      <c r="A51" s="54">
        <v>18902</v>
      </c>
      <c r="B51" s="71">
        <v>51.7</v>
      </c>
      <c r="C51" s="55"/>
      <c r="D51" s="55"/>
      <c r="E51" s="112">
        <v>54.4</v>
      </c>
      <c r="F51" s="112">
        <v>50.3</v>
      </c>
      <c r="G51" s="112"/>
      <c r="H51" s="112">
        <v>42</v>
      </c>
      <c r="I51" s="112">
        <v>47.2</v>
      </c>
      <c r="J51" s="112">
        <v>51.1</v>
      </c>
      <c r="K51" s="112"/>
      <c r="L51" s="112">
        <v>49.6</v>
      </c>
    </row>
    <row r="52" spans="1:12" x14ac:dyDescent="0.2">
      <c r="A52" s="54">
        <v>18933</v>
      </c>
      <c r="B52" s="71">
        <v>49.3</v>
      </c>
      <c r="C52" s="55"/>
      <c r="D52" s="55"/>
      <c r="E52" s="112">
        <v>55.6</v>
      </c>
      <c r="F52" s="112">
        <v>50.9</v>
      </c>
      <c r="G52" s="112"/>
      <c r="H52" s="112">
        <v>44.5</v>
      </c>
      <c r="I52" s="112">
        <v>34.9</v>
      </c>
      <c r="J52" s="112">
        <v>50.2</v>
      </c>
      <c r="K52" s="112"/>
      <c r="L52" s="112">
        <v>47.2</v>
      </c>
    </row>
    <row r="53" spans="1:12" x14ac:dyDescent="0.2">
      <c r="A53" s="54">
        <v>18963</v>
      </c>
      <c r="B53" s="71">
        <v>45.3</v>
      </c>
      <c r="C53" s="55"/>
      <c r="D53" s="55"/>
      <c r="E53" s="112">
        <v>56.6</v>
      </c>
      <c r="F53" s="112">
        <v>52.8</v>
      </c>
      <c r="G53" s="112"/>
      <c r="H53" s="112">
        <v>42.6</v>
      </c>
      <c r="I53" s="112">
        <v>33.6</v>
      </c>
      <c r="J53" s="112">
        <v>51.8</v>
      </c>
      <c r="K53" s="112"/>
      <c r="L53" s="112">
        <v>46.5</v>
      </c>
    </row>
    <row r="54" spans="1:12" x14ac:dyDescent="0.2">
      <c r="A54" s="54">
        <v>18994</v>
      </c>
      <c r="B54" s="71">
        <v>46.8</v>
      </c>
      <c r="C54" s="55"/>
      <c r="D54" s="55"/>
      <c r="E54" s="112">
        <v>51.8</v>
      </c>
      <c r="F54" s="112">
        <v>49.5</v>
      </c>
      <c r="G54" s="112"/>
      <c r="H54" s="112">
        <v>42.5</v>
      </c>
      <c r="I54" s="112">
        <v>31.3</v>
      </c>
      <c r="J54" s="112">
        <v>46.9</v>
      </c>
      <c r="K54" s="112"/>
      <c r="L54" s="112">
        <v>44.7</v>
      </c>
    </row>
    <row r="55" spans="1:12" x14ac:dyDescent="0.2">
      <c r="A55" s="54">
        <v>19025</v>
      </c>
      <c r="B55" s="71">
        <v>42.3</v>
      </c>
      <c r="C55" s="55"/>
      <c r="D55" s="55"/>
      <c r="E55" s="112">
        <v>52.7</v>
      </c>
      <c r="F55" s="112">
        <v>49.9</v>
      </c>
      <c r="G55" s="112"/>
      <c r="H55" s="112">
        <v>39.299999999999997</v>
      </c>
      <c r="I55" s="112">
        <v>24.9</v>
      </c>
      <c r="J55" s="112">
        <v>44.8</v>
      </c>
      <c r="K55" s="112"/>
      <c r="L55" s="112">
        <v>41.8</v>
      </c>
    </row>
    <row r="56" spans="1:12" x14ac:dyDescent="0.2">
      <c r="A56" s="54">
        <v>19054</v>
      </c>
      <c r="B56" s="71">
        <v>43.7</v>
      </c>
      <c r="C56" s="55"/>
      <c r="D56" s="55"/>
      <c r="E56" s="112">
        <v>44.7</v>
      </c>
      <c r="F56" s="112">
        <v>48.7</v>
      </c>
      <c r="G56" s="112"/>
      <c r="H56" s="112">
        <v>35.6</v>
      </c>
      <c r="I56" s="112">
        <v>18.8</v>
      </c>
      <c r="J56" s="112">
        <v>41.8</v>
      </c>
      <c r="K56" s="112"/>
      <c r="L56" s="112">
        <v>40</v>
      </c>
    </row>
    <row r="57" spans="1:12" x14ac:dyDescent="0.2">
      <c r="A57" s="54">
        <v>19085</v>
      </c>
      <c r="B57" s="71">
        <v>35.799999999999997</v>
      </c>
      <c r="C57" s="55"/>
      <c r="D57" s="55"/>
      <c r="E57" s="112">
        <v>42.6</v>
      </c>
      <c r="F57" s="112">
        <v>43.5</v>
      </c>
      <c r="G57" s="112"/>
      <c r="H57" s="112">
        <v>35.4</v>
      </c>
      <c r="I57" s="112">
        <v>19.399999999999999</v>
      </c>
      <c r="J57" s="112">
        <v>43.3</v>
      </c>
      <c r="K57" s="112"/>
      <c r="L57" s="112">
        <v>36.700000000000003</v>
      </c>
    </row>
    <row r="58" spans="1:12" x14ac:dyDescent="0.2">
      <c r="A58" s="54">
        <v>19115</v>
      </c>
      <c r="B58" s="71">
        <v>43.9</v>
      </c>
      <c r="C58" s="55"/>
      <c r="D58" s="55"/>
      <c r="E58" s="112">
        <v>38.799999999999997</v>
      </c>
      <c r="F58" s="112">
        <v>45.7</v>
      </c>
      <c r="G58" s="112"/>
      <c r="H58" s="112">
        <v>30.3</v>
      </c>
      <c r="I58" s="112">
        <v>22.4</v>
      </c>
      <c r="J58" s="112">
        <v>42.7</v>
      </c>
      <c r="K58" s="112"/>
      <c r="L58" s="112">
        <v>39.5</v>
      </c>
    </row>
    <row r="59" spans="1:12" x14ac:dyDescent="0.2">
      <c r="A59" s="54">
        <v>19146</v>
      </c>
      <c r="B59" s="71">
        <v>46.3</v>
      </c>
      <c r="C59" s="55"/>
      <c r="D59" s="55"/>
      <c r="E59" s="112">
        <v>40.4</v>
      </c>
      <c r="F59" s="112">
        <v>49.5</v>
      </c>
      <c r="G59" s="112"/>
      <c r="H59" s="112">
        <v>33.799999999999997</v>
      </c>
      <c r="I59" s="112">
        <v>33</v>
      </c>
      <c r="J59" s="112">
        <v>43.5</v>
      </c>
      <c r="K59" s="112"/>
      <c r="L59" s="112">
        <v>43.3</v>
      </c>
    </row>
    <row r="60" spans="1:12" x14ac:dyDescent="0.2">
      <c r="A60" s="54">
        <v>19176</v>
      </c>
      <c r="B60" s="71">
        <v>69.400000000000006</v>
      </c>
      <c r="C60" s="55"/>
      <c r="D60" s="55"/>
      <c r="E60" s="112">
        <v>60.1</v>
      </c>
      <c r="F60" s="112">
        <v>37.200000000000003</v>
      </c>
      <c r="G60" s="112"/>
      <c r="H60" s="112">
        <v>31.6</v>
      </c>
      <c r="I60" s="112">
        <v>47.4</v>
      </c>
      <c r="J60" s="112">
        <v>39.5</v>
      </c>
      <c r="K60" s="112"/>
      <c r="L60" s="112">
        <v>48.3</v>
      </c>
    </row>
    <row r="61" spans="1:12" x14ac:dyDescent="0.2">
      <c r="A61" s="54">
        <v>19207</v>
      </c>
      <c r="B61" s="71">
        <v>58.5</v>
      </c>
      <c r="C61" s="55"/>
      <c r="D61" s="55"/>
      <c r="E61" s="112">
        <v>54.7</v>
      </c>
      <c r="F61" s="112">
        <v>84</v>
      </c>
      <c r="G61" s="112"/>
      <c r="H61" s="112">
        <v>30.5</v>
      </c>
      <c r="I61" s="112">
        <v>41.2</v>
      </c>
      <c r="J61" s="112">
        <v>63.1</v>
      </c>
      <c r="K61" s="112"/>
      <c r="L61" s="112">
        <v>60.4</v>
      </c>
    </row>
    <row r="62" spans="1:12" x14ac:dyDescent="0.2">
      <c r="A62" s="54">
        <v>19238</v>
      </c>
      <c r="B62" s="71">
        <v>60.3</v>
      </c>
      <c r="C62" s="55"/>
      <c r="D62" s="55"/>
      <c r="E62" s="112">
        <v>57.9</v>
      </c>
      <c r="F62" s="112">
        <v>66</v>
      </c>
      <c r="G62" s="112"/>
      <c r="H62" s="112">
        <v>38.6</v>
      </c>
      <c r="I62" s="112">
        <v>42.7</v>
      </c>
      <c r="J62" s="112">
        <v>56.2</v>
      </c>
      <c r="K62" s="112"/>
      <c r="L62" s="112">
        <v>56.1</v>
      </c>
    </row>
    <row r="63" spans="1:12" x14ac:dyDescent="0.2">
      <c r="A63" s="54">
        <v>19268</v>
      </c>
      <c r="B63" s="71">
        <v>59.9</v>
      </c>
      <c r="C63" s="55"/>
      <c r="D63" s="55"/>
      <c r="E63" s="112">
        <v>54.1</v>
      </c>
      <c r="F63" s="112">
        <v>65.3</v>
      </c>
      <c r="G63" s="112"/>
      <c r="H63" s="112">
        <v>38.200000000000003</v>
      </c>
      <c r="I63" s="112">
        <v>43.3</v>
      </c>
      <c r="J63" s="112">
        <v>57.8</v>
      </c>
      <c r="K63" s="112"/>
      <c r="L63" s="112">
        <v>56.2</v>
      </c>
    </row>
    <row r="64" spans="1:12" x14ac:dyDescent="0.2">
      <c r="A64" s="54">
        <v>19299</v>
      </c>
      <c r="B64" s="71">
        <v>58.8</v>
      </c>
      <c r="C64" s="55"/>
      <c r="D64" s="55"/>
      <c r="E64" s="112">
        <v>49.7</v>
      </c>
      <c r="F64" s="112">
        <v>65</v>
      </c>
      <c r="G64" s="112"/>
      <c r="H64" s="112">
        <v>39.9</v>
      </c>
      <c r="I64" s="112">
        <v>45</v>
      </c>
      <c r="J64" s="112">
        <v>60.9</v>
      </c>
      <c r="K64" s="112"/>
      <c r="L64" s="112">
        <v>56.8</v>
      </c>
    </row>
    <row r="65" spans="1:12" x14ac:dyDescent="0.2">
      <c r="A65" s="54">
        <v>19329</v>
      </c>
      <c r="B65" s="71">
        <v>60.4</v>
      </c>
      <c r="C65" s="55"/>
      <c r="D65" s="55"/>
      <c r="E65" s="112">
        <v>48.2</v>
      </c>
      <c r="F65" s="112">
        <v>64.3</v>
      </c>
      <c r="G65" s="112"/>
      <c r="H65" s="112">
        <v>40</v>
      </c>
      <c r="I65" s="112">
        <v>43.5</v>
      </c>
      <c r="J65" s="112">
        <v>55.6</v>
      </c>
      <c r="K65" s="112"/>
      <c r="L65" s="112">
        <v>55.8</v>
      </c>
    </row>
    <row r="66" spans="1:12" x14ac:dyDescent="0.2">
      <c r="A66" s="54">
        <v>19360</v>
      </c>
      <c r="B66" s="71">
        <v>64.599999999999994</v>
      </c>
      <c r="C66" s="55"/>
      <c r="D66" s="55"/>
      <c r="E66" s="112">
        <v>45.1</v>
      </c>
      <c r="F66" s="112">
        <v>69.8</v>
      </c>
      <c r="G66" s="112"/>
      <c r="H66" s="112">
        <v>40.9</v>
      </c>
      <c r="I66" s="112">
        <v>41.5</v>
      </c>
      <c r="J66" s="112">
        <v>61.5</v>
      </c>
      <c r="K66" s="112"/>
      <c r="L66" s="112">
        <v>59.4</v>
      </c>
    </row>
    <row r="67" spans="1:12" x14ac:dyDescent="0.2">
      <c r="A67" s="54">
        <v>19391</v>
      </c>
      <c r="B67" s="71">
        <v>56</v>
      </c>
      <c r="C67" s="55"/>
      <c r="D67" s="55"/>
      <c r="E67" s="112">
        <v>54.5</v>
      </c>
      <c r="F67" s="112">
        <v>62.4</v>
      </c>
      <c r="G67" s="112"/>
      <c r="H67" s="112">
        <v>44.3</v>
      </c>
      <c r="I67" s="112">
        <v>41.8</v>
      </c>
      <c r="J67" s="112">
        <v>61.7</v>
      </c>
      <c r="K67" s="112"/>
      <c r="L67" s="112">
        <v>55.4</v>
      </c>
    </row>
    <row r="68" spans="1:12" x14ac:dyDescent="0.2">
      <c r="A68" s="54">
        <v>19419</v>
      </c>
      <c r="B68" s="71">
        <v>47.2</v>
      </c>
      <c r="C68" s="55"/>
      <c r="D68" s="55"/>
      <c r="E68" s="112">
        <v>73.3</v>
      </c>
      <c r="F68" s="112">
        <v>54</v>
      </c>
      <c r="G68" s="112"/>
      <c r="H68" s="112">
        <v>46.4</v>
      </c>
      <c r="I68" s="112">
        <v>41.8</v>
      </c>
      <c r="J68" s="112">
        <v>59.4</v>
      </c>
      <c r="K68" s="112"/>
      <c r="L68" s="112">
        <v>50.5</v>
      </c>
    </row>
    <row r="69" spans="1:12" x14ac:dyDescent="0.2">
      <c r="A69" s="54">
        <v>19450</v>
      </c>
      <c r="B69" s="71">
        <v>52</v>
      </c>
      <c r="C69" s="55"/>
      <c r="D69" s="55"/>
      <c r="E69" s="112">
        <v>69.3</v>
      </c>
      <c r="F69" s="112">
        <v>57.3</v>
      </c>
      <c r="G69" s="112"/>
      <c r="H69" s="112">
        <v>43.8</v>
      </c>
      <c r="I69" s="112">
        <v>38.6</v>
      </c>
      <c r="J69" s="112">
        <v>55</v>
      </c>
      <c r="K69" s="112"/>
      <c r="L69" s="112">
        <v>51.1</v>
      </c>
    </row>
    <row r="70" spans="1:12" x14ac:dyDescent="0.2">
      <c r="A70" s="54">
        <v>19480</v>
      </c>
      <c r="B70" s="71">
        <v>49.3</v>
      </c>
      <c r="C70" s="55"/>
      <c r="D70" s="55"/>
      <c r="E70" s="112">
        <v>72.3</v>
      </c>
      <c r="F70" s="112">
        <v>57.1</v>
      </c>
      <c r="G70" s="112"/>
      <c r="H70" s="112">
        <v>41.2</v>
      </c>
      <c r="I70" s="112">
        <v>35.1</v>
      </c>
      <c r="J70" s="112">
        <v>52.3</v>
      </c>
      <c r="K70" s="112"/>
      <c r="L70" s="112">
        <v>48.9</v>
      </c>
    </row>
    <row r="71" spans="1:12" x14ac:dyDescent="0.2">
      <c r="A71" s="54">
        <v>19511</v>
      </c>
      <c r="B71" s="71">
        <v>48.3</v>
      </c>
      <c r="C71" s="55"/>
      <c r="D71" s="55"/>
      <c r="E71" s="112">
        <v>69.7</v>
      </c>
      <c r="F71" s="112">
        <v>55.2</v>
      </c>
      <c r="G71" s="112"/>
      <c r="H71" s="112">
        <v>44.6</v>
      </c>
      <c r="I71" s="112">
        <v>33.299999999999997</v>
      </c>
      <c r="J71" s="112">
        <v>53.8</v>
      </c>
      <c r="K71" s="112"/>
      <c r="L71" s="112">
        <v>48.5</v>
      </c>
    </row>
    <row r="72" spans="1:12" x14ac:dyDescent="0.2">
      <c r="A72" s="54">
        <v>19541</v>
      </c>
      <c r="B72" s="71">
        <v>44.2</v>
      </c>
      <c r="C72" s="55"/>
      <c r="D72" s="55"/>
      <c r="E72" s="112">
        <v>62</v>
      </c>
      <c r="F72" s="112">
        <v>53.1</v>
      </c>
      <c r="G72" s="112"/>
      <c r="H72" s="112">
        <v>45.6</v>
      </c>
      <c r="I72" s="112">
        <v>28.5</v>
      </c>
      <c r="J72" s="112">
        <v>54.4</v>
      </c>
      <c r="K72" s="112"/>
      <c r="L72" s="112">
        <v>46.3</v>
      </c>
    </row>
    <row r="73" spans="1:12" x14ac:dyDescent="0.2">
      <c r="A73" s="54">
        <v>19572</v>
      </c>
      <c r="B73" s="71">
        <v>42.1</v>
      </c>
      <c r="C73" s="55"/>
      <c r="D73" s="55"/>
      <c r="E73" s="112">
        <v>55.8</v>
      </c>
      <c r="F73" s="112">
        <v>50.7</v>
      </c>
      <c r="G73" s="112"/>
      <c r="H73" s="112">
        <v>46.2</v>
      </c>
      <c r="I73" s="112">
        <v>26.5</v>
      </c>
      <c r="J73" s="112">
        <v>48.1</v>
      </c>
      <c r="K73" s="112"/>
      <c r="L73" s="112">
        <v>43.5</v>
      </c>
    </row>
    <row r="74" spans="1:12" x14ac:dyDescent="0.2">
      <c r="A74" s="54">
        <v>19603</v>
      </c>
      <c r="B74" s="71">
        <v>39.9</v>
      </c>
      <c r="C74" s="55"/>
      <c r="D74" s="55"/>
      <c r="E74" s="112">
        <v>43.8</v>
      </c>
      <c r="F74" s="112">
        <v>46.8</v>
      </c>
      <c r="G74" s="112"/>
      <c r="H74" s="112">
        <v>43.3</v>
      </c>
      <c r="I74" s="112">
        <v>23.2</v>
      </c>
      <c r="J74" s="112">
        <v>43.8</v>
      </c>
      <c r="K74" s="112"/>
      <c r="L74" s="112">
        <v>40.200000000000003</v>
      </c>
    </row>
    <row r="75" spans="1:12" x14ac:dyDescent="0.2">
      <c r="A75" s="54">
        <v>19633</v>
      </c>
      <c r="B75" s="71">
        <v>38</v>
      </c>
      <c r="C75" s="55"/>
      <c r="D75" s="55"/>
      <c r="E75" s="112">
        <v>45.1</v>
      </c>
      <c r="F75" s="112">
        <v>44.6</v>
      </c>
      <c r="G75" s="112"/>
      <c r="H75" s="112">
        <v>41.3</v>
      </c>
      <c r="I75" s="112">
        <v>20.7</v>
      </c>
      <c r="J75" s="112">
        <v>37.9</v>
      </c>
      <c r="K75" s="112"/>
      <c r="L75" s="112">
        <v>37.4</v>
      </c>
    </row>
    <row r="76" spans="1:12" x14ac:dyDescent="0.2">
      <c r="A76" s="54">
        <v>19664</v>
      </c>
      <c r="B76" s="71">
        <v>40.9</v>
      </c>
      <c r="C76" s="55"/>
      <c r="D76" s="55"/>
      <c r="E76" s="112">
        <v>47</v>
      </c>
      <c r="F76" s="112">
        <v>43.4</v>
      </c>
      <c r="G76" s="112"/>
      <c r="H76" s="112">
        <v>35.5</v>
      </c>
      <c r="I76" s="112">
        <v>20.2</v>
      </c>
      <c r="J76" s="112">
        <v>35.799999999999997</v>
      </c>
      <c r="K76" s="112"/>
      <c r="L76" s="112">
        <v>36.9</v>
      </c>
    </row>
    <row r="77" spans="1:12" x14ac:dyDescent="0.2">
      <c r="A77" s="54">
        <v>19694</v>
      </c>
      <c r="B77" s="71">
        <v>37.5</v>
      </c>
      <c r="C77" s="55"/>
      <c r="D77" s="55"/>
      <c r="E77" s="112">
        <v>47.7</v>
      </c>
      <c r="F77" s="112">
        <v>41.3</v>
      </c>
      <c r="G77" s="112"/>
      <c r="H77" s="112">
        <v>34.200000000000003</v>
      </c>
      <c r="I77" s="112">
        <v>21.8</v>
      </c>
      <c r="J77" s="112">
        <v>36.6</v>
      </c>
      <c r="K77" s="112"/>
      <c r="L77" s="112">
        <v>35.6</v>
      </c>
    </row>
    <row r="78" spans="1:12" x14ac:dyDescent="0.2">
      <c r="A78" s="54">
        <v>19725</v>
      </c>
      <c r="B78" s="71">
        <v>42.9</v>
      </c>
      <c r="C78" s="55"/>
      <c r="D78" s="55"/>
      <c r="E78" s="112">
        <v>40.5</v>
      </c>
      <c r="F78" s="112">
        <v>45</v>
      </c>
      <c r="G78" s="112"/>
      <c r="H78" s="112">
        <v>34.200000000000003</v>
      </c>
      <c r="I78" s="112">
        <v>23.6</v>
      </c>
      <c r="J78" s="112">
        <v>31.5</v>
      </c>
      <c r="K78" s="112"/>
      <c r="L78" s="112">
        <v>37.4</v>
      </c>
    </row>
    <row r="79" spans="1:12" x14ac:dyDescent="0.2">
      <c r="A79" s="54">
        <v>19756</v>
      </c>
      <c r="B79" s="71">
        <v>50.3</v>
      </c>
      <c r="C79" s="55"/>
      <c r="D79" s="55"/>
      <c r="E79" s="112">
        <v>41.6</v>
      </c>
      <c r="F79" s="112">
        <v>46</v>
      </c>
      <c r="G79" s="112"/>
      <c r="H79" s="112">
        <v>30.9</v>
      </c>
      <c r="I79" s="112">
        <v>26.9</v>
      </c>
      <c r="J79" s="112">
        <v>34.799999999999997</v>
      </c>
      <c r="K79" s="112"/>
      <c r="L79" s="112">
        <v>40.700000000000003</v>
      </c>
    </row>
    <row r="80" spans="1:12" x14ac:dyDescent="0.2">
      <c r="A80" s="54">
        <v>19784</v>
      </c>
      <c r="B80" s="71">
        <v>54.7</v>
      </c>
      <c r="C80" s="55"/>
      <c r="D80" s="55"/>
      <c r="E80" s="112">
        <v>46.6</v>
      </c>
      <c r="F80" s="112">
        <v>51.5</v>
      </c>
      <c r="G80" s="112"/>
      <c r="H80" s="112">
        <v>31.6</v>
      </c>
      <c r="I80" s="112">
        <v>28</v>
      </c>
      <c r="J80" s="112">
        <v>40.200000000000003</v>
      </c>
      <c r="K80" s="112"/>
      <c r="L80" s="112">
        <v>44.7</v>
      </c>
    </row>
    <row r="81" spans="1:12" x14ac:dyDescent="0.2">
      <c r="A81" s="54">
        <v>19815</v>
      </c>
      <c r="B81" s="71">
        <v>58.4</v>
      </c>
      <c r="C81" s="55"/>
      <c r="D81" s="55"/>
      <c r="E81" s="112">
        <v>49.7</v>
      </c>
      <c r="F81" s="112">
        <v>55.4</v>
      </c>
      <c r="G81" s="112"/>
      <c r="H81" s="112">
        <v>33.200000000000003</v>
      </c>
      <c r="I81" s="112">
        <v>30.3</v>
      </c>
      <c r="J81" s="112">
        <v>42.4</v>
      </c>
      <c r="K81" s="112"/>
      <c r="L81" s="112">
        <v>47.7</v>
      </c>
    </row>
    <row r="82" spans="1:12" x14ac:dyDescent="0.2">
      <c r="A82" s="54">
        <v>19845</v>
      </c>
      <c r="B82" s="71">
        <v>60.2</v>
      </c>
      <c r="C82" s="55"/>
      <c r="D82" s="55"/>
      <c r="E82" s="112">
        <v>45.6</v>
      </c>
      <c r="F82" s="112">
        <v>56.3</v>
      </c>
      <c r="G82" s="112"/>
      <c r="H82" s="112">
        <v>39.1</v>
      </c>
      <c r="I82" s="112">
        <v>34.299999999999997</v>
      </c>
      <c r="J82" s="112">
        <v>44.5</v>
      </c>
      <c r="K82" s="112"/>
      <c r="L82" s="112">
        <v>50.1</v>
      </c>
    </row>
    <row r="83" spans="1:12" x14ac:dyDescent="0.2">
      <c r="A83" s="54">
        <v>19876</v>
      </c>
      <c r="B83" s="71">
        <v>64.599999999999994</v>
      </c>
      <c r="C83" s="55"/>
      <c r="D83" s="55"/>
      <c r="E83" s="112">
        <v>52.5</v>
      </c>
      <c r="F83" s="112">
        <v>59.4</v>
      </c>
      <c r="G83" s="112"/>
      <c r="H83" s="112">
        <v>34.4</v>
      </c>
      <c r="I83" s="112">
        <v>35.799999999999997</v>
      </c>
      <c r="J83" s="112">
        <v>45.2</v>
      </c>
      <c r="K83" s="112"/>
      <c r="L83" s="112">
        <v>52.1</v>
      </c>
    </row>
    <row r="84" spans="1:12" x14ac:dyDescent="0.2">
      <c r="A84" s="54">
        <v>19906</v>
      </c>
      <c r="B84" s="71">
        <v>63.8</v>
      </c>
      <c r="C84" s="55"/>
      <c r="D84" s="55"/>
      <c r="E84" s="112">
        <v>53.8</v>
      </c>
      <c r="F84" s="112">
        <v>57.4</v>
      </c>
      <c r="G84" s="112"/>
      <c r="H84" s="112">
        <v>35.700000000000003</v>
      </c>
      <c r="I84" s="112">
        <v>38.1</v>
      </c>
      <c r="J84" s="112">
        <v>44.4</v>
      </c>
      <c r="K84" s="112"/>
      <c r="L84" s="112">
        <v>51.7</v>
      </c>
    </row>
    <row r="85" spans="1:12" x14ac:dyDescent="0.2">
      <c r="A85" s="54">
        <v>19937</v>
      </c>
      <c r="B85" s="71">
        <v>56.6</v>
      </c>
      <c r="C85" s="55"/>
      <c r="D85" s="55"/>
      <c r="E85" s="112">
        <v>41.7</v>
      </c>
      <c r="F85" s="112">
        <v>56.2</v>
      </c>
      <c r="G85" s="112"/>
      <c r="H85" s="112">
        <v>37.700000000000003</v>
      </c>
      <c r="I85" s="112">
        <v>36.4</v>
      </c>
      <c r="J85" s="112">
        <v>37.700000000000003</v>
      </c>
      <c r="K85" s="112"/>
      <c r="L85" s="112">
        <v>54.4</v>
      </c>
    </row>
    <row r="86" spans="1:12" x14ac:dyDescent="0.2">
      <c r="A86" s="54">
        <v>19968</v>
      </c>
      <c r="B86" s="71">
        <v>62.2</v>
      </c>
      <c r="C86" s="55"/>
      <c r="D86" s="55"/>
      <c r="E86" s="112">
        <v>53</v>
      </c>
      <c r="F86" s="112">
        <v>57</v>
      </c>
      <c r="G86" s="112"/>
      <c r="H86" s="112">
        <v>40.799999999999997</v>
      </c>
      <c r="I86" s="112">
        <v>43.6</v>
      </c>
      <c r="J86" s="112">
        <v>49.7</v>
      </c>
      <c r="K86" s="112"/>
      <c r="L86" s="112">
        <v>53.5</v>
      </c>
    </row>
    <row r="87" spans="1:12" x14ac:dyDescent="0.2">
      <c r="A87" s="54">
        <v>19998</v>
      </c>
      <c r="B87" s="71">
        <v>66.7</v>
      </c>
      <c r="C87" s="55"/>
      <c r="D87" s="55"/>
      <c r="E87" s="112">
        <v>57.6</v>
      </c>
      <c r="F87" s="112">
        <v>62.4</v>
      </c>
      <c r="G87" s="112"/>
      <c r="H87" s="112">
        <v>40.5</v>
      </c>
      <c r="I87" s="112">
        <v>49.5</v>
      </c>
      <c r="J87" s="112">
        <v>55.8</v>
      </c>
      <c r="K87" s="112"/>
      <c r="L87" s="112">
        <v>58.2</v>
      </c>
    </row>
    <row r="88" spans="1:12" x14ac:dyDescent="0.2">
      <c r="A88" s="54">
        <v>20029</v>
      </c>
      <c r="B88" s="71">
        <v>66</v>
      </c>
      <c r="C88" s="55"/>
      <c r="D88" s="55"/>
      <c r="E88" s="112">
        <v>57.8</v>
      </c>
      <c r="F88" s="112">
        <v>63</v>
      </c>
      <c r="G88" s="112"/>
      <c r="H88" s="112">
        <v>44.7</v>
      </c>
      <c r="I88" s="112">
        <v>51.9</v>
      </c>
      <c r="J88" s="112">
        <v>55.1</v>
      </c>
      <c r="K88" s="112"/>
      <c r="L88" s="112">
        <v>58.8</v>
      </c>
    </row>
    <row r="89" spans="1:12" x14ac:dyDescent="0.2">
      <c r="A89" s="54">
        <v>20059</v>
      </c>
      <c r="B89" s="71">
        <v>73.599999999999994</v>
      </c>
      <c r="C89" s="55"/>
      <c r="D89" s="55"/>
      <c r="E89" s="112">
        <v>59.1</v>
      </c>
      <c r="F89" s="112">
        <v>70.5</v>
      </c>
      <c r="G89" s="112"/>
      <c r="H89" s="112">
        <v>47.1</v>
      </c>
      <c r="I89" s="112">
        <v>54.5</v>
      </c>
      <c r="J89" s="112">
        <v>55.8</v>
      </c>
      <c r="K89" s="112"/>
      <c r="L89" s="112">
        <v>63.8</v>
      </c>
    </row>
    <row r="90" spans="1:12" x14ac:dyDescent="0.2">
      <c r="A90" s="54">
        <v>20090</v>
      </c>
      <c r="B90" s="71">
        <v>66.8</v>
      </c>
      <c r="C90" s="55"/>
      <c r="D90" s="55"/>
      <c r="E90" s="112">
        <v>66.7</v>
      </c>
      <c r="F90" s="112">
        <v>69.099999999999994</v>
      </c>
      <c r="G90" s="112"/>
      <c r="H90" s="112">
        <v>48</v>
      </c>
      <c r="I90" s="112">
        <v>60.6</v>
      </c>
      <c r="J90" s="112">
        <v>59</v>
      </c>
      <c r="K90" s="112"/>
      <c r="L90" s="112">
        <v>63</v>
      </c>
    </row>
    <row r="91" spans="1:12" x14ac:dyDescent="0.2">
      <c r="A91" s="54">
        <v>20121</v>
      </c>
      <c r="B91" s="71">
        <v>73.900000000000006</v>
      </c>
      <c r="C91" s="55"/>
      <c r="D91" s="55"/>
      <c r="E91" s="112">
        <v>82</v>
      </c>
      <c r="F91" s="112">
        <v>70.900000000000006</v>
      </c>
      <c r="G91" s="112"/>
      <c r="H91" s="112">
        <v>51.3</v>
      </c>
      <c r="I91" s="112">
        <v>67.2</v>
      </c>
      <c r="J91" s="112">
        <v>63.4</v>
      </c>
      <c r="K91" s="112"/>
      <c r="L91" s="112">
        <v>67.8</v>
      </c>
    </row>
    <row r="92" spans="1:12" x14ac:dyDescent="0.2">
      <c r="A92" s="54">
        <v>20149</v>
      </c>
      <c r="B92" s="71">
        <v>71.5</v>
      </c>
      <c r="C92" s="55"/>
      <c r="D92" s="55"/>
      <c r="E92" s="112">
        <v>69.8</v>
      </c>
      <c r="F92" s="112">
        <v>71</v>
      </c>
      <c r="G92" s="112"/>
      <c r="H92" s="112">
        <v>54.4</v>
      </c>
      <c r="I92" s="112">
        <v>68.5</v>
      </c>
      <c r="J92" s="112">
        <v>63</v>
      </c>
      <c r="K92" s="112"/>
      <c r="L92" s="112">
        <v>67.5</v>
      </c>
    </row>
    <row r="93" spans="1:12" x14ac:dyDescent="0.2">
      <c r="A93" s="54">
        <v>20180</v>
      </c>
      <c r="B93" s="71">
        <v>70.900000000000006</v>
      </c>
      <c r="C93" s="55"/>
      <c r="D93" s="55"/>
      <c r="E93" s="112">
        <v>75.2</v>
      </c>
      <c r="F93" s="112">
        <v>73.8</v>
      </c>
      <c r="G93" s="112"/>
      <c r="H93" s="112">
        <v>54.2</v>
      </c>
      <c r="I93" s="112">
        <v>71.900000000000006</v>
      </c>
      <c r="J93" s="112">
        <v>63.9</v>
      </c>
      <c r="K93" s="112"/>
      <c r="L93" s="112">
        <v>68.7</v>
      </c>
    </row>
    <row r="94" spans="1:12" x14ac:dyDescent="0.2">
      <c r="A94" s="54">
        <v>20210</v>
      </c>
      <c r="B94" s="71">
        <v>72.900000000000006</v>
      </c>
      <c r="C94" s="55"/>
      <c r="D94" s="55"/>
      <c r="E94" s="112">
        <v>81</v>
      </c>
      <c r="F94" s="112">
        <v>73.5</v>
      </c>
      <c r="G94" s="112"/>
      <c r="H94" s="112">
        <v>56.6</v>
      </c>
      <c r="I94" s="112">
        <v>68.7</v>
      </c>
      <c r="J94" s="112">
        <v>66.2</v>
      </c>
      <c r="K94" s="112"/>
      <c r="L94" s="112">
        <v>69.5</v>
      </c>
    </row>
    <row r="95" spans="1:12" x14ac:dyDescent="0.2">
      <c r="A95" s="54">
        <v>20241</v>
      </c>
      <c r="B95" s="71">
        <v>60.9</v>
      </c>
      <c r="C95" s="55"/>
      <c r="D95" s="55"/>
      <c r="E95" s="112">
        <v>75.900000000000006</v>
      </c>
      <c r="F95" s="112">
        <v>65.5</v>
      </c>
      <c r="G95" s="112"/>
      <c r="H95" s="112">
        <v>65.2</v>
      </c>
      <c r="I95" s="112">
        <v>65.7</v>
      </c>
      <c r="J95" s="112">
        <v>61.2</v>
      </c>
      <c r="K95" s="112"/>
      <c r="L95" s="112">
        <v>63.3</v>
      </c>
    </row>
    <row r="96" spans="1:12" x14ac:dyDescent="0.2">
      <c r="A96" s="54">
        <v>20271</v>
      </c>
      <c r="B96" s="71">
        <v>67.099999999999994</v>
      </c>
      <c r="C96" s="55"/>
      <c r="D96" s="55"/>
      <c r="E96" s="112">
        <v>80.400000000000006</v>
      </c>
      <c r="F96" s="112">
        <v>72.099999999999994</v>
      </c>
      <c r="G96" s="112"/>
      <c r="H96" s="112">
        <v>58.4</v>
      </c>
      <c r="I96" s="112">
        <v>67</v>
      </c>
      <c r="J96" s="112">
        <v>60.9</v>
      </c>
      <c r="K96" s="112"/>
      <c r="L96" s="112">
        <v>66.2</v>
      </c>
    </row>
    <row r="97" spans="1:12" x14ac:dyDescent="0.2">
      <c r="A97" s="54">
        <v>20302</v>
      </c>
      <c r="B97" s="71">
        <v>70.400000000000006</v>
      </c>
      <c r="C97" s="55"/>
      <c r="D97" s="55"/>
      <c r="E97" s="112">
        <v>79.5</v>
      </c>
      <c r="F97" s="112">
        <v>67.099999999999994</v>
      </c>
      <c r="G97" s="112"/>
      <c r="H97" s="112">
        <v>54.2</v>
      </c>
      <c r="I97" s="112">
        <v>64.3</v>
      </c>
      <c r="J97" s="112">
        <v>59.2</v>
      </c>
      <c r="K97" s="112"/>
      <c r="L97" s="112">
        <v>64.8</v>
      </c>
    </row>
    <row r="98" spans="1:12" x14ac:dyDescent="0.2">
      <c r="A98" s="54">
        <v>20333</v>
      </c>
      <c r="B98" s="71">
        <v>63.7</v>
      </c>
      <c r="C98" s="55"/>
      <c r="D98" s="55"/>
      <c r="E98" s="112">
        <v>82.2</v>
      </c>
      <c r="F98" s="112">
        <v>64.3</v>
      </c>
      <c r="G98" s="112"/>
      <c r="H98" s="112">
        <v>53.5</v>
      </c>
      <c r="I98" s="112">
        <v>66.3</v>
      </c>
      <c r="J98" s="112">
        <v>59.7</v>
      </c>
      <c r="K98" s="112"/>
      <c r="L98" s="112">
        <v>62.4</v>
      </c>
    </row>
    <row r="99" spans="1:12" x14ac:dyDescent="0.2">
      <c r="A99" s="54">
        <v>20363</v>
      </c>
      <c r="B99" s="71">
        <v>66.3</v>
      </c>
      <c r="C99" s="55"/>
      <c r="D99" s="55"/>
      <c r="E99" s="112">
        <v>80.5</v>
      </c>
      <c r="F99" s="112">
        <v>65.099999999999994</v>
      </c>
      <c r="G99" s="112"/>
      <c r="H99" s="112">
        <v>53.5</v>
      </c>
      <c r="I99" s="112">
        <v>66.5</v>
      </c>
      <c r="J99" s="112">
        <v>60.9</v>
      </c>
      <c r="K99" s="112"/>
      <c r="L99" s="112">
        <v>63.7</v>
      </c>
    </row>
    <row r="100" spans="1:12" x14ac:dyDescent="0.2">
      <c r="A100" s="54">
        <v>20394</v>
      </c>
      <c r="B100" s="71">
        <v>61.5</v>
      </c>
      <c r="C100" s="55"/>
      <c r="D100" s="55"/>
      <c r="E100" s="112">
        <v>77.3</v>
      </c>
      <c r="F100" s="112">
        <v>63.9</v>
      </c>
      <c r="G100" s="112"/>
      <c r="H100" s="112">
        <v>55.5</v>
      </c>
      <c r="I100" s="112">
        <v>64.900000000000006</v>
      </c>
      <c r="J100" s="112">
        <v>61.3</v>
      </c>
      <c r="K100" s="112"/>
      <c r="L100" s="112">
        <v>62</v>
      </c>
    </row>
    <row r="101" spans="1:12" x14ac:dyDescent="0.2">
      <c r="A101" s="54">
        <v>20424</v>
      </c>
      <c r="B101" s="71">
        <v>66.599999999999994</v>
      </c>
      <c r="C101" s="55"/>
      <c r="D101" s="55"/>
      <c r="E101" s="112">
        <v>80</v>
      </c>
      <c r="F101" s="112">
        <v>72.400000000000006</v>
      </c>
      <c r="G101" s="112"/>
      <c r="H101" s="112">
        <v>55.4</v>
      </c>
      <c r="I101" s="112">
        <v>61.4</v>
      </c>
      <c r="J101" s="112">
        <v>63.9</v>
      </c>
      <c r="K101" s="112"/>
      <c r="L101" s="112">
        <v>65.599999999999994</v>
      </c>
    </row>
    <row r="102" spans="1:12" x14ac:dyDescent="0.2">
      <c r="A102" s="54">
        <v>20455</v>
      </c>
      <c r="B102" s="71">
        <v>61.8</v>
      </c>
      <c r="C102" s="55"/>
      <c r="D102" s="55"/>
      <c r="E102" s="112">
        <v>82.7</v>
      </c>
      <c r="F102" s="112">
        <v>64</v>
      </c>
      <c r="G102" s="112"/>
      <c r="H102" s="112">
        <v>52.2</v>
      </c>
      <c r="I102" s="112">
        <v>53.5</v>
      </c>
      <c r="J102" s="112">
        <v>62.3</v>
      </c>
      <c r="K102" s="112"/>
      <c r="L102" s="112">
        <v>60.2</v>
      </c>
    </row>
    <row r="103" spans="1:12" x14ac:dyDescent="0.2">
      <c r="A103" s="54">
        <v>20486</v>
      </c>
      <c r="B103" s="71">
        <v>56.2</v>
      </c>
      <c r="C103" s="55"/>
      <c r="D103" s="55"/>
      <c r="E103" s="112">
        <v>83.5</v>
      </c>
      <c r="F103" s="112">
        <v>63.5</v>
      </c>
      <c r="G103" s="112"/>
      <c r="H103" s="112">
        <v>56.1</v>
      </c>
      <c r="I103" s="112">
        <v>51.3</v>
      </c>
      <c r="J103" s="112">
        <v>61</v>
      </c>
      <c r="K103" s="112"/>
      <c r="L103" s="112">
        <v>58.2</v>
      </c>
    </row>
    <row r="104" spans="1:12" x14ac:dyDescent="0.2">
      <c r="A104" s="54">
        <v>20515</v>
      </c>
      <c r="B104" s="71">
        <v>57.3</v>
      </c>
      <c r="C104" s="55"/>
      <c r="D104" s="55"/>
      <c r="E104" s="112">
        <v>87.7</v>
      </c>
      <c r="F104" s="112">
        <v>61</v>
      </c>
      <c r="G104" s="112"/>
      <c r="H104" s="112">
        <v>57.2</v>
      </c>
      <c r="I104" s="112">
        <v>51</v>
      </c>
      <c r="J104" s="112">
        <v>56.9</v>
      </c>
      <c r="K104" s="112"/>
      <c r="L104" s="112">
        <v>57.2</v>
      </c>
    </row>
    <row r="105" spans="1:12" x14ac:dyDescent="0.2">
      <c r="A105" s="54">
        <v>20546</v>
      </c>
      <c r="B105" s="71">
        <v>55.9</v>
      </c>
      <c r="C105" s="55"/>
      <c r="D105" s="55"/>
      <c r="E105" s="112">
        <v>87.5</v>
      </c>
      <c r="F105" s="112">
        <v>58.9</v>
      </c>
      <c r="G105" s="112"/>
      <c r="H105" s="112">
        <v>57.5</v>
      </c>
      <c r="I105" s="112">
        <v>51</v>
      </c>
      <c r="J105" s="112">
        <v>54.8</v>
      </c>
      <c r="K105" s="112"/>
      <c r="L105" s="112">
        <v>55.9</v>
      </c>
    </row>
    <row r="106" spans="1:12" x14ac:dyDescent="0.2">
      <c r="A106" s="54">
        <v>20576</v>
      </c>
      <c r="B106" s="71">
        <v>53</v>
      </c>
      <c r="C106" s="55"/>
      <c r="D106" s="55"/>
      <c r="E106" s="112">
        <v>81.7</v>
      </c>
      <c r="F106" s="112">
        <v>52.8</v>
      </c>
      <c r="G106" s="112"/>
      <c r="H106" s="112">
        <v>60.3</v>
      </c>
      <c r="I106" s="112">
        <v>38.6</v>
      </c>
      <c r="J106" s="112">
        <v>51.4</v>
      </c>
      <c r="K106" s="112"/>
      <c r="L106" s="112">
        <v>51.2</v>
      </c>
    </row>
    <row r="107" spans="1:12" x14ac:dyDescent="0.2">
      <c r="A107" s="54">
        <v>20607</v>
      </c>
      <c r="B107" s="71">
        <v>48.9</v>
      </c>
      <c r="C107" s="55"/>
      <c r="D107" s="55"/>
      <c r="E107" s="112">
        <v>65.7</v>
      </c>
      <c r="F107" s="112">
        <v>49.2</v>
      </c>
      <c r="G107" s="112"/>
      <c r="H107" s="112">
        <v>58.4</v>
      </c>
      <c r="I107" s="112">
        <v>41</v>
      </c>
      <c r="J107" s="112">
        <v>43.9</v>
      </c>
      <c r="K107" s="112"/>
      <c r="L107" s="112">
        <v>47.7</v>
      </c>
    </row>
    <row r="108" spans="1:12" x14ac:dyDescent="0.2">
      <c r="A108" s="54">
        <v>20637</v>
      </c>
      <c r="B108" s="71">
        <v>44.4</v>
      </c>
      <c r="C108" s="55"/>
      <c r="D108" s="55"/>
      <c r="E108" s="112">
        <v>74.7</v>
      </c>
      <c r="F108" s="112">
        <v>38</v>
      </c>
      <c r="G108" s="112"/>
      <c r="H108" s="112">
        <v>51.5</v>
      </c>
      <c r="I108" s="112">
        <v>53.9</v>
      </c>
      <c r="J108" s="112">
        <v>40.799999999999997</v>
      </c>
      <c r="K108" s="112"/>
      <c r="L108" s="112">
        <v>44.2</v>
      </c>
    </row>
    <row r="109" spans="1:12" x14ac:dyDescent="0.2">
      <c r="A109" s="54">
        <v>20668</v>
      </c>
      <c r="B109" s="71">
        <v>54.3</v>
      </c>
      <c r="C109" s="55"/>
      <c r="D109" s="55"/>
      <c r="E109" s="112">
        <v>76.3</v>
      </c>
      <c r="F109" s="112">
        <v>51.5</v>
      </c>
      <c r="G109" s="112"/>
      <c r="H109" s="112">
        <v>52.1</v>
      </c>
      <c r="I109" s="112">
        <v>46.8</v>
      </c>
      <c r="J109" s="112">
        <v>50.3</v>
      </c>
      <c r="K109" s="112"/>
      <c r="L109" s="112">
        <v>51.5</v>
      </c>
    </row>
    <row r="110" spans="1:12" x14ac:dyDescent="0.2">
      <c r="A110" s="54">
        <v>20699</v>
      </c>
      <c r="B110" s="71">
        <v>60.5</v>
      </c>
      <c r="C110" s="55"/>
      <c r="D110" s="55"/>
      <c r="E110" s="112">
        <v>79.5</v>
      </c>
      <c r="F110" s="112">
        <v>60.2</v>
      </c>
      <c r="G110" s="112"/>
      <c r="H110" s="112">
        <v>53.1</v>
      </c>
      <c r="I110" s="112">
        <v>42.8</v>
      </c>
      <c r="J110" s="112">
        <v>52.9</v>
      </c>
      <c r="K110" s="112"/>
      <c r="L110" s="112">
        <v>55.5</v>
      </c>
    </row>
    <row r="111" spans="1:12" x14ac:dyDescent="0.2">
      <c r="A111" s="54">
        <v>20729</v>
      </c>
      <c r="B111" s="71">
        <v>55.6</v>
      </c>
      <c r="C111" s="55"/>
      <c r="D111" s="55"/>
      <c r="E111" s="112">
        <v>78.099999999999994</v>
      </c>
      <c r="F111" s="112">
        <v>56.7</v>
      </c>
      <c r="G111" s="112"/>
      <c r="H111" s="112">
        <v>53.6</v>
      </c>
      <c r="I111" s="112">
        <v>40.1</v>
      </c>
      <c r="J111" s="112">
        <v>52.2</v>
      </c>
      <c r="K111" s="112"/>
      <c r="L111" s="112">
        <v>52.7</v>
      </c>
    </row>
    <row r="112" spans="1:12" x14ac:dyDescent="0.2">
      <c r="A112" s="54">
        <v>20760</v>
      </c>
      <c r="B112" s="71">
        <v>57</v>
      </c>
      <c r="C112" s="55"/>
      <c r="D112" s="55"/>
      <c r="E112" s="112">
        <v>80.099999999999994</v>
      </c>
      <c r="F112" s="112">
        <v>62.3</v>
      </c>
      <c r="G112" s="112"/>
      <c r="H112" s="112">
        <v>44.6</v>
      </c>
      <c r="I112" s="112">
        <v>44.6</v>
      </c>
      <c r="J112" s="112">
        <v>56</v>
      </c>
      <c r="K112" s="112"/>
      <c r="L112" s="112">
        <v>55</v>
      </c>
    </row>
    <row r="113" spans="1:12" x14ac:dyDescent="0.2">
      <c r="A113" s="54">
        <v>20790</v>
      </c>
      <c r="B113" s="71">
        <v>52.8</v>
      </c>
      <c r="C113" s="55"/>
      <c r="D113" s="55"/>
      <c r="E113" s="112">
        <v>78.900000000000006</v>
      </c>
      <c r="F113" s="112">
        <v>57.7</v>
      </c>
      <c r="G113" s="112"/>
      <c r="H113" s="112">
        <v>54.3</v>
      </c>
      <c r="I113" s="112">
        <v>39.5</v>
      </c>
      <c r="J113" s="112">
        <v>55.4</v>
      </c>
      <c r="K113" s="112"/>
      <c r="L113" s="112">
        <v>52.7</v>
      </c>
    </row>
    <row r="114" spans="1:12" x14ac:dyDescent="0.2">
      <c r="A114" s="54">
        <v>20821</v>
      </c>
      <c r="B114" s="71">
        <v>57.6</v>
      </c>
      <c r="C114" s="55"/>
      <c r="D114" s="55"/>
      <c r="E114" s="112">
        <v>87.1</v>
      </c>
      <c r="F114" s="112">
        <v>56.6</v>
      </c>
      <c r="G114" s="112"/>
      <c r="H114" s="112">
        <v>53.9</v>
      </c>
      <c r="I114" s="112">
        <v>36.299999999999997</v>
      </c>
      <c r="J114" s="112">
        <v>56.6</v>
      </c>
      <c r="K114" s="112"/>
      <c r="L114" s="112">
        <v>53.6</v>
      </c>
    </row>
    <row r="115" spans="1:12" x14ac:dyDescent="0.2">
      <c r="A115" s="54">
        <v>20852</v>
      </c>
      <c r="B115" s="71">
        <v>52.5</v>
      </c>
      <c r="C115" s="55"/>
      <c r="D115" s="55"/>
      <c r="E115" s="112">
        <v>76.900000000000006</v>
      </c>
      <c r="F115" s="112">
        <v>57.9</v>
      </c>
      <c r="G115" s="112"/>
      <c r="H115" s="112">
        <v>53.1</v>
      </c>
      <c r="I115" s="112">
        <v>31.2</v>
      </c>
      <c r="J115" s="112">
        <v>53.8</v>
      </c>
      <c r="K115" s="112"/>
      <c r="L115" s="112">
        <v>51</v>
      </c>
    </row>
    <row r="116" spans="1:12" x14ac:dyDescent="0.2">
      <c r="A116" s="54">
        <v>20880</v>
      </c>
      <c r="B116" s="71">
        <v>51.1</v>
      </c>
      <c r="C116" s="55"/>
      <c r="D116" s="55"/>
      <c r="E116" s="112">
        <v>65.3</v>
      </c>
      <c r="F116" s="112">
        <v>52.1</v>
      </c>
      <c r="G116" s="112"/>
      <c r="H116" s="112">
        <v>46.6</v>
      </c>
      <c r="I116" s="112">
        <v>26.3</v>
      </c>
      <c r="J116" s="112">
        <v>52.5</v>
      </c>
      <c r="K116" s="112"/>
      <c r="L116" s="112">
        <v>47.5</v>
      </c>
    </row>
    <row r="117" spans="1:12" x14ac:dyDescent="0.2">
      <c r="A117" s="54">
        <v>20911</v>
      </c>
      <c r="B117" s="71">
        <v>49.2</v>
      </c>
      <c r="C117" s="55"/>
      <c r="D117" s="55"/>
      <c r="E117" s="112">
        <v>59.2</v>
      </c>
      <c r="F117" s="112">
        <v>47.9</v>
      </c>
      <c r="G117" s="112"/>
      <c r="H117" s="112">
        <v>39.9</v>
      </c>
      <c r="I117" s="112">
        <v>28.9</v>
      </c>
      <c r="J117" s="112">
        <v>40.299999999999997</v>
      </c>
      <c r="K117" s="112"/>
      <c r="L117" s="112">
        <v>43.1</v>
      </c>
    </row>
    <row r="118" spans="1:12" x14ac:dyDescent="0.2">
      <c r="A118" s="54">
        <v>20941</v>
      </c>
      <c r="B118" s="71">
        <v>46.1</v>
      </c>
      <c r="C118" s="55"/>
      <c r="D118" s="55"/>
      <c r="E118" s="112">
        <v>57.4</v>
      </c>
      <c r="F118" s="112">
        <v>49.9</v>
      </c>
      <c r="G118" s="112"/>
      <c r="H118" s="112">
        <v>41.8</v>
      </c>
      <c r="I118" s="112">
        <v>30</v>
      </c>
      <c r="J118" s="112">
        <v>41.9</v>
      </c>
      <c r="K118" s="112"/>
      <c r="L118" s="112">
        <v>43.4</v>
      </c>
    </row>
    <row r="119" spans="1:12" x14ac:dyDescent="0.2">
      <c r="A119" s="54">
        <v>20972</v>
      </c>
      <c r="B119" s="71">
        <v>49.8</v>
      </c>
      <c r="C119" s="55"/>
      <c r="D119" s="55"/>
      <c r="E119" s="112">
        <v>62.9</v>
      </c>
      <c r="F119" s="112">
        <v>53.6</v>
      </c>
      <c r="G119" s="112"/>
      <c r="H119" s="112">
        <v>40.700000000000003</v>
      </c>
      <c r="I119" s="112">
        <v>30</v>
      </c>
      <c r="J119" s="112">
        <v>45.1</v>
      </c>
      <c r="K119" s="112"/>
      <c r="L119" s="112">
        <v>45.9</v>
      </c>
    </row>
    <row r="120" spans="1:12" x14ac:dyDescent="0.2">
      <c r="A120" s="54">
        <v>21002</v>
      </c>
      <c r="B120" s="71">
        <v>47.6</v>
      </c>
      <c r="C120" s="55"/>
      <c r="D120" s="55"/>
      <c r="E120" s="112">
        <v>78.7</v>
      </c>
      <c r="F120" s="112">
        <v>49.2</v>
      </c>
      <c r="G120" s="112"/>
      <c r="H120" s="112">
        <v>45.3</v>
      </c>
      <c r="I120" s="112">
        <v>36.799999999999997</v>
      </c>
      <c r="J120" s="112">
        <v>45.5</v>
      </c>
      <c r="K120" s="112"/>
      <c r="L120" s="112">
        <v>45.7</v>
      </c>
    </row>
    <row r="121" spans="1:12" x14ac:dyDescent="0.2">
      <c r="A121" s="54">
        <v>21033</v>
      </c>
      <c r="B121" s="71">
        <v>48.8</v>
      </c>
      <c r="C121" s="55"/>
      <c r="D121" s="55"/>
      <c r="E121" s="112">
        <v>65.7</v>
      </c>
      <c r="F121" s="112">
        <v>51.3</v>
      </c>
      <c r="G121" s="112"/>
      <c r="H121" s="112">
        <v>46</v>
      </c>
      <c r="I121" s="112">
        <v>30.8</v>
      </c>
      <c r="J121" s="112">
        <v>43.1</v>
      </c>
      <c r="K121" s="112"/>
      <c r="L121" s="112">
        <v>45.3</v>
      </c>
    </row>
    <row r="122" spans="1:12" x14ac:dyDescent="0.2">
      <c r="A122" s="54">
        <v>21064</v>
      </c>
      <c r="B122" s="71">
        <v>53.8</v>
      </c>
      <c r="C122" s="55"/>
      <c r="D122" s="55"/>
      <c r="E122" s="112">
        <v>63</v>
      </c>
      <c r="F122" s="112">
        <v>50.6</v>
      </c>
      <c r="G122" s="112"/>
      <c r="H122" s="112">
        <v>42.6</v>
      </c>
      <c r="I122" s="112">
        <v>28.8</v>
      </c>
      <c r="J122" s="112">
        <v>42.1</v>
      </c>
      <c r="K122" s="112"/>
      <c r="L122" s="112">
        <v>45.8</v>
      </c>
    </row>
    <row r="123" spans="1:12" x14ac:dyDescent="0.2">
      <c r="A123" s="54">
        <v>21094</v>
      </c>
      <c r="B123" s="71">
        <v>46.4</v>
      </c>
      <c r="C123" s="55"/>
      <c r="D123" s="55"/>
      <c r="E123" s="112">
        <v>60.5</v>
      </c>
      <c r="F123" s="112">
        <v>42.9</v>
      </c>
      <c r="G123" s="112"/>
      <c r="H123" s="112">
        <v>42.7</v>
      </c>
      <c r="I123" s="112">
        <v>32.6</v>
      </c>
      <c r="J123" s="112">
        <v>36.6</v>
      </c>
      <c r="K123" s="112"/>
      <c r="L123" s="112">
        <v>41.1</v>
      </c>
    </row>
    <row r="124" spans="1:12" x14ac:dyDescent="0.2">
      <c r="A124" s="54">
        <v>21125</v>
      </c>
      <c r="B124" s="71">
        <v>47.2</v>
      </c>
      <c r="C124" s="55"/>
      <c r="D124" s="55"/>
      <c r="E124" s="112">
        <v>54.8</v>
      </c>
      <c r="F124" s="112">
        <v>44.4</v>
      </c>
      <c r="G124" s="112"/>
      <c r="H124" s="112">
        <v>39.700000000000003</v>
      </c>
      <c r="I124" s="112">
        <v>27.8</v>
      </c>
      <c r="J124" s="112">
        <v>34.799999999999997</v>
      </c>
      <c r="K124" s="112"/>
      <c r="L124" s="112">
        <v>40.4</v>
      </c>
    </row>
    <row r="125" spans="1:12" x14ac:dyDescent="0.2">
      <c r="A125" s="54">
        <v>21155</v>
      </c>
      <c r="B125" s="71">
        <v>42.8</v>
      </c>
      <c r="C125" s="55"/>
      <c r="D125" s="55"/>
      <c r="E125" s="112">
        <v>55.5</v>
      </c>
      <c r="F125" s="112">
        <v>40</v>
      </c>
      <c r="G125" s="112"/>
      <c r="H125" s="112">
        <v>38</v>
      </c>
      <c r="I125" s="112">
        <v>27.3</v>
      </c>
      <c r="J125" s="112">
        <v>30.4</v>
      </c>
      <c r="K125" s="112"/>
      <c r="L125" s="112">
        <v>36.799999999999997</v>
      </c>
    </row>
    <row r="126" spans="1:12" x14ac:dyDescent="0.2">
      <c r="A126" s="54">
        <v>21186</v>
      </c>
      <c r="B126" s="71">
        <v>35.200000000000003</v>
      </c>
      <c r="C126" s="55"/>
      <c r="D126" s="55"/>
      <c r="E126" s="112">
        <v>50.8</v>
      </c>
      <c r="F126" s="112">
        <v>34.9</v>
      </c>
      <c r="G126" s="112"/>
      <c r="H126" s="112">
        <v>35.799999999999997</v>
      </c>
      <c r="I126" s="112">
        <v>30.3</v>
      </c>
      <c r="J126" s="112">
        <v>29.7</v>
      </c>
      <c r="K126" s="112"/>
      <c r="L126" s="112">
        <v>33.4</v>
      </c>
    </row>
    <row r="127" spans="1:12" x14ac:dyDescent="0.2">
      <c r="A127" s="54">
        <v>21217</v>
      </c>
      <c r="B127" s="71">
        <v>47.3</v>
      </c>
      <c r="C127" s="55"/>
      <c r="D127" s="55"/>
      <c r="E127" s="112">
        <v>46.5</v>
      </c>
      <c r="F127" s="112">
        <v>37.799999999999997</v>
      </c>
      <c r="G127" s="112"/>
      <c r="H127" s="112">
        <v>33.1</v>
      </c>
      <c r="I127" s="112">
        <v>31</v>
      </c>
      <c r="J127" s="112">
        <v>27.9</v>
      </c>
      <c r="K127" s="112"/>
      <c r="L127" s="112">
        <v>37.200000000000003</v>
      </c>
    </row>
    <row r="128" spans="1:12" x14ac:dyDescent="0.2">
      <c r="A128" s="54">
        <v>21245</v>
      </c>
      <c r="B128" s="71">
        <v>45.3</v>
      </c>
      <c r="C128" s="55"/>
      <c r="D128" s="55"/>
      <c r="E128" s="112">
        <v>47.6</v>
      </c>
      <c r="F128" s="112">
        <v>45.1</v>
      </c>
      <c r="G128" s="112"/>
      <c r="H128" s="112">
        <v>31.3</v>
      </c>
      <c r="I128" s="112">
        <v>34</v>
      </c>
      <c r="J128" s="112">
        <v>33.4</v>
      </c>
      <c r="K128" s="112"/>
      <c r="L128" s="112">
        <v>39.799999999999997</v>
      </c>
    </row>
    <row r="129" spans="1:12" x14ac:dyDescent="0.2">
      <c r="A129" s="54">
        <v>21276</v>
      </c>
      <c r="B129" s="71">
        <v>47.2</v>
      </c>
      <c r="C129" s="55"/>
      <c r="D129" s="55"/>
      <c r="E129" s="112">
        <v>42.5</v>
      </c>
      <c r="F129" s="112">
        <v>41</v>
      </c>
      <c r="G129" s="112"/>
      <c r="H129" s="112">
        <v>30.8</v>
      </c>
      <c r="I129" s="112">
        <v>35.5</v>
      </c>
      <c r="J129" s="112">
        <v>31.5</v>
      </c>
      <c r="K129" s="112"/>
      <c r="L129" s="112">
        <v>39.1</v>
      </c>
    </row>
    <row r="130" spans="1:12" x14ac:dyDescent="0.2">
      <c r="A130" s="54">
        <v>21306</v>
      </c>
      <c r="B130" s="71">
        <v>56.7</v>
      </c>
      <c r="C130" s="55"/>
      <c r="D130" s="55"/>
      <c r="E130" s="112">
        <v>45.8</v>
      </c>
      <c r="F130" s="112">
        <v>52.6</v>
      </c>
      <c r="G130" s="112"/>
      <c r="H130" s="112">
        <v>27.7</v>
      </c>
      <c r="I130" s="112">
        <v>38.5</v>
      </c>
      <c r="J130" s="112">
        <v>39.700000000000003</v>
      </c>
      <c r="K130" s="112"/>
      <c r="L130" s="112">
        <v>46.6</v>
      </c>
    </row>
    <row r="131" spans="1:12" x14ac:dyDescent="0.2">
      <c r="A131" s="54">
        <v>21337</v>
      </c>
      <c r="B131" s="71">
        <v>60.8</v>
      </c>
      <c r="C131" s="55"/>
      <c r="D131" s="55"/>
      <c r="E131" s="112">
        <v>49.6</v>
      </c>
      <c r="F131" s="112">
        <v>58.9</v>
      </c>
      <c r="G131" s="112"/>
      <c r="H131" s="112">
        <v>32.200000000000003</v>
      </c>
      <c r="I131" s="112">
        <v>39.200000000000003</v>
      </c>
      <c r="J131" s="112">
        <v>46.7</v>
      </c>
      <c r="K131" s="112"/>
      <c r="L131" s="112">
        <v>51.4</v>
      </c>
    </row>
    <row r="132" spans="1:12" x14ac:dyDescent="0.2">
      <c r="A132" s="54">
        <v>21367</v>
      </c>
      <c r="B132" s="71">
        <v>66.5</v>
      </c>
      <c r="C132" s="55"/>
      <c r="D132" s="55"/>
      <c r="E132" s="112">
        <v>52.3</v>
      </c>
      <c r="F132" s="112">
        <v>61.2</v>
      </c>
      <c r="G132" s="112"/>
      <c r="H132" s="112">
        <v>34.6</v>
      </c>
      <c r="I132" s="112">
        <v>43</v>
      </c>
      <c r="J132" s="112">
        <v>47.6</v>
      </c>
      <c r="K132" s="112"/>
      <c r="L132" s="112">
        <v>54.7</v>
      </c>
    </row>
    <row r="133" spans="1:12" x14ac:dyDescent="0.2">
      <c r="A133" s="54">
        <v>21398</v>
      </c>
      <c r="B133" s="71">
        <v>65.2</v>
      </c>
      <c r="C133" s="55"/>
      <c r="D133" s="55"/>
      <c r="E133" s="112">
        <v>65.2</v>
      </c>
      <c r="F133" s="112">
        <v>64.5</v>
      </c>
      <c r="G133" s="112"/>
      <c r="H133" s="112">
        <v>44.8</v>
      </c>
      <c r="I133" s="112">
        <v>44.7</v>
      </c>
      <c r="J133" s="112">
        <v>52.1</v>
      </c>
      <c r="K133" s="112"/>
      <c r="L133" s="112">
        <v>57.3</v>
      </c>
    </row>
    <row r="134" spans="1:12" x14ac:dyDescent="0.2">
      <c r="A134" s="54">
        <v>21429</v>
      </c>
      <c r="B134" s="71">
        <v>67</v>
      </c>
      <c r="C134" s="55"/>
      <c r="D134" s="55"/>
      <c r="E134" s="112">
        <v>62.6</v>
      </c>
      <c r="F134" s="112">
        <v>66.8</v>
      </c>
      <c r="G134" s="112"/>
      <c r="H134" s="112">
        <v>42.5</v>
      </c>
      <c r="I134" s="112">
        <v>51.1</v>
      </c>
      <c r="J134" s="112">
        <v>55.5</v>
      </c>
      <c r="K134" s="112"/>
      <c r="L134" s="112">
        <v>59.8</v>
      </c>
    </row>
    <row r="135" spans="1:12" x14ac:dyDescent="0.2">
      <c r="A135" s="54">
        <v>21459</v>
      </c>
      <c r="B135" s="71">
        <v>67.900000000000006</v>
      </c>
      <c r="C135" s="55"/>
      <c r="D135" s="55"/>
      <c r="E135" s="112">
        <v>73.3</v>
      </c>
      <c r="F135" s="112">
        <v>70</v>
      </c>
      <c r="G135" s="112"/>
      <c r="H135" s="112">
        <v>46.4</v>
      </c>
      <c r="I135" s="112">
        <v>52.4</v>
      </c>
      <c r="J135" s="112">
        <v>59.6</v>
      </c>
      <c r="K135" s="112"/>
      <c r="L135" s="112">
        <v>62.3</v>
      </c>
    </row>
    <row r="136" spans="1:12" x14ac:dyDescent="0.2">
      <c r="A136" s="54">
        <v>21490</v>
      </c>
      <c r="B136" s="71">
        <v>68.5</v>
      </c>
      <c r="C136" s="55"/>
      <c r="D136" s="55"/>
      <c r="E136" s="112">
        <v>66.3</v>
      </c>
      <c r="F136" s="112">
        <v>68.3</v>
      </c>
      <c r="G136" s="112"/>
      <c r="H136" s="112">
        <v>51</v>
      </c>
      <c r="I136" s="112">
        <v>55.8</v>
      </c>
      <c r="J136" s="112">
        <v>58</v>
      </c>
      <c r="K136" s="112"/>
      <c r="L136" s="112">
        <v>62.7</v>
      </c>
    </row>
    <row r="137" spans="1:12" x14ac:dyDescent="0.2">
      <c r="A137" s="54">
        <v>21520</v>
      </c>
      <c r="B137" s="71">
        <v>64.7</v>
      </c>
      <c r="C137" s="55"/>
      <c r="D137" s="55"/>
      <c r="E137" s="112">
        <v>63.2</v>
      </c>
      <c r="F137" s="112">
        <v>63.9</v>
      </c>
      <c r="G137" s="112"/>
      <c r="H137" s="112">
        <v>49</v>
      </c>
      <c r="I137" s="112">
        <v>56.4</v>
      </c>
      <c r="J137" s="112">
        <v>59</v>
      </c>
      <c r="K137" s="112"/>
      <c r="L137" s="112">
        <v>60.5</v>
      </c>
    </row>
    <row r="138" spans="1:12" x14ac:dyDescent="0.2">
      <c r="A138" s="54">
        <v>21551</v>
      </c>
      <c r="B138" s="71">
        <v>69</v>
      </c>
      <c r="C138" s="55"/>
      <c r="D138" s="55"/>
      <c r="E138" s="112">
        <v>59.1</v>
      </c>
      <c r="F138" s="112">
        <v>70.7</v>
      </c>
      <c r="G138" s="112"/>
      <c r="H138" s="112">
        <v>45.5</v>
      </c>
      <c r="I138" s="112">
        <v>61.8</v>
      </c>
      <c r="J138" s="112">
        <v>60.8</v>
      </c>
      <c r="K138" s="112"/>
      <c r="L138" s="112">
        <v>64.400000000000006</v>
      </c>
    </row>
    <row r="139" spans="1:12" x14ac:dyDescent="0.2">
      <c r="A139" s="54">
        <v>21582</v>
      </c>
      <c r="B139" s="71">
        <v>70.5</v>
      </c>
      <c r="C139" s="55"/>
      <c r="D139" s="55"/>
      <c r="E139" s="112">
        <v>66.599999999999994</v>
      </c>
      <c r="F139" s="112">
        <v>70.3</v>
      </c>
      <c r="G139" s="112"/>
      <c r="H139" s="112">
        <v>55.5</v>
      </c>
      <c r="I139" s="112">
        <v>67.3</v>
      </c>
      <c r="J139" s="112">
        <v>62.5</v>
      </c>
      <c r="K139" s="112"/>
      <c r="L139" s="112">
        <v>66.900000000000006</v>
      </c>
    </row>
    <row r="140" spans="1:12" x14ac:dyDescent="0.2">
      <c r="A140" s="54">
        <v>21610</v>
      </c>
      <c r="B140" s="71">
        <v>70.2</v>
      </c>
      <c r="C140" s="55"/>
      <c r="D140" s="55"/>
      <c r="E140" s="112">
        <v>68.900000000000006</v>
      </c>
      <c r="F140" s="112">
        <v>71.2</v>
      </c>
      <c r="G140" s="112"/>
      <c r="H140" s="112">
        <v>58.4</v>
      </c>
      <c r="I140" s="112">
        <v>66.3</v>
      </c>
      <c r="J140" s="112">
        <v>62.3</v>
      </c>
      <c r="K140" s="112"/>
      <c r="L140" s="112">
        <v>67.099999999999994</v>
      </c>
    </row>
    <row r="141" spans="1:12" x14ac:dyDescent="0.2">
      <c r="A141" s="54">
        <v>21641</v>
      </c>
      <c r="B141" s="71">
        <v>66.900000000000006</v>
      </c>
      <c r="C141" s="55"/>
      <c r="D141" s="55"/>
      <c r="E141" s="112">
        <v>63.6</v>
      </c>
      <c r="F141" s="112">
        <v>72.099999999999994</v>
      </c>
      <c r="G141" s="112"/>
      <c r="H141" s="112">
        <v>63.4</v>
      </c>
      <c r="I141" s="112">
        <v>64.8</v>
      </c>
      <c r="J141" s="112">
        <v>63.6</v>
      </c>
      <c r="K141" s="112"/>
      <c r="L141" s="112">
        <v>66.900000000000006</v>
      </c>
    </row>
    <row r="142" spans="1:12" x14ac:dyDescent="0.2">
      <c r="A142" s="54">
        <v>21671</v>
      </c>
      <c r="B142" s="71">
        <v>69.900000000000006</v>
      </c>
      <c r="C142" s="55"/>
      <c r="D142" s="55"/>
      <c r="E142" s="112">
        <v>65.099999999999994</v>
      </c>
      <c r="F142" s="112">
        <v>73.900000000000006</v>
      </c>
      <c r="G142" s="112"/>
      <c r="H142" s="112">
        <v>63.8</v>
      </c>
      <c r="I142" s="112">
        <v>63</v>
      </c>
      <c r="J142" s="112">
        <v>64.8</v>
      </c>
      <c r="K142" s="112"/>
      <c r="L142" s="112">
        <v>68.2</v>
      </c>
    </row>
    <row r="143" spans="1:12" x14ac:dyDescent="0.2">
      <c r="A143" s="54">
        <v>21702</v>
      </c>
      <c r="B143" s="71">
        <v>64.2</v>
      </c>
      <c r="C143" s="55"/>
      <c r="D143" s="55"/>
      <c r="E143" s="112">
        <v>69.5</v>
      </c>
      <c r="F143" s="112">
        <v>66.3</v>
      </c>
      <c r="G143" s="112"/>
      <c r="H143" s="112">
        <v>65.599999999999994</v>
      </c>
      <c r="I143" s="112">
        <v>63.7</v>
      </c>
      <c r="J143" s="112">
        <v>62.2</v>
      </c>
      <c r="K143" s="112"/>
      <c r="L143" s="112">
        <v>64.400000000000006</v>
      </c>
    </row>
    <row r="144" spans="1:12" x14ac:dyDescent="0.2">
      <c r="A144" s="54">
        <v>21732</v>
      </c>
      <c r="B144" s="71">
        <v>61.3</v>
      </c>
      <c r="C144" s="55"/>
      <c r="D144" s="55"/>
      <c r="E144" s="112">
        <v>63.9</v>
      </c>
      <c r="F144" s="112">
        <v>64.8</v>
      </c>
      <c r="G144" s="112"/>
      <c r="H144" s="112">
        <v>62</v>
      </c>
      <c r="I144" s="112">
        <v>59.1</v>
      </c>
      <c r="J144" s="112">
        <v>59</v>
      </c>
      <c r="K144" s="112"/>
      <c r="L144" s="112">
        <v>61.5</v>
      </c>
    </row>
    <row r="145" spans="1:12" x14ac:dyDescent="0.2">
      <c r="A145" s="54">
        <v>21763</v>
      </c>
      <c r="B145" s="71">
        <v>54.4</v>
      </c>
      <c r="C145" s="55"/>
      <c r="D145" s="55"/>
      <c r="E145" s="112">
        <v>57.6</v>
      </c>
      <c r="F145" s="112">
        <v>57.4</v>
      </c>
      <c r="G145" s="112"/>
      <c r="H145" s="112">
        <v>50.9</v>
      </c>
      <c r="I145" s="112">
        <v>57.4</v>
      </c>
      <c r="J145" s="112">
        <v>53.6</v>
      </c>
      <c r="K145" s="112"/>
      <c r="L145" s="112">
        <v>55.1</v>
      </c>
    </row>
    <row r="146" spans="1:12" x14ac:dyDescent="0.2">
      <c r="A146" s="54">
        <v>21794</v>
      </c>
      <c r="B146" s="71">
        <v>43.7</v>
      </c>
      <c r="C146" s="55"/>
      <c r="D146" s="55"/>
      <c r="E146" s="112">
        <v>61.6</v>
      </c>
      <c r="F146" s="112">
        <v>50.9</v>
      </c>
      <c r="G146" s="112"/>
      <c r="H146" s="112">
        <v>42.3</v>
      </c>
      <c r="I146" s="112">
        <v>57.5</v>
      </c>
      <c r="J146" s="112">
        <v>48</v>
      </c>
      <c r="K146" s="112"/>
      <c r="L146" s="112">
        <v>48.3</v>
      </c>
    </row>
    <row r="147" spans="1:12" x14ac:dyDescent="0.2">
      <c r="A147" s="54">
        <v>21824</v>
      </c>
      <c r="B147" s="71">
        <v>50</v>
      </c>
      <c r="C147" s="55"/>
      <c r="D147" s="55"/>
      <c r="E147" s="112">
        <v>63.1</v>
      </c>
      <c r="F147" s="112">
        <v>50.4</v>
      </c>
      <c r="G147" s="112"/>
      <c r="H147" s="112">
        <v>39.1</v>
      </c>
      <c r="I147" s="112">
        <v>58.5</v>
      </c>
      <c r="J147" s="112">
        <v>47.3</v>
      </c>
      <c r="K147" s="112"/>
      <c r="L147" s="112">
        <v>49.7</v>
      </c>
    </row>
    <row r="148" spans="1:12" x14ac:dyDescent="0.2">
      <c r="A148" s="54">
        <v>21855</v>
      </c>
      <c r="B148" s="71">
        <v>51.1</v>
      </c>
      <c r="C148" s="55"/>
      <c r="D148" s="55"/>
      <c r="E148" s="112">
        <v>65.099999999999994</v>
      </c>
      <c r="F148" s="112">
        <v>51.9</v>
      </c>
      <c r="G148" s="112"/>
      <c r="H148" s="112">
        <v>43.4</v>
      </c>
      <c r="I148" s="112">
        <v>54.6</v>
      </c>
      <c r="J148" s="112">
        <v>48.8</v>
      </c>
      <c r="K148" s="112"/>
      <c r="L148" s="112">
        <v>50.6</v>
      </c>
    </row>
    <row r="149" spans="1:12" x14ac:dyDescent="0.2">
      <c r="A149" s="54">
        <v>21885</v>
      </c>
      <c r="B149" s="71">
        <v>62.8</v>
      </c>
      <c r="C149" s="55"/>
      <c r="D149" s="55"/>
      <c r="E149" s="112">
        <v>63.6</v>
      </c>
      <c r="F149" s="112">
        <v>61.7</v>
      </c>
      <c r="G149" s="112"/>
      <c r="H149" s="112">
        <v>49.1</v>
      </c>
      <c r="I149" s="112">
        <v>53.7</v>
      </c>
      <c r="J149" s="112">
        <v>54.8</v>
      </c>
      <c r="K149" s="112"/>
      <c r="L149" s="112">
        <v>58.2</v>
      </c>
    </row>
    <row r="150" spans="1:12" x14ac:dyDescent="0.2">
      <c r="A150" s="54">
        <v>21916</v>
      </c>
      <c r="B150" s="71">
        <v>65.400000000000006</v>
      </c>
      <c r="C150" s="55"/>
      <c r="D150" s="55"/>
      <c r="E150" s="112">
        <v>63.8</v>
      </c>
      <c r="F150" s="112">
        <v>71.900000000000006</v>
      </c>
      <c r="G150" s="112"/>
      <c r="H150" s="112">
        <v>48.3</v>
      </c>
      <c r="I150" s="112">
        <v>46.2</v>
      </c>
      <c r="J150" s="112">
        <v>60.8</v>
      </c>
      <c r="K150" s="112"/>
      <c r="L150" s="112">
        <v>61.5</v>
      </c>
    </row>
    <row r="151" spans="1:12" x14ac:dyDescent="0.2">
      <c r="A151" s="54">
        <v>21947</v>
      </c>
      <c r="B151" s="71">
        <v>52.5</v>
      </c>
      <c r="C151" s="55"/>
      <c r="D151" s="55"/>
      <c r="E151" s="112">
        <v>60.9</v>
      </c>
      <c r="F151" s="112">
        <v>58.6</v>
      </c>
      <c r="G151" s="112"/>
      <c r="H151" s="112">
        <v>56.6</v>
      </c>
      <c r="I151" s="112">
        <v>31.7</v>
      </c>
      <c r="J151" s="112">
        <v>57.2</v>
      </c>
      <c r="K151" s="112"/>
      <c r="L151" s="112">
        <v>52.3</v>
      </c>
    </row>
    <row r="152" spans="1:12" x14ac:dyDescent="0.2">
      <c r="A152" s="54">
        <v>21976</v>
      </c>
      <c r="B152" s="71">
        <v>52.2</v>
      </c>
      <c r="C152" s="55"/>
      <c r="D152" s="55"/>
      <c r="E152" s="112">
        <v>57.3</v>
      </c>
      <c r="F152" s="112">
        <v>52.4</v>
      </c>
      <c r="G152" s="112"/>
      <c r="H152" s="112">
        <v>50.7</v>
      </c>
      <c r="I152" s="112">
        <v>28.8</v>
      </c>
      <c r="J152" s="112">
        <v>48</v>
      </c>
      <c r="K152" s="112"/>
      <c r="L152" s="112">
        <v>47.8</v>
      </c>
    </row>
    <row r="153" spans="1:12" x14ac:dyDescent="0.2">
      <c r="A153" s="54">
        <v>22007</v>
      </c>
      <c r="B153" s="71">
        <v>52</v>
      </c>
      <c r="C153" s="55"/>
      <c r="D153" s="55"/>
      <c r="E153" s="112">
        <v>60.4</v>
      </c>
      <c r="F153" s="112">
        <v>49.8</v>
      </c>
      <c r="G153" s="112"/>
      <c r="H153" s="112">
        <v>45.5</v>
      </c>
      <c r="I153" s="112">
        <v>28.9</v>
      </c>
      <c r="J153" s="112">
        <v>42</v>
      </c>
      <c r="K153" s="112"/>
      <c r="L153" s="112">
        <v>45.3</v>
      </c>
    </row>
    <row r="154" spans="1:12" x14ac:dyDescent="0.2">
      <c r="A154" s="54">
        <v>22037</v>
      </c>
      <c r="B154" s="71">
        <v>45.8</v>
      </c>
      <c r="C154" s="55"/>
      <c r="D154" s="55"/>
      <c r="E154" s="112">
        <v>57</v>
      </c>
      <c r="F154" s="112">
        <v>45</v>
      </c>
      <c r="G154" s="112"/>
      <c r="H154" s="112">
        <v>42.5</v>
      </c>
      <c r="I154" s="112">
        <v>32.299999999999997</v>
      </c>
      <c r="J154" s="112">
        <v>42.5</v>
      </c>
      <c r="K154" s="112"/>
      <c r="L154" s="112">
        <v>42.6</v>
      </c>
    </row>
    <row r="155" spans="1:12" x14ac:dyDescent="0.2">
      <c r="A155" s="54">
        <v>22068</v>
      </c>
      <c r="B155" s="71">
        <v>49.2</v>
      </c>
      <c r="C155" s="55"/>
      <c r="D155" s="55"/>
      <c r="E155" s="112">
        <v>52.6</v>
      </c>
      <c r="F155" s="112">
        <v>48.5</v>
      </c>
      <c r="G155" s="112"/>
      <c r="H155" s="112">
        <v>43.9</v>
      </c>
      <c r="I155" s="112">
        <v>34.799999999999997</v>
      </c>
      <c r="J155" s="112">
        <v>39.700000000000003</v>
      </c>
      <c r="K155" s="112"/>
      <c r="L155" s="112">
        <v>44.4</v>
      </c>
    </row>
    <row r="156" spans="1:12" x14ac:dyDescent="0.2">
      <c r="A156" s="54">
        <v>22098</v>
      </c>
      <c r="B156" s="71">
        <v>45.7</v>
      </c>
      <c r="C156" s="55"/>
      <c r="D156" s="55"/>
      <c r="E156" s="112">
        <v>49.9</v>
      </c>
      <c r="F156" s="112">
        <v>48.2</v>
      </c>
      <c r="G156" s="112"/>
      <c r="H156" s="112">
        <v>41.9</v>
      </c>
      <c r="I156" s="112">
        <v>35.799999999999997</v>
      </c>
      <c r="J156" s="112">
        <v>42.1</v>
      </c>
      <c r="K156" s="112"/>
      <c r="L156" s="112">
        <v>43.7</v>
      </c>
    </row>
    <row r="157" spans="1:12" x14ac:dyDescent="0.2">
      <c r="A157" s="54">
        <v>22129</v>
      </c>
      <c r="B157" s="71">
        <v>55.6</v>
      </c>
      <c r="C157" s="55"/>
      <c r="D157" s="55"/>
      <c r="E157" s="112">
        <v>50.6</v>
      </c>
      <c r="F157" s="112">
        <v>50.3</v>
      </c>
      <c r="G157" s="112"/>
      <c r="H157" s="112">
        <v>39.1</v>
      </c>
      <c r="I157" s="112">
        <v>38</v>
      </c>
      <c r="J157" s="112">
        <v>43.6</v>
      </c>
      <c r="K157" s="112"/>
      <c r="L157" s="112">
        <v>47.6</v>
      </c>
    </row>
    <row r="158" spans="1:12" x14ac:dyDescent="0.2">
      <c r="A158" s="54">
        <v>22160</v>
      </c>
      <c r="B158" s="71">
        <v>50.5</v>
      </c>
      <c r="C158" s="55"/>
      <c r="D158" s="55"/>
      <c r="E158" s="112">
        <v>48.4</v>
      </c>
      <c r="F158" s="112">
        <v>50</v>
      </c>
      <c r="G158" s="112"/>
      <c r="H158" s="112">
        <v>40.799999999999997</v>
      </c>
      <c r="I158" s="112">
        <v>37.299999999999997</v>
      </c>
      <c r="J158" s="112">
        <v>40.200000000000003</v>
      </c>
      <c r="K158" s="112"/>
      <c r="L158" s="112">
        <v>45.4</v>
      </c>
    </row>
    <row r="159" spans="1:12" x14ac:dyDescent="0.2">
      <c r="A159" s="54">
        <v>22190</v>
      </c>
      <c r="B159" s="71">
        <v>50.1</v>
      </c>
      <c r="C159" s="55"/>
      <c r="D159" s="55"/>
      <c r="E159" s="112">
        <v>45</v>
      </c>
      <c r="F159" s="112">
        <v>51.2</v>
      </c>
      <c r="G159" s="112"/>
      <c r="H159" s="112">
        <v>39.700000000000003</v>
      </c>
      <c r="I159" s="112">
        <v>36.200000000000003</v>
      </c>
      <c r="J159" s="112">
        <v>43.7</v>
      </c>
      <c r="K159" s="112"/>
      <c r="L159" s="112">
        <v>46</v>
      </c>
    </row>
    <row r="160" spans="1:12" x14ac:dyDescent="0.2">
      <c r="A160" s="54">
        <v>22221</v>
      </c>
      <c r="B160" s="71">
        <v>48.2</v>
      </c>
      <c r="C160" s="55"/>
      <c r="D160" s="55"/>
      <c r="E160" s="112">
        <v>46.9</v>
      </c>
      <c r="F160" s="112">
        <v>45.6</v>
      </c>
      <c r="G160" s="112"/>
      <c r="H160" s="112">
        <v>41.7</v>
      </c>
      <c r="I160" s="112">
        <v>37.6</v>
      </c>
      <c r="J160" s="112">
        <v>43</v>
      </c>
      <c r="K160" s="112"/>
      <c r="L160" s="112">
        <v>44.3</v>
      </c>
    </row>
    <row r="161" spans="1:12" x14ac:dyDescent="0.2">
      <c r="A161" s="54">
        <v>22251</v>
      </c>
      <c r="B161" s="71">
        <v>47.5</v>
      </c>
      <c r="C161" s="55"/>
      <c r="D161" s="55"/>
      <c r="E161" s="112">
        <v>46.6</v>
      </c>
      <c r="F161" s="112">
        <v>47.5</v>
      </c>
      <c r="G161" s="112"/>
      <c r="H161" s="112">
        <v>39.299999999999997</v>
      </c>
      <c r="I161" s="112">
        <v>40.4</v>
      </c>
      <c r="J161" s="112">
        <v>40.700000000000003</v>
      </c>
      <c r="K161" s="112"/>
      <c r="L161" s="112">
        <v>44.3</v>
      </c>
    </row>
    <row r="162" spans="1:12" x14ac:dyDescent="0.2">
      <c r="A162" s="54">
        <v>22282</v>
      </c>
      <c r="B162" s="71">
        <v>47.2</v>
      </c>
      <c r="C162" s="55"/>
      <c r="D162" s="55"/>
      <c r="E162" s="112">
        <v>49.1</v>
      </c>
      <c r="F162" s="112">
        <v>47.3</v>
      </c>
      <c r="G162" s="112"/>
      <c r="H162" s="112">
        <v>40.5</v>
      </c>
      <c r="I162" s="112">
        <v>39.200000000000003</v>
      </c>
      <c r="J162" s="112">
        <v>39.700000000000003</v>
      </c>
      <c r="K162" s="112"/>
      <c r="L162" s="112">
        <v>43.9</v>
      </c>
    </row>
    <row r="163" spans="1:12" x14ac:dyDescent="0.2">
      <c r="A163" s="54">
        <v>22313</v>
      </c>
      <c r="B163" s="71">
        <v>48.7</v>
      </c>
      <c r="C163" s="55"/>
      <c r="D163" s="55"/>
      <c r="E163" s="112">
        <v>50.3</v>
      </c>
      <c r="F163" s="112">
        <v>49.2</v>
      </c>
      <c r="G163" s="112"/>
      <c r="H163" s="112">
        <v>36.6</v>
      </c>
      <c r="I163" s="112">
        <v>41.1</v>
      </c>
      <c r="J163" s="112">
        <v>34.200000000000003</v>
      </c>
      <c r="K163" s="112"/>
      <c r="L163" s="112">
        <v>43.6</v>
      </c>
    </row>
    <row r="164" spans="1:12" x14ac:dyDescent="0.2">
      <c r="A164" s="54">
        <v>22341</v>
      </c>
      <c r="B164" s="71">
        <v>55.2</v>
      </c>
      <c r="C164" s="55"/>
      <c r="D164" s="55"/>
      <c r="E164" s="112">
        <v>50.2</v>
      </c>
      <c r="F164" s="112">
        <v>55.4</v>
      </c>
      <c r="G164" s="112"/>
      <c r="H164" s="112">
        <v>38.9</v>
      </c>
      <c r="I164" s="112">
        <v>42.1</v>
      </c>
      <c r="J164" s="112">
        <v>42.2</v>
      </c>
      <c r="K164" s="112"/>
      <c r="L164" s="112">
        <v>49.1</v>
      </c>
    </row>
    <row r="165" spans="1:12" x14ac:dyDescent="0.2">
      <c r="A165" s="54">
        <v>22372</v>
      </c>
      <c r="B165" s="71">
        <v>67.7</v>
      </c>
      <c r="C165" s="55"/>
      <c r="D165" s="55"/>
      <c r="E165" s="112">
        <v>51.8</v>
      </c>
      <c r="F165" s="112">
        <v>61.7</v>
      </c>
      <c r="G165" s="112"/>
      <c r="H165" s="112">
        <v>41.3</v>
      </c>
      <c r="I165" s="112">
        <v>47.5</v>
      </c>
      <c r="J165" s="112">
        <v>53.2</v>
      </c>
      <c r="K165" s="112"/>
      <c r="L165" s="112">
        <v>57.6</v>
      </c>
    </row>
    <row r="166" spans="1:12" x14ac:dyDescent="0.2">
      <c r="A166" s="54">
        <v>22402</v>
      </c>
      <c r="B166" s="71">
        <v>64.8</v>
      </c>
      <c r="C166" s="55"/>
      <c r="D166" s="55"/>
      <c r="E166" s="112">
        <v>55</v>
      </c>
      <c r="F166" s="112">
        <v>66.599999999999994</v>
      </c>
      <c r="G166" s="112"/>
      <c r="H166" s="112">
        <v>44</v>
      </c>
      <c r="I166" s="112">
        <v>47.9</v>
      </c>
      <c r="J166" s="112">
        <v>56.3</v>
      </c>
      <c r="K166" s="112"/>
      <c r="L166" s="112">
        <v>58.9</v>
      </c>
    </row>
    <row r="167" spans="1:12" x14ac:dyDescent="0.2">
      <c r="A167" s="54">
        <v>22433</v>
      </c>
      <c r="B167" s="71">
        <v>64</v>
      </c>
      <c r="C167" s="55"/>
      <c r="D167" s="55"/>
      <c r="E167" s="112">
        <v>50</v>
      </c>
      <c r="F167" s="112">
        <v>65.3</v>
      </c>
      <c r="G167" s="112"/>
      <c r="H167" s="112">
        <v>42</v>
      </c>
      <c r="I167" s="112">
        <v>49.3</v>
      </c>
      <c r="J167" s="112">
        <v>55.1</v>
      </c>
      <c r="K167" s="112"/>
      <c r="L167" s="112">
        <v>58.1</v>
      </c>
    </row>
    <row r="168" spans="1:12" x14ac:dyDescent="0.2">
      <c r="A168" s="54">
        <v>22463</v>
      </c>
      <c r="B168" s="71">
        <v>64.5</v>
      </c>
      <c r="C168" s="55"/>
      <c r="D168" s="55"/>
      <c r="E168" s="112">
        <v>50.9</v>
      </c>
      <c r="F168" s="112">
        <v>64.3</v>
      </c>
      <c r="G168" s="112"/>
      <c r="H168" s="112">
        <v>45.3</v>
      </c>
      <c r="I168" s="112">
        <v>49.4</v>
      </c>
      <c r="J168" s="112">
        <v>54.1</v>
      </c>
      <c r="K168" s="112"/>
      <c r="L168" s="112">
        <v>58.2</v>
      </c>
    </row>
    <row r="169" spans="1:12" x14ac:dyDescent="0.2">
      <c r="A169" s="54">
        <v>22494</v>
      </c>
      <c r="B169" s="71">
        <v>62.9</v>
      </c>
      <c r="C169" s="55"/>
      <c r="D169" s="55"/>
      <c r="E169" s="112">
        <v>52.2</v>
      </c>
      <c r="F169" s="112">
        <v>68.400000000000006</v>
      </c>
      <c r="G169" s="112"/>
      <c r="H169" s="112">
        <v>54.5</v>
      </c>
      <c r="I169" s="112">
        <v>50.6</v>
      </c>
      <c r="J169" s="112">
        <v>58.3</v>
      </c>
      <c r="K169" s="112"/>
      <c r="L169" s="112">
        <v>60.7</v>
      </c>
    </row>
    <row r="170" spans="1:12" x14ac:dyDescent="0.2">
      <c r="A170" s="54">
        <v>22525</v>
      </c>
      <c r="B170" s="71">
        <v>69.5</v>
      </c>
      <c r="C170" s="55"/>
      <c r="D170" s="55"/>
      <c r="E170" s="112">
        <v>53.9</v>
      </c>
      <c r="F170" s="112">
        <v>66.8</v>
      </c>
      <c r="G170" s="112"/>
      <c r="H170" s="112">
        <v>56.3</v>
      </c>
      <c r="I170" s="112">
        <v>50.7</v>
      </c>
      <c r="J170" s="112">
        <v>61.1</v>
      </c>
      <c r="K170" s="112"/>
      <c r="L170" s="112">
        <v>63</v>
      </c>
    </row>
    <row r="171" spans="1:12" x14ac:dyDescent="0.2">
      <c r="A171" s="54">
        <v>22555</v>
      </c>
      <c r="B171" s="71">
        <v>68.3</v>
      </c>
      <c r="C171" s="55"/>
      <c r="D171" s="55"/>
      <c r="E171" s="112">
        <v>55.5</v>
      </c>
      <c r="F171" s="112">
        <v>66.3</v>
      </c>
      <c r="G171" s="112"/>
      <c r="H171" s="112">
        <v>56.7</v>
      </c>
      <c r="I171" s="112">
        <v>52.4</v>
      </c>
      <c r="J171" s="112">
        <v>58.2</v>
      </c>
      <c r="K171" s="112"/>
      <c r="L171" s="112">
        <v>62.2</v>
      </c>
    </row>
    <row r="172" spans="1:12" x14ac:dyDescent="0.2">
      <c r="A172" s="54">
        <v>22586</v>
      </c>
      <c r="B172" s="71">
        <v>65.099999999999994</v>
      </c>
      <c r="C172" s="55"/>
      <c r="D172" s="55"/>
      <c r="E172" s="112">
        <v>51.9</v>
      </c>
      <c r="F172" s="112">
        <v>58.3</v>
      </c>
      <c r="G172" s="112"/>
      <c r="H172" s="112">
        <v>54.6</v>
      </c>
      <c r="I172" s="112">
        <v>51.1</v>
      </c>
      <c r="J172" s="112">
        <v>59</v>
      </c>
      <c r="K172" s="112"/>
      <c r="L172" s="112">
        <v>59</v>
      </c>
    </row>
    <row r="173" spans="1:12" x14ac:dyDescent="0.2">
      <c r="A173" s="54">
        <v>22616</v>
      </c>
      <c r="B173" s="71">
        <v>73.400000000000006</v>
      </c>
      <c r="C173" s="55"/>
      <c r="D173" s="55"/>
      <c r="E173" s="112">
        <v>56.3</v>
      </c>
      <c r="F173" s="112">
        <v>66.099999999999994</v>
      </c>
      <c r="G173" s="112"/>
      <c r="H173" s="112">
        <v>56.1</v>
      </c>
      <c r="I173" s="112">
        <v>55.8</v>
      </c>
      <c r="J173" s="112">
        <v>58.6</v>
      </c>
      <c r="K173" s="112"/>
      <c r="L173" s="112">
        <v>64.2</v>
      </c>
    </row>
    <row r="174" spans="1:12" x14ac:dyDescent="0.2">
      <c r="A174" s="54">
        <v>22647</v>
      </c>
      <c r="B174" s="71">
        <v>59.4</v>
      </c>
      <c r="C174" s="55"/>
      <c r="D174" s="55"/>
      <c r="E174" s="112">
        <v>57.1</v>
      </c>
      <c r="F174" s="112">
        <v>66.400000000000006</v>
      </c>
      <c r="G174" s="112"/>
      <c r="H174" s="112">
        <v>59</v>
      </c>
      <c r="I174" s="112">
        <v>57.1</v>
      </c>
      <c r="J174" s="112">
        <v>60.3</v>
      </c>
      <c r="K174" s="112"/>
      <c r="L174" s="112">
        <v>60.9</v>
      </c>
    </row>
    <row r="175" spans="1:12" x14ac:dyDescent="0.2">
      <c r="A175" s="54">
        <v>22678</v>
      </c>
      <c r="B175" s="71">
        <v>61.8</v>
      </c>
      <c r="C175" s="55"/>
      <c r="D175" s="55"/>
      <c r="E175" s="112">
        <v>54.7</v>
      </c>
      <c r="F175" s="112">
        <v>64.7</v>
      </c>
      <c r="G175" s="112"/>
      <c r="H175" s="112">
        <v>58.6</v>
      </c>
      <c r="I175" s="112">
        <v>56.2</v>
      </c>
      <c r="J175" s="112">
        <v>60.5</v>
      </c>
      <c r="K175" s="112"/>
      <c r="L175" s="112">
        <v>61.1</v>
      </c>
    </row>
    <row r="176" spans="1:12" x14ac:dyDescent="0.2">
      <c r="A176" s="54">
        <v>22706</v>
      </c>
      <c r="B176" s="71">
        <v>60.1</v>
      </c>
      <c r="C176" s="55"/>
      <c r="D176" s="55"/>
      <c r="E176" s="112">
        <v>56.8</v>
      </c>
      <c r="F176" s="112">
        <v>66.900000000000006</v>
      </c>
      <c r="G176" s="112"/>
      <c r="H176" s="112">
        <v>57.5</v>
      </c>
      <c r="I176" s="112">
        <v>57</v>
      </c>
      <c r="J176" s="112">
        <v>57.6</v>
      </c>
      <c r="K176" s="112"/>
      <c r="L176" s="112">
        <v>60.6</v>
      </c>
    </row>
    <row r="177" spans="1:12" x14ac:dyDescent="0.2">
      <c r="A177" s="54">
        <v>22737</v>
      </c>
      <c r="B177" s="71">
        <v>57.3</v>
      </c>
      <c r="C177" s="55"/>
      <c r="D177" s="55"/>
      <c r="E177" s="112">
        <v>53.6</v>
      </c>
      <c r="F177" s="112">
        <v>57.4</v>
      </c>
      <c r="G177" s="112"/>
      <c r="H177" s="112">
        <v>53.5</v>
      </c>
      <c r="I177" s="112">
        <v>47.4</v>
      </c>
      <c r="J177" s="112">
        <v>55.6</v>
      </c>
      <c r="K177" s="112"/>
      <c r="L177" s="112">
        <v>55.1</v>
      </c>
    </row>
    <row r="178" spans="1:12" x14ac:dyDescent="0.2">
      <c r="A178" s="54">
        <v>22767</v>
      </c>
      <c r="B178" s="71">
        <v>53.6</v>
      </c>
      <c r="C178" s="55"/>
      <c r="D178" s="55"/>
      <c r="E178" s="112">
        <v>52</v>
      </c>
      <c r="F178" s="112">
        <v>55.3</v>
      </c>
      <c r="G178" s="112"/>
      <c r="H178" s="112">
        <v>50.3</v>
      </c>
      <c r="I178" s="112">
        <v>45.2</v>
      </c>
      <c r="J178" s="112">
        <v>52.3</v>
      </c>
      <c r="K178" s="112"/>
      <c r="L178" s="112">
        <v>52.2</v>
      </c>
    </row>
    <row r="179" spans="1:12" x14ac:dyDescent="0.2">
      <c r="A179" s="54">
        <v>22798</v>
      </c>
      <c r="B179" s="71">
        <v>52.5</v>
      </c>
      <c r="C179" s="55"/>
      <c r="D179" s="55"/>
      <c r="E179" s="112">
        <v>51.7</v>
      </c>
      <c r="F179" s="112">
        <v>54.8</v>
      </c>
      <c r="G179" s="112"/>
      <c r="H179" s="112">
        <v>46.4</v>
      </c>
      <c r="I179" s="112">
        <v>43.3</v>
      </c>
      <c r="J179" s="112">
        <v>51.6</v>
      </c>
      <c r="K179" s="112"/>
      <c r="L179" s="112">
        <v>50.8</v>
      </c>
    </row>
    <row r="180" spans="1:12" x14ac:dyDescent="0.2">
      <c r="A180" s="54">
        <v>22828</v>
      </c>
      <c r="B180" s="71">
        <v>53.2</v>
      </c>
      <c r="C180" s="55"/>
      <c r="D180" s="55"/>
      <c r="E180" s="112">
        <v>51.6</v>
      </c>
      <c r="F180" s="112">
        <v>54.7</v>
      </c>
      <c r="G180" s="112"/>
      <c r="H180" s="112">
        <v>43.8</v>
      </c>
      <c r="I180" s="112">
        <v>45.1</v>
      </c>
      <c r="J180" s="112">
        <v>51.2</v>
      </c>
      <c r="K180" s="112"/>
      <c r="L180" s="112">
        <v>51</v>
      </c>
    </row>
    <row r="181" spans="1:12" x14ac:dyDescent="0.2">
      <c r="A181" s="54">
        <v>22859</v>
      </c>
      <c r="B181" s="71">
        <v>52.9</v>
      </c>
      <c r="C181" s="55"/>
      <c r="D181" s="55"/>
      <c r="E181" s="112">
        <v>47.7</v>
      </c>
      <c r="F181" s="112">
        <v>52.5</v>
      </c>
      <c r="G181" s="112"/>
      <c r="H181" s="112">
        <v>45.2</v>
      </c>
      <c r="I181" s="112">
        <v>43.7</v>
      </c>
      <c r="J181" s="112">
        <v>47</v>
      </c>
      <c r="K181" s="112"/>
      <c r="L181" s="112">
        <v>49.5</v>
      </c>
    </row>
    <row r="182" spans="1:12" x14ac:dyDescent="0.2">
      <c r="A182" s="54">
        <v>22890</v>
      </c>
      <c r="B182" s="71">
        <v>53</v>
      </c>
      <c r="C182" s="55"/>
      <c r="D182" s="55"/>
      <c r="E182" s="112">
        <v>45.4</v>
      </c>
      <c r="F182" s="112">
        <v>52.4</v>
      </c>
      <c r="G182" s="112"/>
      <c r="H182" s="112">
        <v>42.5</v>
      </c>
      <c r="I182" s="112">
        <v>45.1</v>
      </c>
      <c r="J182" s="112">
        <v>49.7</v>
      </c>
      <c r="K182" s="112"/>
      <c r="L182" s="112">
        <v>50</v>
      </c>
    </row>
    <row r="183" spans="1:12" x14ac:dyDescent="0.2">
      <c r="A183" s="54">
        <v>22920</v>
      </c>
      <c r="B183" s="71">
        <v>53.6</v>
      </c>
      <c r="C183" s="55"/>
      <c r="D183" s="55"/>
      <c r="E183" s="112">
        <v>43.9</v>
      </c>
      <c r="F183" s="112">
        <v>54</v>
      </c>
      <c r="G183" s="112"/>
      <c r="H183" s="112">
        <v>46.2</v>
      </c>
      <c r="I183" s="112">
        <v>46.7</v>
      </c>
      <c r="J183" s="112">
        <v>49.9</v>
      </c>
      <c r="K183" s="112"/>
      <c r="L183" s="112">
        <v>51.2</v>
      </c>
    </row>
    <row r="184" spans="1:12" x14ac:dyDescent="0.2">
      <c r="A184" s="54">
        <v>22951</v>
      </c>
      <c r="B184" s="71">
        <v>57.8</v>
      </c>
      <c r="C184" s="55"/>
      <c r="D184" s="55"/>
      <c r="E184" s="112">
        <v>47.1</v>
      </c>
      <c r="F184" s="112">
        <v>56.9</v>
      </c>
      <c r="G184" s="112"/>
      <c r="H184" s="112">
        <v>51.5</v>
      </c>
      <c r="I184" s="112">
        <v>48.7</v>
      </c>
      <c r="J184" s="112">
        <v>48.7</v>
      </c>
      <c r="K184" s="112"/>
      <c r="L184" s="112">
        <v>53.8</v>
      </c>
    </row>
    <row r="185" spans="1:12" x14ac:dyDescent="0.2">
      <c r="A185" s="54">
        <v>22981</v>
      </c>
      <c r="B185" s="71">
        <v>59.7</v>
      </c>
      <c r="C185" s="55"/>
      <c r="D185" s="55"/>
      <c r="E185" s="112">
        <v>47.3</v>
      </c>
      <c r="F185" s="112">
        <v>63.3</v>
      </c>
      <c r="G185" s="112"/>
      <c r="H185" s="112">
        <v>50.1</v>
      </c>
      <c r="I185" s="112">
        <v>50.1</v>
      </c>
      <c r="J185" s="112">
        <v>54.6</v>
      </c>
      <c r="K185" s="112"/>
      <c r="L185" s="112">
        <v>57.2</v>
      </c>
    </row>
    <row r="186" spans="1:12" x14ac:dyDescent="0.2">
      <c r="A186" s="54">
        <v>23012</v>
      </c>
      <c r="B186" s="71">
        <v>60.9</v>
      </c>
      <c r="C186" s="55"/>
      <c r="D186" s="55"/>
      <c r="E186" s="112">
        <v>48.5</v>
      </c>
      <c r="F186" s="112">
        <v>56.5</v>
      </c>
      <c r="G186" s="112"/>
      <c r="H186" s="112">
        <v>47.4</v>
      </c>
      <c r="I186" s="112">
        <v>50.4</v>
      </c>
      <c r="J186" s="112">
        <v>52.5</v>
      </c>
      <c r="K186" s="112"/>
      <c r="L186" s="112">
        <v>55.2</v>
      </c>
    </row>
    <row r="187" spans="1:12" x14ac:dyDescent="0.2">
      <c r="A187" s="54">
        <v>23043</v>
      </c>
      <c r="B187" s="71">
        <v>60.4</v>
      </c>
      <c r="C187" s="55"/>
      <c r="D187" s="55"/>
      <c r="E187" s="112">
        <v>51.7</v>
      </c>
      <c r="F187" s="112">
        <v>57.7</v>
      </c>
      <c r="G187" s="112"/>
      <c r="H187" s="112">
        <v>48.3</v>
      </c>
      <c r="I187" s="112">
        <v>51</v>
      </c>
      <c r="J187" s="112">
        <v>50.2</v>
      </c>
      <c r="K187" s="112"/>
      <c r="L187" s="112">
        <v>55.1</v>
      </c>
    </row>
    <row r="188" spans="1:12" x14ac:dyDescent="0.2">
      <c r="A188" s="54">
        <v>23071</v>
      </c>
      <c r="B188" s="71">
        <v>57.5</v>
      </c>
      <c r="C188" s="55"/>
      <c r="D188" s="55"/>
      <c r="E188" s="112">
        <v>47.5</v>
      </c>
      <c r="F188" s="112">
        <v>56.3</v>
      </c>
      <c r="G188" s="112"/>
      <c r="H188" s="112">
        <v>46.8</v>
      </c>
      <c r="I188" s="112">
        <v>54.9</v>
      </c>
      <c r="J188" s="112">
        <v>52.4</v>
      </c>
      <c r="K188" s="112"/>
      <c r="L188" s="112">
        <v>54.7</v>
      </c>
    </row>
    <row r="189" spans="1:12" x14ac:dyDescent="0.2">
      <c r="A189" s="54">
        <v>23102</v>
      </c>
      <c r="B189" s="71">
        <v>60.6</v>
      </c>
      <c r="C189" s="55"/>
      <c r="D189" s="55"/>
      <c r="E189" s="112">
        <v>55</v>
      </c>
      <c r="F189" s="112">
        <v>61</v>
      </c>
      <c r="G189" s="112"/>
      <c r="H189" s="112">
        <v>48.6</v>
      </c>
      <c r="I189" s="112">
        <v>58.2</v>
      </c>
      <c r="J189" s="112">
        <v>52.7</v>
      </c>
      <c r="K189" s="112"/>
      <c r="L189" s="112">
        <v>57.6</v>
      </c>
    </row>
    <row r="190" spans="1:12" x14ac:dyDescent="0.2">
      <c r="A190" s="54">
        <v>23132</v>
      </c>
      <c r="B190" s="71">
        <v>66.900000000000006</v>
      </c>
      <c r="C190" s="55"/>
      <c r="D190" s="55"/>
      <c r="E190" s="112">
        <v>67.099999999999994</v>
      </c>
      <c r="F190" s="112">
        <v>60.4</v>
      </c>
      <c r="G190" s="112"/>
      <c r="H190" s="112">
        <v>54.2</v>
      </c>
      <c r="I190" s="112">
        <v>56.4</v>
      </c>
      <c r="J190" s="112">
        <v>53.5</v>
      </c>
      <c r="K190" s="112"/>
      <c r="L190" s="112">
        <v>59.8</v>
      </c>
    </row>
    <row r="191" spans="1:12" x14ac:dyDescent="0.2">
      <c r="A191" s="54">
        <v>23163</v>
      </c>
      <c r="B191" s="71">
        <v>61.9</v>
      </c>
      <c r="C191" s="55"/>
      <c r="D191" s="55"/>
      <c r="E191" s="112">
        <v>58.7</v>
      </c>
      <c r="F191" s="112">
        <v>60.6</v>
      </c>
      <c r="G191" s="112"/>
      <c r="H191" s="112">
        <v>55</v>
      </c>
      <c r="I191" s="112">
        <v>56.3</v>
      </c>
      <c r="J191" s="112">
        <v>52.6</v>
      </c>
      <c r="K191" s="112"/>
      <c r="L191" s="112">
        <v>58.2</v>
      </c>
    </row>
    <row r="192" spans="1:12" x14ac:dyDescent="0.2">
      <c r="A192" s="54">
        <v>23193</v>
      </c>
      <c r="B192" s="71">
        <v>60.1</v>
      </c>
      <c r="C192" s="55"/>
      <c r="D192" s="55"/>
      <c r="E192" s="112">
        <v>61</v>
      </c>
      <c r="F192" s="112">
        <v>60.4</v>
      </c>
      <c r="G192" s="112"/>
      <c r="H192" s="112">
        <v>54</v>
      </c>
      <c r="I192" s="112">
        <v>43.6</v>
      </c>
      <c r="J192" s="112">
        <v>52</v>
      </c>
      <c r="K192" s="112"/>
      <c r="L192" s="112">
        <v>55.5</v>
      </c>
    </row>
    <row r="193" spans="1:12" x14ac:dyDescent="0.2">
      <c r="A193" s="54">
        <v>23224</v>
      </c>
      <c r="B193" s="71">
        <v>62</v>
      </c>
      <c r="C193" s="55"/>
      <c r="D193" s="55"/>
      <c r="E193" s="112">
        <v>59.8</v>
      </c>
      <c r="F193" s="112">
        <v>56.8</v>
      </c>
      <c r="G193" s="112"/>
      <c r="H193" s="112">
        <v>48.1</v>
      </c>
      <c r="I193" s="112">
        <v>48.5</v>
      </c>
      <c r="J193" s="112">
        <v>51.1</v>
      </c>
      <c r="K193" s="112"/>
      <c r="L193" s="112">
        <v>55.1</v>
      </c>
    </row>
    <row r="194" spans="1:12" x14ac:dyDescent="0.2">
      <c r="A194" s="54">
        <v>23255</v>
      </c>
      <c r="B194" s="71">
        <v>59.8</v>
      </c>
      <c r="C194" s="55"/>
      <c r="D194" s="55"/>
      <c r="E194" s="112">
        <v>57.8</v>
      </c>
      <c r="F194" s="112">
        <v>63.2</v>
      </c>
      <c r="G194" s="112"/>
      <c r="H194" s="112">
        <v>47.9</v>
      </c>
      <c r="I194" s="112">
        <v>49.7</v>
      </c>
      <c r="J194" s="112">
        <v>54.8</v>
      </c>
      <c r="K194" s="112"/>
      <c r="L194" s="112">
        <v>56.9</v>
      </c>
    </row>
    <row r="195" spans="1:12" x14ac:dyDescent="0.2">
      <c r="A195" s="54">
        <v>23285</v>
      </c>
      <c r="B195" s="71">
        <v>64</v>
      </c>
      <c r="C195" s="55"/>
      <c r="D195" s="55"/>
      <c r="E195" s="112">
        <v>76.900000000000006</v>
      </c>
      <c r="F195" s="112">
        <v>63.3</v>
      </c>
      <c r="G195" s="112"/>
      <c r="H195" s="112">
        <v>46.4</v>
      </c>
      <c r="I195" s="112">
        <v>47.4</v>
      </c>
      <c r="J195" s="112">
        <v>54.5</v>
      </c>
      <c r="K195" s="112"/>
      <c r="L195" s="112">
        <v>57.7</v>
      </c>
    </row>
    <row r="196" spans="1:12" x14ac:dyDescent="0.2">
      <c r="A196" s="54">
        <v>23316</v>
      </c>
      <c r="B196" s="71">
        <v>63.7</v>
      </c>
      <c r="C196" s="55"/>
      <c r="D196" s="55"/>
      <c r="E196" s="112">
        <v>66.2</v>
      </c>
      <c r="F196" s="112">
        <v>64.099999999999994</v>
      </c>
      <c r="G196" s="112"/>
      <c r="H196" s="112">
        <v>43.7</v>
      </c>
      <c r="I196" s="112">
        <v>48.7</v>
      </c>
      <c r="J196" s="112">
        <v>53.5</v>
      </c>
      <c r="K196" s="112"/>
      <c r="L196" s="112">
        <v>57.5</v>
      </c>
    </row>
    <row r="197" spans="1:12" x14ac:dyDescent="0.2">
      <c r="A197" s="54">
        <v>23346</v>
      </c>
      <c r="B197" s="71">
        <v>58.6</v>
      </c>
      <c r="C197" s="55"/>
      <c r="D197" s="55"/>
      <c r="E197" s="112">
        <v>64.400000000000006</v>
      </c>
      <c r="F197" s="112">
        <v>60.7</v>
      </c>
      <c r="G197" s="112"/>
      <c r="H197" s="112">
        <v>44.2</v>
      </c>
      <c r="I197" s="112">
        <v>47.6</v>
      </c>
      <c r="J197" s="112">
        <v>48.4</v>
      </c>
      <c r="K197" s="112"/>
      <c r="L197" s="112">
        <v>54</v>
      </c>
    </row>
    <row r="198" spans="1:12" x14ac:dyDescent="0.2">
      <c r="A198" s="54">
        <v>23377</v>
      </c>
      <c r="B198" s="71">
        <v>61.3</v>
      </c>
      <c r="C198" s="55"/>
      <c r="D198" s="55"/>
      <c r="E198" s="112">
        <v>60</v>
      </c>
      <c r="F198" s="112">
        <v>63.3</v>
      </c>
      <c r="G198" s="112"/>
      <c r="H198" s="112">
        <v>42.9</v>
      </c>
      <c r="I198" s="112">
        <v>55.3</v>
      </c>
      <c r="J198" s="112">
        <v>51.4</v>
      </c>
      <c r="K198" s="112"/>
      <c r="L198" s="112">
        <v>57.1</v>
      </c>
    </row>
    <row r="199" spans="1:12" x14ac:dyDescent="0.2">
      <c r="A199" s="54">
        <v>23408</v>
      </c>
      <c r="B199" s="71">
        <v>61.8</v>
      </c>
      <c r="C199" s="55"/>
      <c r="D199" s="55"/>
      <c r="E199" s="112">
        <v>60.1</v>
      </c>
      <c r="F199" s="112">
        <v>64</v>
      </c>
      <c r="G199" s="112"/>
      <c r="H199" s="112">
        <v>50.4</v>
      </c>
      <c r="I199" s="112">
        <v>51.9</v>
      </c>
      <c r="J199" s="112">
        <v>52.7</v>
      </c>
      <c r="K199" s="112"/>
      <c r="L199" s="112">
        <v>57.9</v>
      </c>
    </row>
    <row r="200" spans="1:12" x14ac:dyDescent="0.2">
      <c r="A200" s="54">
        <v>23437</v>
      </c>
      <c r="B200" s="71">
        <v>61.7</v>
      </c>
      <c r="C200" s="55"/>
      <c r="D200" s="55"/>
      <c r="E200" s="112">
        <v>60.6</v>
      </c>
      <c r="F200" s="112">
        <v>64.400000000000006</v>
      </c>
      <c r="G200" s="112"/>
      <c r="H200" s="112">
        <v>54.6</v>
      </c>
      <c r="I200" s="112">
        <v>60.3</v>
      </c>
      <c r="J200" s="112">
        <v>55.2</v>
      </c>
      <c r="K200" s="112"/>
      <c r="L200" s="112">
        <v>60.2</v>
      </c>
    </row>
    <row r="201" spans="1:12" x14ac:dyDescent="0.2">
      <c r="A201" s="54">
        <v>23468</v>
      </c>
      <c r="B201" s="71">
        <v>63.6</v>
      </c>
      <c r="C201" s="55"/>
      <c r="D201" s="55"/>
      <c r="E201" s="112">
        <v>65.400000000000006</v>
      </c>
      <c r="F201" s="112">
        <v>60.6</v>
      </c>
      <c r="G201" s="112"/>
      <c r="H201" s="112">
        <v>53.1</v>
      </c>
      <c r="I201" s="112">
        <v>57.7</v>
      </c>
      <c r="J201" s="112">
        <v>55.2</v>
      </c>
      <c r="K201" s="112"/>
      <c r="L201" s="112">
        <v>59.2</v>
      </c>
    </row>
    <row r="202" spans="1:12" x14ac:dyDescent="0.2">
      <c r="A202" s="54">
        <v>23498</v>
      </c>
      <c r="B202" s="71">
        <v>59.9</v>
      </c>
      <c r="C202" s="55"/>
      <c r="D202" s="55"/>
      <c r="E202" s="112">
        <v>60.3</v>
      </c>
      <c r="F202" s="112">
        <v>61</v>
      </c>
      <c r="G202" s="112"/>
      <c r="H202" s="112">
        <v>50.3</v>
      </c>
      <c r="I202" s="112">
        <v>61.4</v>
      </c>
      <c r="J202" s="112">
        <v>56</v>
      </c>
      <c r="K202" s="112"/>
      <c r="L202" s="112">
        <v>58.7</v>
      </c>
    </row>
    <row r="203" spans="1:12" x14ac:dyDescent="0.2">
      <c r="A203" s="54">
        <v>23529</v>
      </c>
      <c r="B203" s="71">
        <v>64.7</v>
      </c>
      <c r="C203" s="55"/>
      <c r="D203" s="55"/>
      <c r="E203" s="112">
        <v>58.9</v>
      </c>
      <c r="F203" s="112">
        <v>62.1</v>
      </c>
      <c r="G203" s="112"/>
      <c r="H203" s="112">
        <v>53.5</v>
      </c>
      <c r="I203" s="112">
        <v>57.6</v>
      </c>
      <c r="J203" s="112">
        <v>55.7</v>
      </c>
      <c r="K203" s="112"/>
      <c r="L203" s="112">
        <v>60.1</v>
      </c>
    </row>
    <row r="204" spans="1:12" x14ac:dyDescent="0.2">
      <c r="A204" s="54">
        <v>23559</v>
      </c>
      <c r="B204" s="71">
        <v>69.900000000000006</v>
      </c>
      <c r="C204" s="55"/>
      <c r="D204" s="55"/>
      <c r="E204" s="112">
        <v>60.9</v>
      </c>
      <c r="F204" s="112">
        <v>63.7</v>
      </c>
      <c r="G204" s="112"/>
      <c r="H204" s="112">
        <v>55.5</v>
      </c>
      <c r="I204" s="112">
        <v>61.8</v>
      </c>
      <c r="J204" s="112">
        <v>56.3</v>
      </c>
      <c r="K204" s="112"/>
      <c r="L204" s="112">
        <v>62.9</v>
      </c>
    </row>
    <row r="205" spans="1:12" x14ac:dyDescent="0.2">
      <c r="A205" s="54">
        <v>23590</v>
      </c>
      <c r="B205" s="71">
        <v>68</v>
      </c>
      <c r="C205" s="55"/>
      <c r="D205" s="55"/>
      <c r="E205" s="112">
        <v>61.7</v>
      </c>
      <c r="F205" s="112">
        <v>63.9</v>
      </c>
      <c r="G205" s="112"/>
      <c r="H205" s="112">
        <v>53.5</v>
      </c>
      <c r="I205" s="112">
        <v>66.2</v>
      </c>
      <c r="J205" s="112">
        <v>58</v>
      </c>
      <c r="K205" s="112"/>
      <c r="L205" s="112">
        <v>63.3</v>
      </c>
    </row>
    <row r="206" spans="1:12" x14ac:dyDescent="0.2">
      <c r="A206" s="54">
        <v>23621</v>
      </c>
      <c r="B206" s="71">
        <v>63.3</v>
      </c>
      <c r="C206" s="55"/>
      <c r="D206" s="55"/>
      <c r="E206" s="112">
        <v>64.8</v>
      </c>
      <c r="F206" s="112">
        <v>64.900000000000006</v>
      </c>
      <c r="G206" s="112"/>
      <c r="H206" s="112">
        <v>59</v>
      </c>
      <c r="I206" s="112">
        <v>71.900000000000006</v>
      </c>
      <c r="J206" s="112">
        <v>56.8</v>
      </c>
      <c r="K206" s="112"/>
      <c r="L206" s="112">
        <v>63.3</v>
      </c>
    </row>
    <row r="207" spans="1:12" x14ac:dyDescent="0.2">
      <c r="A207" s="54">
        <v>23651</v>
      </c>
      <c r="B207" s="71">
        <v>58.9</v>
      </c>
      <c r="C207" s="55"/>
      <c r="D207" s="55"/>
      <c r="E207" s="112">
        <v>68.8</v>
      </c>
      <c r="F207" s="112">
        <v>61.8</v>
      </c>
      <c r="G207" s="112"/>
      <c r="H207" s="112">
        <v>59.1</v>
      </c>
      <c r="I207" s="112">
        <v>71.2</v>
      </c>
      <c r="J207" s="112">
        <v>55</v>
      </c>
      <c r="K207" s="112"/>
      <c r="L207" s="112">
        <v>60.7</v>
      </c>
    </row>
    <row r="208" spans="1:12" x14ac:dyDescent="0.2">
      <c r="A208" s="54">
        <v>23682</v>
      </c>
      <c r="B208" s="71">
        <v>60.7</v>
      </c>
      <c r="C208" s="55"/>
      <c r="D208" s="55"/>
      <c r="E208" s="112">
        <v>68.5</v>
      </c>
      <c r="F208" s="112">
        <v>62.1</v>
      </c>
      <c r="G208" s="112"/>
      <c r="H208" s="112">
        <v>61</v>
      </c>
      <c r="I208" s="112">
        <v>70.3</v>
      </c>
      <c r="J208" s="112">
        <v>57.3</v>
      </c>
      <c r="K208" s="112"/>
      <c r="L208" s="112">
        <v>61.8</v>
      </c>
    </row>
    <row r="209" spans="1:12" x14ac:dyDescent="0.2">
      <c r="A209" s="54">
        <v>23712</v>
      </c>
      <c r="B209" s="71">
        <v>64.400000000000006</v>
      </c>
      <c r="C209" s="55"/>
      <c r="D209" s="55"/>
      <c r="E209" s="112">
        <v>69.599999999999994</v>
      </c>
      <c r="F209" s="112">
        <v>63.5</v>
      </c>
      <c r="G209" s="112"/>
      <c r="H209" s="112">
        <v>59.5</v>
      </c>
      <c r="I209" s="112">
        <v>67.8</v>
      </c>
      <c r="J209" s="112">
        <v>55.2</v>
      </c>
      <c r="K209" s="112"/>
      <c r="L209" s="112">
        <v>62.4</v>
      </c>
    </row>
    <row r="210" spans="1:12" x14ac:dyDescent="0.2">
      <c r="A210" s="54">
        <v>23743</v>
      </c>
      <c r="B210" s="71">
        <v>62.3</v>
      </c>
      <c r="C210" s="55"/>
      <c r="D210" s="55"/>
      <c r="E210" s="112">
        <v>70.7</v>
      </c>
      <c r="F210" s="112">
        <v>58.2</v>
      </c>
      <c r="G210" s="112"/>
      <c r="H210" s="112">
        <v>61.4</v>
      </c>
      <c r="I210" s="112">
        <v>68.5</v>
      </c>
      <c r="J210" s="112">
        <v>56.7</v>
      </c>
      <c r="K210" s="112"/>
      <c r="L210" s="112">
        <v>61</v>
      </c>
    </row>
    <row r="211" spans="1:12" x14ac:dyDescent="0.2">
      <c r="A211" s="54">
        <v>23774</v>
      </c>
      <c r="B211" s="71">
        <v>63.2</v>
      </c>
      <c r="C211" s="55"/>
      <c r="D211" s="55"/>
      <c r="E211" s="112">
        <v>64.8</v>
      </c>
      <c r="F211" s="112">
        <v>59.8</v>
      </c>
      <c r="G211" s="112"/>
      <c r="H211" s="112">
        <v>63.2</v>
      </c>
      <c r="I211" s="112">
        <v>68.099999999999994</v>
      </c>
      <c r="J211" s="112">
        <v>58.3</v>
      </c>
      <c r="K211" s="112"/>
      <c r="L211" s="112">
        <v>62.1</v>
      </c>
    </row>
    <row r="212" spans="1:12" x14ac:dyDescent="0.2">
      <c r="A212" s="54">
        <v>23802</v>
      </c>
      <c r="B212" s="71">
        <v>68.7</v>
      </c>
      <c r="C212" s="55"/>
      <c r="D212" s="55"/>
      <c r="E212" s="112">
        <v>64.5</v>
      </c>
      <c r="F212" s="112">
        <v>65.7</v>
      </c>
      <c r="G212" s="112"/>
      <c r="H212" s="112">
        <v>57.8</v>
      </c>
      <c r="I212" s="112">
        <v>65.900000000000006</v>
      </c>
      <c r="J212" s="112">
        <v>61.2</v>
      </c>
      <c r="K212" s="112"/>
      <c r="L212" s="112">
        <v>64.900000000000006</v>
      </c>
    </row>
    <row r="213" spans="1:12" x14ac:dyDescent="0.2">
      <c r="A213" s="54">
        <v>23833</v>
      </c>
      <c r="B213" s="71">
        <v>59.8</v>
      </c>
      <c r="C213" s="112"/>
      <c r="D213" s="55"/>
      <c r="E213" s="112">
        <v>68.7</v>
      </c>
      <c r="F213" s="112">
        <v>62.6</v>
      </c>
      <c r="G213" s="112"/>
      <c r="H213" s="112">
        <v>61.9</v>
      </c>
      <c r="I213" s="112">
        <v>69.400000000000006</v>
      </c>
      <c r="J213" s="112">
        <v>59.2</v>
      </c>
      <c r="K213" s="112"/>
      <c r="L213" s="112">
        <v>62</v>
      </c>
    </row>
    <row r="214" spans="1:12" x14ac:dyDescent="0.2">
      <c r="A214" s="54">
        <v>23863</v>
      </c>
      <c r="B214" s="71">
        <v>60.2</v>
      </c>
      <c r="C214" s="112"/>
      <c r="D214" s="55"/>
      <c r="E214" s="112">
        <v>70</v>
      </c>
      <c r="F214" s="112">
        <v>62.4</v>
      </c>
      <c r="G214" s="112"/>
      <c r="H214" s="112">
        <v>60.6</v>
      </c>
      <c r="I214" s="112">
        <v>68.900000000000006</v>
      </c>
      <c r="J214" s="112">
        <v>56.4</v>
      </c>
      <c r="K214" s="112"/>
      <c r="L214" s="112">
        <v>61.3</v>
      </c>
    </row>
    <row r="215" spans="1:12" x14ac:dyDescent="0.2">
      <c r="A215" s="54">
        <v>23894</v>
      </c>
      <c r="B215" s="71">
        <v>57.4</v>
      </c>
      <c r="C215" s="112"/>
      <c r="D215" s="55"/>
      <c r="E215" s="112">
        <v>73.2</v>
      </c>
      <c r="F215" s="112">
        <v>57.5</v>
      </c>
      <c r="G215" s="112"/>
      <c r="H215" s="112">
        <v>55.8</v>
      </c>
      <c r="I215" s="112">
        <v>69.3</v>
      </c>
      <c r="J215" s="112">
        <v>55.4</v>
      </c>
      <c r="K215" s="112"/>
      <c r="L215" s="112">
        <v>58.7</v>
      </c>
    </row>
    <row r="216" spans="1:12" x14ac:dyDescent="0.2">
      <c r="A216" s="54">
        <v>23924</v>
      </c>
      <c r="B216" s="71">
        <v>56.6</v>
      </c>
      <c r="C216" s="112"/>
      <c r="D216" s="55"/>
      <c r="E216" s="112">
        <v>71.8</v>
      </c>
      <c r="F216" s="112">
        <v>59</v>
      </c>
      <c r="G216" s="112"/>
      <c r="H216" s="112">
        <v>53.8</v>
      </c>
      <c r="I216" s="112">
        <v>65.099999999999994</v>
      </c>
      <c r="J216" s="112">
        <v>56.2</v>
      </c>
      <c r="K216" s="112"/>
      <c r="L216" s="112">
        <v>58.1</v>
      </c>
    </row>
    <row r="217" spans="1:12" x14ac:dyDescent="0.2">
      <c r="A217" s="54">
        <v>23955</v>
      </c>
      <c r="B217" s="71">
        <v>56</v>
      </c>
      <c r="C217" s="112"/>
      <c r="D217" s="55"/>
      <c r="E217" s="112">
        <v>70.5</v>
      </c>
      <c r="F217" s="112">
        <v>56.6</v>
      </c>
      <c r="G217" s="112"/>
      <c r="H217" s="112">
        <v>57.2</v>
      </c>
      <c r="I217" s="112">
        <v>65.400000000000006</v>
      </c>
      <c r="J217" s="112">
        <v>58</v>
      </c>
      <c r="K217" s="112"/>
      <c r="L217" s="112">
        <v>58.1</v>
      </c>
    </row>
    <row r="218" spans="1:12" x14ac:dyDescent="0.2">
      <c r="A218" s="54">
        <v>23986</v>
      </c>
      <c r="B218" s="71">
        <v>63.6</v>
      </c>
      <c r="C218" s="112"/>
      <c r="D218" s="55"/>
      <c r="E218" s="112">
        <v>66.3</v>
      </c>
      <c r="F218" s="112">
        <v>63.8</v>
      </c>
      <c r="G218" s="112"/>
      <c r="H218" s="112">
        <v>55.7</v>
      </c>
      <c r="I218" s="112">
        <v>61.2</v>
      </c>
      <c r="J218" s="112">
        <v>56.2</v>
      </c>
      <c r="K218" s="112"/>
      <c r="L218" s="112">
        <v>61</v>
      </c>
    </row>
    <row r="219" spans="1:12" x14ac:dyDescent="0.2">
      <c r="A219" s="54">
        <v>24016</v>
      </c>
      <c r="B219" s="71">
        <v>62</v>
      </c>
      <c r="C219" s="112"/>
      <c r="D219" s="55"/>
      <c r="E219" s="112">
        <v>68.599999999999994</v>
      </c>
      <c r="F219" s="112">
        <v>60.5</v>
      </c>
      <c r="G219" s="112"/>
      <c r="H219" s="112">
        <v>46.5</v>
      </c>
      <c r="I219" s="112">
        <v>59.1</v>
      </c>
      <c r="J219" s="112">
        <v>56.9</v>
      </c>
      <c r="K219" s="112"/>
      <c r="L219" s="112">
        <v>58.6</v>
      </c>
    </row>
    <row r="220" spans="1:12" x14ac:dyDescent="0.2">
      <c r="A220" s="54">
        <v>24047</v>
      </c>
      <c r="B220" s="71">
        <v>61.9</v>
      </c>
      <c r="C220" s="112"/>
      <c r="D220" s="55"/>
      <c r="E220" s="112">
        <v>70.599999999999994</v>
      </c>
      <c r="F220" s="112">
        <v>60.9</v>
      </c>
      <c r="G220" s="112"/>
      <c r="H220" s="112">
        <v>48.7</v>
      </c>
      <c r="I220" s="112">
        <v>65.099999999999994</v>
      </c>
      <c r="J220" s="112">
        <v>54.7</v>
      </c>
      <c r="K220" s="112"/>
      <c r="L220" s="112">
        <v>59.4</v>
      </c>
    </row>
    <row r="221" spans="1:12" x14ac:dyDescent="0.2">
      <c r="A221" s="54">
        <v>24077</v>
      </c>
      <c r="B221" s="71">
        <v>62.9</v>
      </c>
      <c r="C221" s="112"/>
      <c r="D221" s="55"/>
      <c r="E221" s="112">
        <v>67</v>
      </c>
      <c r="F221" s="112">
        <v>64.400000000000006</v>
      </c>
      <c r="G221" s="112"/>
      <c r="H221" s="112">
        <v>47.4</v>
      </c>
      <c r="I221" s="112">
        <v>73.5</v>
      </c>
      <c r="J221" s="112">
        <v>60.2</v>
      </c>
      <c r="K221" s="112"/>
      <c r="L221" s="112">
        <v>62.8</v>
      </c>
    </row>
    <row r="222" spans="1:12" x14ac:dyDescent="0.2">
      <c r="A222" s="54">
        <v>24108</v>
      </c>
      <c r="B222" s="71">
        <v>66.5</v>
      </c>
      <c r="C222" s="112"/>
      <c r="D222" s="55"/>
      <c r="E222" s="112">
        <v>75.900000000000006</v>
      </c>
      <c r="F222" s="112">
        <v>68.400000000000006</v>
      </c>
      <c r="G222" s="112"/>
      <c r="H222" s="112">
        <v>49.7</v>
      </c>
      <c r="I222" s="112">
        <v>74.900000000000006</v>
      </c>
      <c r="J222" s="112">
        <v>62.6</v>
      </c>
      <c r="K222" s="112"/>
      <c r="L222" s="112">
        <v>65.8</v>
      </c>
    </row>
    <row r="223" spans="1:12" x14ac:dyDescent="0.2">
      <c r="A223" s="54">
        <v>24139</v>
      </c>
      <c r="B223" s="71">
        <v>66.099999999999994</v>
      </c>
      <c r="C223" s="112"/>
      <c r="D223" s="55"/>
      <c r="E223" s="112">
        <v>80.900000000000006</v>
      </c>
      <c r="F223" s="112">
        <v>66.099999999999994</v>
      </c>
      <c r="G223" s="112"/>
      <c r="H223" s="112">
        <v>48.7</v>
      </c>
      <c r="I223" s="112">
        <v>80.099999999999994</v>
      </c>
      <c r="J223" s="112">
        <v>61.2</v>
      </c>
      <c r="K223" s="112"/>
      <c r="L223" s="112">
        <v>65.5</v>
      </c>
    </row>
    <row r="224" spans="1:12" x14ac:dyDescent="0.2">
      <c r="A224" s="54">
        <v>24167</v>
      </c>
      <c r="B224" s="71">
        <v>64.3</v>
      </c>
      <c r="C224" s="112"/>
      <c r="D224" s="55"/>
      <c r="E224" s="112">
        <v>85.7</v>
      </c>
      <c r="F224" s="112">
        <v>63.8</v>
      </c>
      <c r="G224" s="112"/>
      <c r="H224" s="112">
        <v>52.3</v>
      </c>
      <c r="I224" s="112">
        <v>86.4</v>
      </c>
      <c r="J224" s="112">
        <v>61.5</v>
      </c>
      <c r="K224" s="112"/>
      <c r="L224" s="112">
        <v>65.7</v>
      </c>
    </row>
    <row r="225" spans="1:12" x14ac:dyDescent="0.2">
      <c r="A225" s="54">
        <v>24198</v>
      </c>
      <c r="B225" s="71">
        <v>64.3</v>
      </c>
      <c r="C225" s="112"/>
      <c r="D225" s="55"/>
      <c r="E225" s="112">
        <v>83.9</v>
      </c>
      <c r="F225" s="112">
        <v>63.1</v>
      </c>
      <c r="G225" s="112"/>
      <c r="H225" s="112">
        <v>53</v>
      </c>
      <c r="I225" s="112">
        <v>79.3</v>
      </c>
      <c r="J225" s="112">
        <v>59.9</v>
      </c>
      <c r="K225" s="112"/>
      <c r="L225" s="112">
        <v>64.2</v>
      </c>
    </row>
    <row r="226" spans="1:12" x14ac:dyDescent="0.2">
      <c r="A226" s="54">
        <v>24228</v>
      </c>
      <c r="B226" s="71">
        <v>52.7</v>
      </c>
      <c r="C226" s="112"/>
      <c r="D226" s="55"/>
      <c r="E226" s="112">
        <v>83.3</v>
      </c>
      <c r="F226" s="112">
        <v>55.5</v>
      </c>
      <c r="G226" s="112"/>
      <c r="H226" s="112">
        <v>53.8</v>
      </c>
      <c r="I226" s="112">
        <v>74.599999999999994</v>
      </c>
      <c r="J226" s="112">
        <v>57</v>
      </c>
      <c r="K226" s="112"/>
      <c r="L226" s="112">
        <v>57.7</v>
      </c>
    </row>
    <row r="227" spans="1:12" x14ac:dyDescent="0.2">
      <c r="A227" s="54">
        <v>24259</v>
      </c>
      <c r="B227" s="71">
        <v>55.9</v>
      </c>
      <c r="C227" s="112"/>
      <c r="D227" s="55"/>
      <c r="E227" s="112">
        <v>81.5</v>
      </c>
      <c r="F227" s="112">
        <v>57.6</v>
      </c>
      <c r="G227" s="112"/>
      <c r="H227" s="112">
        <v>53.3</v>
      </c>
      <c r="I227" s="112">
        <v>71.599999999999994</v>
      </c>
      <c r="J227" s="112">
        <v>58.8</v>
      </c>
      <c r="K227" s="112"/>
      <c r="L227" s="112">
        <v>59</v>
      </c>
    </row>
    <row r="228" spans="1:12" x14ac:dyDescent="0.2">
      <c r="A228" s="54">
        <v>24289</v>
      </c>
      <c r="B228" s="71">
        <v>56.3</v>
      </c>
      <c r="C228" s="112"/>
      <c r="D228" s="55"/>
      <c r="E228" s="112">
        <v>79.7</v>
      </c>
      <c r="F228" s="112">
        <v>59.3</v>
      </c>
      <c r="G228" s="112"/>
      <c r="H228" s="112">
        <v>57.9</v>
      </c>
      <c r="I228" s="112">
        <v>73.099999999999994</v>
      </c>
      <c r="J228" s="112">
        <v>58.9</v>
      </c>
      <c r="K228" s="112"/>
      <c r="L228" s="112">
        <v>60.3</v>
      </c>
    </row>
    <row r="229" spans="1:12" x14ac:dyDescent="0.2">
      <c r="A229" s="54">
        <v>24320</v>
      </c>
      <c r="B229" s="71">
        <v>53.3</v>
      </c>
      <c r="C229" s="112"/>
      <c r="D229" s="55"/>
      <c r="E229" s="112">
        <v>79.5</v>
      </c>
      <c r="F229" s="112">
        <v>57.7</v>
      </c>
      <c r="G229" s="112"/>
      <c r="H229" s="112">
        <v>57</v>
      </c>
      <c r="I229" s="112">
        <v>74.3</v>
      </c>
      <c r="J229" s="112">
        <v>56.4</v>
      </c>
      <c r="K229" s="112"/>
      <c r="L229" s="112">
        <v>58.5</v>
      </c>
    </row>
    <row r="230" spans="1:12" x14ac:dyDescent="0.2">
      <c r="A230" s="54">
        <v>24351</v>
      </c>
      <c r="B230" s="71">
        <v>55.2</v>
      </c>
      <c r="C230" s="112"/>
      <c r="D230" s="55"/>
      <c r="E230" s="112">
        <v>73.7</v>
      </c>
      <c r="F230" s="112">
        <v>57.9</v>
      </c>
      <c r="G230" s="112"/>
      <c r="H230" s="112">
        <v>54.8</v>
      </c>
      <c r="I230" s="112">
        <v>72.400000000000006</v>
      </c>
      <c r="J230" s="112">
        <v>56.5</v>
      </c>
      <c r="K230" s="112"/>
      <c r="L230" s="112">
        <v>58.7</v>
      </c>
    </row>
    <row r="231" spans="1:12" x14ac:dyDescent="0.2">
      <c r="A231" s="54">
        <v>24381</v>
      </c>
      <c r="B231" s="71">
        <v>51.6</v>
      </c>
      <c r="C231" s="112"/>
      <c r="D231" s="55"/>
      <c r="E231" s="112">
        <v>70.3</v>
      </c>
      <c r="F231" s="112">
        <v>57</v>
      </c>
      <c r="G231" s="112"/>
      <c r="H231" s="112">
        <v>58.2</v>
      </c>
      <c r="I231" s="112">
        <v>68.7</v>
      </c>
      <c r="J231" s="112">
        <v>56.9</v>
      </c>
      <c r="K231" s="112"/>
      <c r="L231" s="112">
        <v>57.2</v>
      </c>
    </row>
    <row r="232" spans="1:12" x14ac:dyDescent="0.2">
      <c r="A232" s="54">
        <v>24412</v>
      </c>
      <c r="B232" s="71">
        <v>46.8</v>
      </c>
      <c r="C232" s="112"/>
      <c r="D232" s="55"/>
      <c r="E232" s="112">
        <v>71.900000000000006</v>
      </c>
      <c r="F232" s="112">
        <v>54.2</v>
      </c>
      <c r="G232" s="112"/>
      <c r="H232" s="112">
        <v>55.6</v>
      </c>
      <c r="I232" s="112">
        <v>62.6</v>
      </c>
      <c r="J232" s="112">
        <v>55.6</v>
      </c>
      <c r="K232" s="112"/>
      <c r="L232" s="112">
        <v>53.7</v>
      </c>
    </row>
    <row r="233" spans="1:12" x14ac:dyDescent="0.2">
      <c r="A233" s="54">
        <v>24442</v>
      </c>
      <c r="B233" s="71">
        <v>48.8</v>
      </c>
      <c r="C233" s="112"/>
      <c r="D233" s="55"/>
      <c r="E233" s="112">
        <v>67.599999999999994</v>
      </c>
      <c r="F233" s="112">
        <v>54.1</v>
      </c>
      <c r="G233" s="112"/>
      <c r="H233" s="112">
        <v>53.7</v>
      </c>
      <c r="I233" s="112">
        <v>57.9</v>
      </c>
      <c r="J233" s="112">
        <v>50.7</v>
      </c>
      <c r="K233" s="112"/>
      <c r="L233" s="112">
        <v>52.4</v>
      </c>
    </row>
    <row r="234" spans="1:12" x14ac:dyDescent="0.2">
      <c r="A234" s="54">
        <v>24473</v>
      </c>
      <c r="B234" s="71">
        <v>46.2</v>
      </c>
      <c r="C234" s="112"/>
      <c r="D234" s="55"/>
      <c r="E234" s="112">
        <v>72.900000000000006</v>
      </c>
      <c r="F234" s="112">
        <v>54.1</v>
      </c>
      <c r="G234" s="112"/>
      <c r="H234" s="112">
        <v>48.2</v>
      </c>
      <c r="I234" s="112">
        <v>48.2</v>
      </c>
      <c r="J234" s="112">
        <v>48.3</v>
      </c>
      <c r="K234" s="112"/>
      <c r="L234" s="112">
        <v>49.1</v>
      </c>
    </row>
    <row r="235" spans="1:12" x14ac:dyDescent="0.2">
      <c r="A235" s="54">
        <v>24504</v>
      </c>
      <c r="B235" s="71">
        <v>45.1</v>
      </c>
      <c r="C235" s="112"/>
      <c r="D235" s="55"/>
      <c r="E235" s="112">
        <v>61.8</v>
      </c>
      <c r="F235" s="112">
        <v>50.4</v>
      </c>
      <c r="G235" s="112"/>
      <c r="H235" s="112">
        <v>45.3</v>
      </c>
      <c r="I235" s="112">
        <v>49.9</v>
      </c>
      <c r="J235" s="112">
        <v>47.6</v>
      </c>
      <c r="K235" s="112"/>
      <c r="L235" s="112">
        <v>47.6</v>
      </c>
    </row>
    <row r="236" spans="1:12" x14ac:dyDescent="0.2">
      <c r="A236" s="54">
        <v>24532</v>
      </c>
      <c r="B236" s="71">
        <v>45.3</v>
      </c>
      <c r="C236" s="112"/>
      <c r="D236" s="55"/>
      <c r="E236" s="112">
        <v>54</v>
      </c>
      <c r="F236" s="112">
        <v>48.7</v>
      </c>
      <c r="G236" s="112"/>
      <c r="H236" s="112">
        <v>45.6</v>
      </c>
      <c r="I236" s="112">
        <v>38</v>
      </c>
      <c r="J236" s="112">
        <v>46.3</v>
      </c>
      <c r="K236" s="112"/>
      <c r="L236" s="112">
        <v>45.3</v>
      </c>
    </row>
    <row r="237" spans="1:12" x14ac:dyDescent="0.2">
      <c r="A237" s="54">
        <v>24563</v>
      </c>
      <c r="B237" s="71">
        <v>46.4</v>
      </c>
      <c r="C237" s="112"/>
      <c r="D237" s="55"/>
      <c r="E237" s="112">
        <v>56.3</v>
      </c>
      <c r="F237" s="112">
        <v>44.3</v>
      </c>
      <c r="G237" s="112"/>
      <c r="H237" s="112">
        <v>39.4</v>
      </c>
      <c r="I237" s="112">
        <v>36.9</v>
      </c>
      <c r="J237" s="112">
        <v>41.8</v>
      </c>
      <c r="K237" s="112"/>
      <c r="L237" s="112">
        <v>42.8</v>
      </c>
    </row>
    <row r="238" spans="1:12" x14ac:dyDescent="0.2">
      <c r="A238" s="54">
        <v>24593</v>
      </c>
      <c r="B238" s="71">
        <v>47.6</v>
      </c>
      <c r="C238" s="112"/>
      <c r="D238" s="55"/>
      <c r="E238" s="112">
        <v>56.1</v>
      </c>
      <c r="F238" s="112">
        <v>48</v>
      </c>
      <c r="G238" s="112"/>
      <c r="H238" s="112">
        <v>39.700000000000003</v>
      </c>
      <c r="I238" s="112">
        <v>34.4</v>
      </c>
      <c r="J238" s="112">
        <v>45.5</v>
      </c>
      <c r="K238" s="112"/>
      <c r="L238" s="112">
        <v>44.5</v>
      </c>
    </row>
    <row r="239" spans="1:12" x14ac:dyDescent="0.2">
      <c r="A239" s="54">
        <v>24624</v>
      </c>
      <c r="B239" s="71">
        <v>51.8</v>
      </c>
      <c r="C239" s="112"/>
      <c r="D239" s="55"/>
      <c r="E239" s="112">
        <v>58.4</v>
      </c>
      <c r="F239" s="112">
        <v>50.7</v>
      </c>
      <c r="G239" s="112"/>
      <c r="H239" s="112">
        <v>39.6</v>
      </c>
      <c r="I239" s="112">
        <v>36.5</v>
      </c>
      <c r="J239" s="112">
        <v>45.8</v>
      </c>
      <c r="K239" s="112"/>
      <c r="L239" s="112">
        <v>46.8</v>
      </c>
    </row>
    <row r="240" spans="1:12" x14ac:dyDescent="0.2">
      <c r="A240" s="54">
        <v>24654</v>
      </c>
      <c r="B240" s="71">
        <v>53.7</v>
      </c>
      <c r="C240" s="112"/>
      <c r="D240" s="55"/>
      <c r="E240" s="112">
        <v>63.9</v>
      </c>
      <c r="F240" s="112">
        <v>53.4</v>
      </c>
      <c r="G240" s="112"/>
      <c r="H240" s="112">
        <v>38.1</v>
      </c>
      <c r="I240" s="112">
        <v>40.9</v>
      </c>
      <c r="J240" s="112">
        <v>50.2</v>
      </c>
      <c r="K240" s="112"/>
      <c r="L240" s="112">
        <v>49.5</v>
      </c>
    </row>
    <row r="241" spans="1:12" x14ac:dyDescent="0.2">
      <c r="A241" s="54">
        <v>24685</v>
      </c>
      <c r="B241" s="71">
        <v>55.4</v>
      </c>
      <c r="C241" s="112"/>
      <c r="D241" s="55"/>
      <c r="E241" s="112">
        <v>67.5</v>
      </c>
      <c r="F241" s="112">
        <v>56.4</v>
      </c>
      <c r="G241" s="112"/>
      <c r="H241" s="112">
        <v>41.7</v>
      </c>
      <c r="I241" s="112">
        <v>44.8</v>
      </c>
      <c r="J241" s="112">
        <v>52.9</v>
      </c>
      <c r="K241" s="112"/>
      <c r="L241" s="112">
        <v>52.2</v>
      </c>
    </row>
    <row r="242" spans="1:12" x14ac:dyDescent="0.2">
      <c r="A242" s="54">
        <v>24716</v>
      </c>
      <c r="B242" s="71">
        <v>62</v>
      </c>
      <c r="C242" s="112"/>
      <c r="D242" s="55"/>
      <c r="E242" s="112">
        <v>75.2</v>
      </c>
      <c r="F242" s="112">
        <v>57.4</v>
      </c>
      <c r="G242" s="112"/>
      <c r="H242" s="112">
        <v>46.8</v>
      </c>
      <c r="I242" s="112">
        <v>46.5</v>
      </c>
      <c r="J242" s="112">
        <v>51.6</v>
      </c>
      <c r="K242" s="112"/>
      <c r="L242" s="112">
        <v>54.9</v>
      </c>
    </row>
    <row r="243" spans="1:12" x14ac:dyDescent="0.2">
      <c r="A243" s="54">
        <v>24746</v>
      </c>
      <c r="B243" s="71">
        <v>55.8</v>
      </c>
      <c r="C243" s="112"/>
      <c r="D243" s="55"/>
      <c r="E243" s="112">
        <v>78.7</v>
      </c>
      <c r="F243" s="112">
        <v>57.7</v>
      </c>
      <c r="G243" s="112"/>
      <c r="H243" s="112">
        <v>48</v>
      </c>
      <c r="I243" s="112">
        <v>51.1</v>
      </c>
      <c r="J243" s="112">
        <v>52.4</v>
      </c>
      <c r="K243" s="112"/>
      <c r="L243" s="112">
        <v>54.1</v>
      </c>
    </row>
    <row r="244" spans="1:12" x14ac:dyDescent="0.2">
      <c r="A244" s="54">
        <v>24777</v>
      </c>
      <c r="B244" s="71">
        <v>57</v>
      </c>
      <c r="C244" s="112"/>
      <c r="D244" s="55"/>
      <c r="E244" s="112">
        <v>83.8</v>
      </c>
      <c r="F244" s="112">
        <v>58.6</v>
      </c>
      <c r="G244" s="112"/>
      <c r="H244" s="112">
        <v>44.4</v>
      </c>
      <c r="I244" s="112">
        <v>51.4</v>
      </c>
      <c r="J244" s="112">
        <v>51.5</v>
      </c>
      <c r="K244" s="112"/>
      <c r="L244" s="112">
        <v>54.2</v>
      </c>
    </row>
    <row r="245" spans="1:12" x14ac:dyDescent="0.2">
      <c r="A245" s="54">
        <v>24807</v>
      </c>
      <c r="B245" s="71">
        <v>59.4</v>
      </c>
      <c r="C245" s="112"/>
      <c r="D245" s="55"/>
      <c r="E245" s="112">
        <v>79.599999999999994</v>
      </c>
      <c r="F245" s="112">
        <v>58.7</v>
      </c>
      <c r="G245" s="112"/>
      <c r="H245" s="112">
        <v>53.8</v>
      </c>
      <c r="I245" s="112">
        <v>49.9</v>
      </c>
      <c r="J245" s="112">
        <v>51.5</v>
      </c>
      <c r="K245" s="112"/>
      <c r="L245" s="112">
        <v>55.6</v>
      </c>
    </row>
    <row r="246" spans="1:12" x14ac:dyDescent="0.2">
      <c r="A246" s="54">
        <v>24838</v>
      </c>
      <c r="B246" s="71">
        <v>60.1</v>
      </c>
      <c r="C246" s="112"/>
      <c r="D246" s="55"/>
      <c r="E246" s="112">
        <v>78</v>
      </c>
      <c r="F246" s="112">
        <v>59.3</v>
      </c>
      <c r="G246" s="112"/>
      <c r="H246" s="112">
        <v>54.8</v>
      </c>
      <c r="I246" s="112">
        <v>50.6</v>
      </c>
      <c r="J246" s="112">
        <v>53.2</v>
      </c>
      <c r="K246" s="112"/>
      <c r="L246" s="112">
        <v>56.6</v>
      </c>
    </row>
    <row r="247" spans="1:12" x14ac:dyDescent="0.2">
      <c r="A247" s="54">
        <v>24869</v>
      </c>
      <c r="B247" s="71">
        <v>56.6</v>
      </c>
      <c r="C247" s="112"/>
      <c r="D247" s="55"/>
      <c r="E247" s="112">
        <v>76.3</v>
      </c>
      <c r="F247" s="112">
        <v>58.1</v>
      </c>
      <c r="G247" s="112"/>
      <c r="H247" s="112">
        <v>53.7</v>
      </c>
      <c r="I247" s="112">
        <v>53.9</v>
      </c>
      <c r="J247" s="112">
        <v>50.3</v>
      </c>
      <c r="K247" s="112"/>
      <c r="L247" s="112">
        <v>55</v>
      </c>
    </row>
    <row r="248" spans="1:12" x14ac:dyDescent="0.2">
      <c r="A248" s="54">
        <v>24898</v>
      </c>
      <c r="B248" s="71">
        <v>55.7</v>
      </c>
      <c r="C248" s="112"/>
      <c r="D248" s="55"/>
      <c r="E248" s="112">
        <v>76.099999999999994</v>
      </c>
      <c r="F248" s="112">
        <v>55.8</v>
      </c>
      <c r="G248" s="112"/>
      <c r="H248" s="112">
        <v>50.7</v>
      </c>
      <c r="I248" s="112">
        <v>54</v>
      </c>
      <c r="J248" s="112">
        <v>50.1</v>
      </c>
      <c r="K248" s="112"/>
      <c r="L248" s="112">
        <v>53.8</v>
      </c>
    </row>
    <row r="249" spans="1:12" x14ac:dyDescent="0.2">
      <c r="A249" s="54">
        <v>24929</v>
      </c>
      <c r="B249" s="71">
        <v>64.5</v>
      </c>
      <c r="C249" s="112"/>
      <c r="D249" s="55"/>
      <c r="E249" s="112">
        <v>71.5</v>
      </c>
      <c r="F249" s="112">
        <v>60.1</v>
      </c>
      <c r="G249" s="112"/>
      <c r="H249" s="112">
        <v>54.9</v>
      </c>
      <c r="I249" s="112">
        <v>49</v>
      </c>
      <c r="J249" s="112">
        <v>53.5</v>
      </c>
      <c r="K249" s="112"/>
      <c r="L249" s="112">
        <v>58</v>
      </c>
    </row>
    <row r="250" spans="1:12" x14ac:dyDescent="0.2">
      <c r="A250" s="54">
        <v>24959</v>
      </c>
      <c r="B250" s="71">
        <v>56.2</v>
      </c>
      <c r="C250" s="112"/>
      <c r="D250" s="55"/>
      <c r="E250" s="112">
        <v>69.2</v>
      </c>
      <c r="F250" s="112">
        <v>60</v>
      </c>
      <c r="G250" s="112"/>
      <c r="H250" s="112">
        <v>54</v>
      </c>
      <c r="I250" s="112">
        <v>49.4</v>
      </c>
      <c r="J250" s="112">
        <v>53.1</v>
      </c>
      <c r="K250" s="112"/>
      <c r="L250" s="112">
        <v>55.3</v>
      </c>
    </row>
    <row r="251" spans="1:12" x14ac:dyDescent="0.2">
      <c r="A251" s="54">
        <v>24990</v>
      </c>
      <c r="B251" s="71">
        <v>54.3</v>
      </c>
      <c r="C251" s="112"/>
      <c r="D251" s="55"/>
      <c r="E251" s="112">
        <v>70.400000000000006</v>
      </c>
      <c r="F251" s="112">
        <v>54.9</v>
      </c>
      <c r="G251" s="112"/>
      <c r="H251" s="112">
        <v>55</v>
      </c>
      <c r="I251" s="112">
        <v>49.9</v>
      </c>
      <c r="J251" s="112">
        <v>52.6</v>
      </c>
      <c r="K251" s="112"/>
      <c r="L251" s="112">
        <v>53.5</v>
      </c>
    </row>
    <row r="252" spans="1:12" x14ac:dyDescent="0.2">
      <c r="A252" s="54">
        <v>25020</v>
      </c>
      <c r="B252" s="71">
        <v>54.5</v>
      </c>
      <c r="C252" s="112"/>
      <c r="D252" s="55"/>
      <c r="E252" s="112">
        <v>67.099999999999994</v>
      </c>
      <c r="F252" s="112">
        <v>56.5</v>
      </c>
      <c r="G252" s="112"/>
      <c r="H252" s="112">
        <v>55.8</v>
      </c>
      <c r="I252" s="112">
        <v>55.9</v>
      </c>
      <c r="J252" s="112">
        <v>48.2</v>
      </c>
      <c r="K252" s="112"/>
      <c r="L252" s="112">
        <v>54.1</v>
      </c>
    </row>
    <row r="253" spans="1:12" x14ac:dyDescent="0.2">
      <c r="A253" s="54">
        <v>25051</v>
      </c>
      <c r="B253" s="71">
        <v>53.8</v>
      </c>
      <c r="C253" s="112"/>
      <c r="D253" s="55"/>
      <c r="E253" s="112">
        <v>74.3</v>
      </c>
      <c r="F253" s="112">
        <v>56.1</v>
      </c>
      <c r="G253" s="112"/>
      <c r="H253" s="112">
        <v>54.2</v>
      </c>
      <c r="I253" s="112">
        <v>47.8</v>
      </c>
      <c r="J253" s="112">
        <v>49.5</v>
      </c>
      <c r="K253" s="112"/>
      <c r="L253" s="112">
        <v>52.7</v>
      </c>
    </row>
    <row r="254" spans="1:12" x14ac:dyDescent="0.2">
      <c r="A254" s="54">
        <v>25082</v>
      </c>
      <c r="B254" s="71">
        <v>55.4</v>
      </c>
      <c r="C254" s="112"/>
      <c r="D254" s="55"/>
      <c r="E254" s="112">
        <v>72.400000000000006</v>
      </c>
      <c r="F254" s="112">
        <v>57</v>
      </c>
      <c r="G254" s="112"/>
      <c r="H254" s="112">
        <v>42.4</v>
      </c>
      <c r="I254" s="112">
        <v>48.4</v>
      </c>
      <c r="J254" s="112">
        <v>47.1</v>
      </c>
      <c r="K254" s="112"/>
      <c r="L254" s="112">
        <v>51.8</v>
      </c>
    </row>
    <row r="255" spans="1:12" x14ac:dyDescent="0.2">
      <c r="A255" s="54">
        <v>25112</v>
      </c>
      <c r="B255" s="71">
        <v>58.5</v>
      </c>
      <c r="C255" s="112"/>
      <c r="D255" s="55"/>
      <c r="E255" s="112">
        <v>70.8</v>
      </c>
      <c r="F255" s="112">
        <v>61.1</v>
      </c>
      <c r="G255" s="112"/>
      <c r="H255" s="112">
        <v>44.3</v>
      </c>
      <c r="I255" s="112">
        <v>53.3</v>
      </c>
      <c r="J255" s="112">
        <v>52.6</v>
      </c>
      <c r="K255" s="112"/>
      <c r="L255" s="112">
        <v>55.8</v>
      </c>
    </row>
    <row r="256" spans="1:12" x14ac:dyDescent="0.2">
      <c r="A256" s="54">
        <v>25143</v>
      </c>
      <c r="B256" s="71">
        <v>61.3</v>
      </c>
      <c r="C256" s="112"/>
      <c r="D256" s="55"/>
      <c r="E256" s="112">
        <v>69.5</v>
      </c>
      <c r="F256" s="112">
        <v>59.8</v>
      </c>
      <c r="G256" s="112"/>
      <c r="H256" s="112">
        <v>43.5</v>
      </c>
      <c r="I256" s="112">
        <v>61</v>
      </c>
      <c r="J256" s="112">
        <v>56.4</v>
      </c>
      <c r="K256" s="112"/>
      <c r="L256" s="112">
        <v>58.1</v>
      </c>
    </row>
    <row r="257" spans="1:12" x14ac:dyDescent="0.2">
      <c r="A257" s="54">
        <v>25173</v>
      </c>
      <c r="B257" s="71">
        <v>56.7</v>
      </c>
      <c r="C257" s="112"/>
      <c r="D257" s="55"/>
      <c r="E257" s="112">
        <v>76.8</v>
      </c>
      <c r="F257" s="112">
        <v>60.6</v>
      </c>
      <c r="G257" s="112"/>
      <c r="H257" s="112">
        <v>46.3</v>
      </c>
      <c r="I257" s="112">
        <v>58.3</v>
      </c>
      <c r="J257" s="112">
        <v>52.8</v>
      </c>
      <c r="K257" s="112"/>
      <c r="L257" s="112">
        <v>56.1</v>
      </c>
    </row>
    <row r="258" spans="1:12" x14ac:dyDescent="0.2">
      <c r="A258" s="54">
        <v>25204</v>
      </c>
      <c r="B258" s="71">
        <v>54.4</v>
      </c>
      <c r="C258" s="112"/>
      <c r="D258" s="55"/>
      <c r="E258" s="112">
        <v>77.099999999999994</v>
      </c>
      <c r="F258" s="112">
        <v>57.1</v>
      </c>
      <c r="G258" s="112"/>
      <c r="H258" s="112">
        <v>44.2</v>
      </c>
      <c r="I258" s="112">
        <v>63.6</v>
      </c>
      <c r="J258" s="112">
        <v>51.9</v>
      </c>
      <c r="K258" s="112"/>
      <c r="L258" s="112">
        <v>54.9</v>
      </c>
    </row>
    <row r="259" spans="1:12" x14ac:dyDescent="0.2">
      <c r="A259" s="54">
        <v>25235</v>
      </c>
      <c r="B259" s="71">
        <v>57.9</v>
      </c>
      <c r="C259" s="112"/>
      <c r="D259" s="55"/>
      <c r="E259" s="112">
        <v>79.599999999999994</v>
      </c>
      <c r="F259" s="112">
        <v>59.1</v>
      </c>
      <c r="G259" s="112"/>
      <c r="H259" s="112">
        <v>46.3</v>
      </c>
      <c r="I259" s="112">
        <v>60.1</v>
      </c>
      <c r="J259" s="112">
        <v>56.1</v>
      </c>
      <c r="K259" s="112"/>
      <c r="L259" s="112">
        <v>57</v>
      </c>
    </row>
    <row r="260" spans="1:12" x14ac:dyDescent="0.2">
      <c r="A260" s="54">
        <v>25263</v>
      </c>
      <c r="B260" s="71">
        <v>59.3</v>
      </c>
      <c r="C260" s="112"/>
      <c r="D260" s="55"/>
      <c r="E260" s="112">
        <v>79.400000000000006</v>
      </c>
      <c r="F260" s="112">
        <v>58.8</v>
      </c>
      <c r="G260" s="112"/>
      <c r="H260" s="112">
        <v>47.6</v>
      </c>
      <c r="I260" s="112">
        <v>60.5</v>
      </c>
      <c r="J260" s="112">
        <v>53.8</v>
      </c>
      <c r="K260" s="112"/>
      <c r="L260" s="112">
        <v>57.1</v>
      </c>
    </row>
    <row r="261" spans="1:12" x14ac:dyDescent="0.2">
      <c r="A261" s="54">
        <v>25294</v>
      </c>
      <c r="B261" s="71">
        <v>54.4</v>
      </c>
      <c r="C261" s="112"/>
      <c r="D261" s="55"/>
      <c r="E261" s="112">
        <v>78.8</v>
      </c>
      <c r="F261" s="112">
        <v>55.1</v>
      </c>
      <c r="G261" s="112"/>
      <c r="H261" s="112">
        <v>49.2</v>
      </c>
      <c r="I261" s="112">
        <v>63.9</v>
      </c>
      <c r="J261" s="112">
        <v>52.7</v>
      </c>
      <c r="K261" s="112"/>
      <c r="L261" s="112">
        <v>55.2</v>
      </c>
    </row>
    <row r="262" spans="1:12" x14ac:dyDescent="0.2">
      <c r="A262" s="54">
        <v>25324</v>
      </c>
      <c r="B262" s="71">
        <v>57.6</v>
      </c>
      <c r="C262" s="112"/>
      <c r="D262" s="55"/>
      <c r="E262" s="112">
        <v>79.3</v>
      </c>
      <c r="F262" s="112">
        <v>56.3</v>
      </c>
      <c r="G262" s="112"/>
      <c r="H262" s="112">
        <v>50.7</v>
      </c>
      <c r="I262" s="112">
        <v>64.900000000000006</v>
      </c>
      <c r="J262" s="112">
        <v>52.8</v>
      </c>
      <c r="K262" s="112"/>
      <c r="L262" s="112">
        <v>56.7</v>
      </c>
    </row>
    <row r="263" spans="1:12" x14ac:dyDescent="0.2">
      <c r="A263" s="54">
        <v>25355</v>
      </c>
      <c r="B263" s="71">
        <v>52.7</v>
      </c>
      <c r="C263" s="112"/>
      <c r="D263" s="55"/>
      <c r="E263" s="112">
        <v>80.900000000000006</v>
      </c>
      <c r="F263" s="112">
        <v>56.9</v>
      </c>
      <c r="G263" s="112"/>
      <c r="H263" s="112">
        <v>47.8</v>
      </c>
      <c r="I263" s="112">
        <v>67</v>
      </c>
      <c r="J263" s="112">
        <v>53.1</v>
      </c>
      <c r="K263" s="112"/>
      <c r="L263" s="112">
        <v>55.5</v>
      </c>
    </row>
    <row r="264" spans="1:12" x14ac:dyDescent="0.2">
      <c r="A264" s="54">
        <v>25385</v>
      </c>
      <c r="B264" s="71">
        <v>49.8</v>
      </c>
      <c r="C264" s="112"/>
      <c r="D264" s="55"/>
      <c r="E264" s="112">
        <v>80.900000000000006</v>
      </c>
      <c r="F264" s="112">
        <v>51.2</v>
      </c>
      <c r="G264" s="112"/>
      <c r="H264" s="112">
        <v>49.3</v>
      </c>
      <c r="I264" s="112">
        <v>65.7</v>
      </c>
      <c r="J264" s="112">
        <v>53</v>
      </c>
      <c r="K264" s="112"/>
      <c r="L264" s="112">
        <v>53.1</v>
      </c>
    </row>
    <row r="265" spans="1:12" x14ac:dyDescent="0.2">
      <c r="A265" s="54">
        <v>25416</v>
      </c>
      <c r="B265" s="71">
        <v>51.5</v>
      </c>
      <c r="C265" s="112"/>
      <c r="D265" s="55"/>
      <c r="E265" s="112">
        <v>84.4</v>
      </c>
      <c r="F265" s="112">
        <v>54.1</v>
      </c>
      <c r="G265" s="112"/>
      <c r="H265" s="112">
        <v>50.9</v>
      </c>
      <c r="I265" s="112">
        <v>70.3</v>
      </c>
      <c r="J265" s="112">
        <v>51.2</v>
      </c>
      <c r="K265" s="112"/>
      <c r="L265" s="112">
        <v>54.8</v>
      </c>
    </row>
    <row r="266" spans="1:12" x14ac:dyDescent="0.2">
      <c r="A266" s="54">
        <v>25447</v>
      </c>
      <c r="B266" s="71">
        <v>50.4</v>
      </c>
      <c r="C266" s="112"/>
      <c r="D266" s="55"/>
      <c r="E266" s="112">
        <v>83.2</v>
      </c>
      <c r="F266" s="112">
        <v>54.8</v>
      </c>
      <c r="G266" s="112"/>
      <c r="H266" s="112">
        <v>49.4</v>
      </c>
      <c r="I266" s="112">
        <v>68.900000000000006</v>
      </c>
      <c r="J266" s="112">
        <v>50.3</v>
      </c>
      <c r="K266" s="112"/>
      <c r="L266" s="112">
        <v>54.1</v>
      </c>
    </row>
    <row r="267" spans="1:12" x14ac:dyDescent="0.2">
      <c r="A267" s="54">
        <v>25477</v>
      </c>
      <c r="B267" s="71">
        <v>51.9</v>
      </c>
      <c r="C267" s="112"/>
      <c r="D267" s="55"/>
      <c r="E267" s="112">
        <v>85.3</v>
      </c>
      <c r="F267" s="112">
        <v>53.2</v>
      </c>
      <c r="G267" s="112"/>
      <c r="H267" s="112">
        <v>54.2</v>
      </c>
      <c r="I267" s="112">
        <v>66.8</v>
      </c>
      <c r="J267" s="112">
        <v>51.3</v>
      </c>
      <c r="K267" s="112"/>
      <c r="L267" s="112">
        <v>54.6</v>
      </c>
    </row>
    <row r="268" spans="1:12" x14ac:dyDescent="0.2">
      <c r="A268" s="54">
        <v>25508</v>
      </c>
      <c r="B268" s="71">
        <v>50.6</v>
      </c>
      <c r="C268" s="112"/>
      <c r="D268" s="55"/>
      <c r="E268" s="112">
        <v>81.8</v>
      </c>
      <c r="F268" s="112">
        <v>51.2</v>
      </c>
      <c r="G268" s="112"/>
      <c r="H268" s="112">
        <v>55.6</v>
      </c>
      <c r="I268" s="112">
        <v>64.099999999999994</v>
      </c>
      <c r="J268" s="112">
        <v>50.4</v>
      </c>
      <c r="K268" s="112"/>
      <c r="L268" s="112">
        <v>53.2</v>
      </c>
    </row>
    <row r="269" spans="1:12" x14ac:dyDescent="0.2">
      <c r="A269" s="54">
        <v>25538</v>
      </c>
      <c r="B269" s="71">
        <v>48</v>
      </c>
      <c r="C269" s="112"/>
      <c r="D269" s="55"/>
      <c r="E269" s="112">
        <v>82.2</v>
      </c>
      <c r="F269" s="112">
        <v>50.3</v>
      </c>
      <c r="G269" s="112"/>
      <c r="H269" s="112">
        <v>51.5</v>
      </c>
      <c r="I269" s="112">
        <v>66.8</v>
      </c>
      <c r="J269" s="112">
        <v>49.6</v>
      </c>
      <c r="K269" s="112"/>
      <c r="L269" s="112">
        <v>52</v>
      </c>
    </row>
    <row r="270" spans="1:12" x14ac:dyDescent="0.2">
      <c r="A270" s="54">
        <v>25569</v>
      </c>
      <c r="B270" s="71">
        <v>45.8</v>
      </c>
      <c r="C270" s="112"/>
      <c r="D270" s="55"/>
      <c r="E270" s="112">
        <v>80.599999999999994</v>
      </c>
      <c r="F270" s="112">
        <v>48.1</v>
      </c>
      <c r="G270" s="112"/>
      <c r="H270" s="112">
        <v>50.2</v>
      </c>
      <c r="I270" s="112">
        <v>57.9</v>
      </c>
      <c r="J270" s="112">
        <v>46.3</v>
      </c>
      <c r="K270" s="112"/>
      <c r="L270" s="112">
        <v>48.7</v>
      </c>
    </row>
    <row r="271" spans="1:12" x14ac:dyDescent="0.2">
      <c r="A271" s="54">
        <v>25600</v>
      </c>
      <c r="B271" s="71">
        <v>45.8</v>
      </c>
      <c r="C271" s="112"/>
      <c r="D271" s="55"/>
      <c r="E271" s="112">
        <v>74.5</v>
      </c>
      <c r="F271" s="112">
        <v>45.9</v>
      </c>
      <c r="G271" s="112"/>
      <c r="H271" s="112">
        <v>48.6</v>
      </c>
      <c r="I271" s="112">
        <v>57.7</v>
      </c>
      <c r="J271" s="112">
        <v>43.3</v>
      </c>
      <c r="K271" s="112"/>
      <c r="L271" s="112">
        <v>47.4</v>
      </c>
    </row>
    <row r="272" spans="1:12" x14ac:dyDescent="0.2">
      <c r="A272" s="54">
        <v>25628</v>
      </c>
      <c r="B272" s="71">
        <v>45.2</v>
      </c>
      <c r="C272" s="112"/>
      <c r="D272" s="55"/>
      <c r="E272" s="112">
        <v>67.8</v>
      </c>
      <c r="F272" s="112">
        <v>47.3</v>
      </c>
      <c r="G272" s="112"/>
      <c r="H272" s="112">
        <v>51.4</v>
      </c>
      <c r="I272" s="112">
        <v>49.3</v>
      </c>
      <c r="J272" s="112">
        <v>44.8</v>
      </c>
      <c r="K272" s="112"/>
      <c r="L272" s="112">
        <v>46.9</v>
      </c>
    </row>
    <row r="273" spans="1:12" x14ac:dyDescent="0.2">
      <c r="A273" s="54">
        <v>25659</v>
      </c>
      <c r="B273" s="71">
        <v>45.7</v>
      </c>
      <c r="C273" s="112"/>
      <c r="D273" s="55"/>
      <c r="E273" s="112">
        <v>75.099999999999994</v>
      </c>
      <c r="F273" s="112">
        <v>45.5</v>
      </c>
      <c r="G273" s="112"/>
      <c r="H273" s="112">
        <v>44.3</v>
      </c>
      <c r="I273" s="112">
        <v>48.7</v>
      </c>
      <c r="J273" s="112">
        <v>40.700000000000003</v>
      </c>
      <c r="K273" s="112"/>
      <c r="L273" s="112">
        <v>45</v>
      </c>
    </row>
    <row r="274" spans="1:12" x14ac:dyDescent="0.2">
      <c r="A274" s="54">
        <v>25689</v>
      </c>
      <c r="B274" s="71">
        <v>45.3</v>
      </c>
      <c r="C274" s="112"/>
      <c r="D274" s="55"/>
      <c r="E274" s="112">
        <v>78.3</v>
      </c>
      <c r="F274" s="112">
        <v>45.2</v>
      </c>
      <c r="G274" s="112"/>
      <c r="H274" s="112">
        <v>40.4</v>
      </c>
      <c r="I274" s="112">
        <v>67.2</v>
      </c>
      <c r="J274" s="112">
        <v>40.799999999999997</v>
      </c>
      <c r="K274" s="112"/>
      <c r="L274" s="112">
        <v>47.2</v>
      </c>
    </row>
    <row r="275" spans="1:12" x14ac:dyDescent="0.2">
      <c r="A275" s="54">
        <v>25720</v>
      </c>
      <c r="B275" s="71">
        <v>53.2</v>
      </c>
      <c r="C275" s="112"/>
      <c r="D275" s="55"/>
      <c r="E275" s="112">
        <v>73.8</v>
      </c>
      <c r="F275" s="112">
        <v>49.7</v>
      </c>
      <c r="G275" s="112"/>
      <c r="H275" s="112">
        <v>45.3</v>
      </c>
      <c r="I275" s="112">
        <v>66.099999999999994</v>
      </c>
      <c r="J275" s="112">
        <v>41.4</v>
      </c>
      <c r="K275" s="112"/>
      <c r="L275" s="112">
        <v>51.1</v>
      </c>
    </row>
    <row r="276" spans="1:12" x14ac:dyDescent="0.2">
      <c r="A276" s="54">
        <v>25750</v>
      </c>
      <c r="B276" s="71">
        <v>52.5</v>
      </c>
      <c r="C276" s="112"/>
      <c r="D276" s="55"/>
      <c r="E276" s="112">
        <v>72.400000000000006</v>
      </c>
      <c r="F276" s="112">
        <v>54.5</v>
      </c>
      <c r="G276" s="112"/>
      <c r="H276" s="112">
        <v>45.4</v>
      </c>
      <c r="I276" s="112">
        <v>49.8</v>
      </c>
      <c r="J276" s="112">
        <v>40.6</v>
      </c>
      <c r="K276" s="112"/>
      <c r="L276" s="112">
        <v>49.5</v>
      </c>
    </row>
    <row r="277" spans="1:12" x14ac:dyDescent="0.2">
      <c r="A277" s="54">
        <v>25781</v>
      </c>
      <c r="B277" s="71">
        <v>51.8</v>
      </c>
      <c r="C277" s="112"/>
      <c r="D277" s="55"/>
      <c r="E277" s="112">
        <v>68.599999999999994</v>
      </c>
      <c r="F277" s="112">
        <v>49.7</v>
      </c>
      <c r="G277" s="112"/>
      <c r="H277" s="112">
        <v>43.8</v>
      </c>
      <c r="I277" s="112">
        <v>46.1</v>
      </c>
      <c r="J277" s="112">
        <v>40.1</v>
      </c>
      <c r="K277" s="112"/>
      <c r="L277" s="112">
        <v>47.3</v>
      </c>
    </row>
    <row r="278" spans="1:12" x14ac:dyDescent="0.2">
      <c r="A278" s="54">
        <v>25812</v>
      </c>
      <c r="B278" s="71">
        <v>44.2</v>
      </c>
      <c r="C278" s="112"/>
      <c r="D278" s="55"/>
      <c r="E278" s="112">
        <v>70.599999999999994</v>
      </c>
      <c r="F278" s="112">
        <v>45.1</v>
      </c>
      <c r="G278" s="112"/>
      <c r="H278" s="112">
        <v>47.2</v>
      </c>
      <c r="I278" s="112">
        <v>46.5</v>
      </c>
      <c r="J278" s="112">
        <v>39.5</v>
      </c>
      <c r="K278" s="112"/>
      <c r="L278" s="112">
        <v>44.1</v>
      </c>
    </row>
    <row r="279" spans="1:12" x14ac:dyDescent="0.2">
      <c r="A279" s="54">
        <v>25842</v>
      </c>
      <c r="B279" s="71">
        <v>44.7</v>
      </c>
      <c r="C279" s="112"/>
      <c r="D279" s="55"/>
      <c r="E279" s="112">
        <v>67.8</v>
      </c>
      <c r="F279" s="112">
        <v>44.1</v>
      </c>
      <c r="G279" s="112"/>
      <c r="H279" s="112">
        <v>45.7</v>
      </c>
      <c r="I279" s="112">
        <v>39</v>
      </c>
      <c r="J279" s="112">
        <v>37.6</v>
      </c>
      <c r="K279" s="112"/>
      <c r="L279" s="112">
        <v>42.4</v>
      </c>
    </row>
    <row r="280" spans="1:12" x14ac:dyDescent="0.2">
      <c r="A280" s="54">
        <v>25873</v>
      </c>
      <c r="B280" s="71">
        <v>43.3</v>
      </c>
      <c r="C280" s="112"/>
      <c r="D280" s="55"/>
      <c r="E280" s="112">
        <v>68.099999999999994</v>
      </c>
      <c r="F280" s="112">
        <v>38.5</v>
      </c>
      <c r="G280" s="112"/>
      <c r="H280" s="112">
        <v>46.3</v>
      </c>
      <c r="I280" s="112">
        <v>37.799999999999997</v>
      </c>
      <c r="J280" s="112">
        <v>33.799999999999997</v>
      </c>
      <c r="K280" s="112"/>
      <c r="L280" s="112">
        <v>39.700000000000003</v>
      </c>
    </row>
    <row r="281" spans="1:12" x14ac:dyDescent="0.2">
      <c r="A281" s="54">
        <v>25903</v>
      </c>
      <c r="B281" s="71">
        <v>51.2</v>
      </c>
      <c r="C281" s="112"/>
      <c r="D281" s="55"/>
      <c r="E281" s="112">
        <v>64.5</v>
      </c>
      <c r="F281" s="112">
        <v>46.8</v>
      </c>
      <c r="G281" s="112"/>
      <c r="H281" s="112">
        <v>44.4</v>
      </c>
      <c r="I281" s="112">
        <v>37.5</v>
      </c>
      <c r="J281" s="112">
        <v>41.4</v>
      </c>
      <c r="K281" s="112"/>
      <c r="L281" s="112">
        <v>45.4</v>
      </c>
    </row>
    <row r="282" spans="1:12" x14ac:dyDescent="0.2">
      <c r="A282" s="54">
        <v>25934</v>
      </c>
      <c r="B282" s="71">
        <v>55.4</v>
      </c>
      <c r="C282" s="112"/>
      <c r="D282" s="55"/>
      <c r="E282" s="112">
        <v>65.099999999999994</v>
      </c>
      <c r="F282" s="112">
        <v>50.5</v>
      </c>
      <c r="G282" s="112"/>
      <c r="H282" s="112">
        <v>47.4</v>
      </c>
      <c r="I282" s="112">
        <v>39.799999999999997</v>
      </c>
      <c r="J282" s="112">
        <v>40</v>
      </c>
      <c r="K282" s="112"/>
      <c r="L282" s="112">
        <v>47.9</v>
      </c>
    </row>
    <row r="283" spans="1:12" x14ac:dyDescent="0.2">
      <c r="A283" s="54">
        <v>25965</v>
      </c>
      <c r="B283" s="71">
        <v>62.8</v>
      </c>
      <c r="C283" s="112"/>
      <c r="D283" s="55"/>
      <c r="E283" s="112">
        <v>64.599999999999994</v>
      </c>
      <c r="F283" s="112">
        <v>60</v>
      </c>
      <c r="G283" s="112"/>
      <c r="H283" s="112">
        <v>48</v>
      </c>
      <c r="I283" s="112">
        <v>44.2</v>
      </c>
      <c r="J283" s="112">
        <v>47.7</v>
      </c>
      <c r="K283" s="112"/>
      <c r="L283" s="112">
        <v>54.8</v>
      </c>
    </row>
    <row r="284" spans="1:12" x14ac:dyDescent="0.2">
      <c r="A284" s="54">
        <v>25993</v>
      </c>
      <c r="B284" s="71">
        <v>56.2</v>
      </c>
      <c r="C284" s="112"/>
      <c r="D284" s="55"/>
      <c r="E284" s="112">
        <v>67</v>
      </c>
      <c r="F284" s="112">
        <v>54.4</v>
      </c>
      <c r="G284" s="112"/>
      <c r="H284" s="112">
        <v>51.2</v>
      </c>
      <c r="I284" s="112">
        <v>45</v>
      </c>
      <c r="J284" s="112">
        <v>44.3</v>
      </c>
      <c r="K284" s="112"/>
      <c r="L284" s="112">
        <v>51.2</v>
      </c>
    </row>
    <row r="285" spans="1:12" x14ac:dyDescent="0.2">
      <c r="A285" s="54">
        <v>26024</v>
      </c>
      <c r="B285" s="71">
        <v>59.6</v>
      </c>
      <c r="C285" s="112"/>
      <c r="D285" s="55"/>
      <c r="E285" s="112">
        <v>70.8</v>
      </c>
      <c r="F285" s="112">
        <v>58.1</v>
      </c>
      <c r="G285" s="112"/>
      <c r="H285" s="112">
        <v>55.5</v>
      </c>
      <c r="I285" s="112">
        <v>48.9</v>
      </c>
      <c r="J285" s="112">
        <v>45.7</v>
      </c>
      <c r="K285" s="112"/>
      <c r="L285" s="112">
        <v>54.5</v>
      </c>
    </row>
    <row r="286" spans="1:12" x14ac:dyDescent="0.2">
      <c r="A286" s="54">
        <v>26054</v>
      </c>
      <c r="B286" s="71">
        <v>57</v>
      </c>
      <c r="C286" s="112"/>
      <c r="D286" s="55"/>
      <c r="E286" s="112">
        <v>71.599999999999994</v>
      </c>
      <c r="F286" s="112">
        <v>58.9</v>
      </c>
      <c r="G286" s="112"/>
      <c r="H286" s="112">
        <v>55.1</v>
      </c>
      <c r="I286" s="112">
        <v>49.4</v>
      </c>
      <c r="J286" s="112">
        <v>47.4</v>
      </c>
      <c r="K286" s="112"/>
      <c r="L286" s="112">
        <v>54.2</v>
      </c>
    </row>
    <row r="287" spans="1:12" x14ac:dyDescent="0.2">
      <c r="A287" s="54">
        <v>26085</v>
      </c>
      <c r="B287" s="71">
        <v>57.9</v>
      </c>
      <c r="C287" s="112"/>
      <c r="D287" s="55"/>
      <c r="E287" s="112">
        <v>78.099999999999994</v>
      </c>
      <c r="F287" s="112">
        <v>55.4</v>
      </c>
      <c r="G287" s="112"/>
      <c r="H287" s="112">
        <v>59</v>
      </c>
      <c r="I287" s="112">
        <v>47.9</v>
      </c>
      <c r="J287" s="112">
        <v>47.5</v>
      </c>
      <c r="K287" s="112"/>
      <c r="L287" s="112">
        <v>53.8</v>
      </c>
    </row>
    <row r="288" spans="1:12" x14ac:dyDescent="0.2">
      <c r="A288" s="54">
        <v>26115</v>
      </c>
      <c r="B288" s="71">
        <v>57.8</v>
      </c>
      <c r="C288" s="112"/>
      <c r="D288" s="55"/>
      <c r="E288" s="112">
        <v>72.599999999999994</v>
      </c>
      <c r="F288" s="112">
        <v>56.8</v>
      </c>
      <c r="G288" s="112"/>
      <c r="H288" s="112">
        <v>58.9</v>
      </c>
      <c r="I288" s="112">
        <v>47.4</v>
      </c>
      <c r="J288" s="112">
        <v>49.5</v>
      </c>
      <c r="K288" s="112"/>
      <c r="L288" s="112">
        <v>54.4</v>
      </c>
    </row>
    <row r="289" spans="1:12" x14ac:dyDescent="0.2">
      <c r="A289" s="54">
        <v>26146</v>
      </c>
      <c r="B289" s="71">
        <v>58.4</v>
      </c>
      <c r="C289" s="112"/>
      <c r="D289" s="55"/>
      <c r="E289" s="112">
        <v>72.400000000000006</v>
      </c>
      <c r="F289" s="112">
        <v>55.6</v>
      </c>
      <c r="G289" s="112"/>
      <c r="H289" s="112">
        <v>50.9</v>
      </c>
      <c r="I289" s="112">
        <v>49.7</v>
      </c>
      <c r="J289" s="112">
        <v>48.4</v>
      </c>
      <c r="K289" s="112"/>
      <c r="L289" s="112">
        <v>53.6</v>
      </c>
    </row>
    <row r="290" spans="1:12" x14ac:dyDescent="0.2">
      <c r="A290" s="54">
        <v>26177</v>
      </c>
      <c r="B290" s="71">
        <v>61</v>
      </c>
      <c r="C290" s="112"/>
      <c r="D290" s="55"/>
      <c r="E290" s="112">
        <v>52.3</v>
      </c>
      <c r="F290" s="112">
        <v>59.3</v>
      </c>
      <c r="G290" s="112"/>
      <c r="H290" s="112">
        <v>40.200000000000003</v>
      </c>
      <c r="I290" s="112">
        <v>48.9</v>
      </c>
      <c r="J290" s="112">
        <v>53</v>
      </c>
      <c r="K290" s="112"/>
      <c r="L290" s="112">
        <v>55.1</v>
      </c>
    </row>
    <row r="291" spans="1:12" x14ac:dyDescent="0.2">
      <c r="A291" s="54">
        <v>26207</v>
      </c>
      <c r="B291" s="71">
        <v>61.4</v>
      </c>
      <c r="C291" s="112"/>
      <c r="D291" s="55"/>
      <c r="E291" s="112">
        <v>51.7</v>
      </c>
      <c r="F291" s="112">
        <v>60.8</v>
      </c>
      <c r="G291" s="112"/>
      <c r="H291" s="112">
        <v>38.1</v>
      </c>
      <c r="I291" s="112">
        <v>50.9</v>
      </c>
      <c r="J291" s="112">
        <v>49.8</v>
      </c>
      <c r="K291" s="112"/>
      <c r="L291" s="112">
        <v>55</v>
      </c>
    </row>
    <row r="292" spans="1:12" x14ac:dyDescent="0.2">
      <c r="A292" s="54">
        <v>26238</v>
      </c>
      <c r="B292" s="71">
        <v>55.4</v>
      </c>
      <c r="C292" s="112"/>
      <c r="D292" s="55"/>
      <c r="E292" s="112">
        <v>53.9</v>
      </c>
      <c r="F292" s="112">
        <v>56.1</v>
      </c>
      <c r="G292" s="112"/>
      <c r="H292" s="112">
        <v>41.6</v>
      </c>
      <c r="I292" s="112">
        <v>50.9</v>
      </c>
      <c r="J292" s="112">
        <v>49.3</v>
      </c>
      <c r="K292" s="112"/>
      <c r="L292" s="112">
        <v>52.3</v>
      </c>
    </row>
    <row r="293" spans="1:12" x14ac:dyDescent="0.2">
      <c r="A293" s="54">
        <v>26268</v>
      </c>
      <c r="B293" s="71">
        <v>63.5</v>
      </c>
      <c r="C293" s="112"/>
      <c r="D293" s="55"/>
      <c r="E293" s="112">
        <v>65.099999999999994</v>
      </c>
      <c r="F293" s="112">
        <v>63.9</v>
      </c>
      <c r="G293" s="112"/>
      <c r="H293" s="112">
        <v>47.7</v>
      </c>
      <c r="I293" s="112">
        <v>53.3</v>
      </c>
      <c r="J293" s="112">
        <v>49</v>
      </c>
      <c r="K293" s="112"/>
      <c r="L293" s="112">
        <v>57.6</v>
      </c>
    </row>
    <row r="294" spans="1:12" x14ac:dyDescent="0.2">
      <c r="A294" s="54">
        <v>26299</v>
      </c>
      <c r="B294" s="71">
        <v>64.8</v>
      </c>
      <c r="C294" s="112"/>
      <c r="D294" s="55"/>
      <c r="E294" s="112">
        <v>79.3</v>
      </c>
      <c r="F294" s="112">
        <v>65.599999999999994</v>
      </c>
      <c r="G294" s="112"/>
      <c r="H294" s="112">
        <v>48.4</v>
      </c>
      <c r="I294" s="112">
        <v>55.2</v>
      </c>
      <c r="J294" s="112">
        <v>53.3</v>
      </c>
      <c r="K294" s="112"/>
      <c r="L294" s="112">
        <v>59.6</v>
      </c>
    </row>
    <row r="295" spans="1:12" x14ac:dyDescent="0.2">
      <c r="A295" s="54">
        <v>26330</v>
      </c>
      <c r="B295" s="71">
        <v>66</v>
      </c>
      <c r="C295" s="112"/>
      <c r="D295" s="55"/>
      <c r="E295" s="112">
        <v>74.099999999999994</v>
      </c>
      <c r="F295" s="112">
        <v>67.7</v>
      </c>
      <c r="G295" s="112"/>
      <c r="H295" s="112">
        <v>51.7</v>
      </c>
      <c r="I295" s="112">
        <v>52.6</v>
      </c>
      <c r="J295" s="112">
        <v>54.4</v>
      </c>
      <c r="K295" s="112"/>
      <c r="L295" s="112">
        <v>60.6</v>
      </c>
    </row>
    <row r="296" spans="1:12" x14ac:dyDescent="0.2">
      <c r="A296" s="54">
        <v>26359</v>
      </c>
      <c r="B296" s="71">
        <v>64.599999999999994</v>
      </c>
      <c r="C296" s="112"/>
      <c r="D296" s="55"/>
      <c r="E296" s="112">
        <v>73.900000000000006</v>
      </c>
      <c r="F296" s="112">
        <v>63.5</v>
      </c>
      <c r="G296" s="112"/>
      <c r="H296" s="112">
        <v>51.5</v>
      </c>
      <c r="I296" s="112">
        <v>57.1</v>
      </c>
      <c r="J296" s="112">
        <v>53.9</v>
      </c>
      <c r="K296" s="112"/>
      <c r="L296" s="112">
        <v>59.8</v>
      </c>
    </row>
    <row r="297" spans="1:12" x14ac:dyDescent="0.2">
      <c r="A297" s="54">
        <v>26390</v>
      </c>
      <c r="B297" s="71">
        <v>63</v>
      </c>
      <c r="C297" s="112"/>
      <c r="D297" s="55"/>
      <c r="E297" s="112">
        <v>73.400000000000006</v>
      </c>
      <c r="F297" s="112">
        <v>62.6</v>
      </c>
      <c r="G297" s="112"/>
      <c r="H297" s="112">
        <v>52.3</v>
      </c>
      <c r="I297" s="112">
        <v>55</v>
      </c>
      <c r="J297" s="112">
        <v>55.9</v>
      </c>
      <c r="K297" s="112"/>
      <c r="L297" s="112">
        <v>59.3</v>
      </c>
    </row>
    <row r="298" spans="1:12" x14ac:dyDescent="0.2">
      <c r="A298" s="54">
        <v>26420</v>
      </c>
      <c r="B298" s="71">
        <v>66.900000000000006</v>
      </c>
      <c r="C298" s="112"/>
      <c r="D298" s="55"/>
      <c r="E298" s="112">
        <v>71.400000000000006</v>
      </c>
      <c r="F298" s="112">
        <v>65.7</v>
      </c>
      <c r="G298" s="112"/>
      <c r="H298" s="112">
        <v>53.1</v>
      </c>
      <c r="I298" s="112">
        <v>56.1</v>
      </c>
      <c r="J298" s="112">
        <v>56</v>
      </c>
      <c r="K298" s="112"/>
      <c r="L298" s="112">
        <v>61.4</v>
      </c>
    </row>
    <row r="299" spans="1:12" x14ac:dyDescent="0.2">
      <c r="A299" s="54">
        <v>26451</v>
      </c>
      <c r="B299" s="71">
        <v>62.1</v>
      </c>
      <c r="C299" s="112"/>
      <c r="D299" s="55"/>
      <c r="E299" s="112">
        <v>70.2</v>
      </c>
      <c r="F299" s="112">
        <v>62.2</v>
      </c>
      <c r="G299" s="112"/>
      <c r="H299" s="112">
        <v>49.6</v>
      </c>
      <c r="I299" s="112">
        <v>57.7</v>
      </c>
      <c r="J299" s="112">
        <v>53.9</v>
      </c>
      <c r="K299" s="112"/>
      <c r="L299" s="112">
        <v>58.6</v>
      </c>
    </row>
    <row r="300" spans="1:12" x14ac:dyDescent="0.2">
      <c r="A300" s="54">
        <v>26481</v>
      </c>
      <c r="B300" s="71">
        <v>64.7</v>
      </c>
      <c r="C300" s="112"/>
      <c r="D300" s="55"/>
      <c r="E300" s="112">
        <v>70.599999999999994</v>
      </c>
      <c r="F300" s="112">
        <v>65.3</v>
      </c>
      <c r="G300" s="112"/>
      <c r="H300" s="112">
        <v>46.7</v>
      </c>
      <c r="I300" s="112">
        <v>61.7</v>
      </c>
      <c r="J300" s="112">
        <v>52.1</v>
      </c>
      <c r="K300" s="112"/>
      <c r="L300" s="112">
        <v>60.1</v>
      </c>
    </row>
    <row r="301" spans="1:12" x14ac:dyDescent="0.2">
      <c r="A301" s="54">
        <v>26512</v>
      </c>
      <c r="B301" s="71">
        <v>65.099999999999994</v>
      </c>
      <c r="C301" s="112"/>
      <c r="D301" s="55"/>
      <c r="E301" s="112">
        <v>70.099999999999994</v>
      </c>
      <c r="F301" s="112">
        <v>63.2</v>
      </c>
      <c r="G301" s="112"/>
      <c r="H301" s="112">
        <v>55.5</v>
      </c>
      <c r="I301" s="112">
        <v>62.9</v>
      </c>
      <c r="J301" s="112">
        <v>57.1</v>
      </c>
      <c r="K301" s="112"/>
      <c r="L301" s="112">
        <v>61.7</v>
      </c>
    </row>
    <row r="302" spans="1:12" x14ac:dyDescent="0.2">
      <c r="A302" s="54">
        <v>26543</v>
      </c>
      <c r="B302" s="71">
        <v>69.3</v>
      </c>
      <c r="C302" s="112"/>
      <c r="D302" s="55"/>
      <c r="E302" s="112">
        <v>67.8</v>
      </c>
      <c r="F302" s="112">
        <v>68.3</v>
      </c>
      <c r="G302" s="112"/>
      <c r="H302" s="112">
        <v>56.8</v>
      </c>
      <c r="I302" s="112">
        <v>65.5</v>
      </c>
      <c r="J302" s="112">
        <v>58.6</v>
      </c>
      <c r="K302" s="112"/>
      <c r="L302" s="112">
        <v>65.099999999999994</v>
      </c>
    </row>
    <row r="303" spans="1:12" x14ac:dyDescent="0.2">
      <c r="A303" s="54">
        <v>26573</v>
      </c>
      <c r="B303" s="71">
        <v>70.8</v>
      </c>
      <c r="C303" s="112"/>
      <c r="D303" s="55"/>
      <c r="E303" s="112">
        <v>72</v>
      </c>
      <c r="F303" s="112">
        <v>66.900000000000006</v>
      </c>
      <c r="G303" s="112"/>
      <c r="H303" s="112">
        <v>63</v>
      </c>
      <c r="I303" s="112">
        <v>73</v>
      </c>
      <c r="J303" s="112">
        <v>59</v>
      </c>
      <c r="K303" s="112"/>
      <c r="L303" s="112">
        <v>67</v>
      </c>
    </row>
    <row r="304" spans="1:12" x14ac:dyDescent="0.2">
      <c r="A304" s="54">
        <v>26604</v>
      </c>
      <c r="B304" s="71">
        <v>73</v>
      </c>
      <c r="C304" s="112"/>
      <c r="D304" s="55"/>
      <c r="E304" s="112">
        <v>74.5</v>
      </c>
      <c r="F304" s="112">
        <v>72.7</v>
      </c>
      <c r="G304" s="112"/>
      <c r="H304" s="112">
        <v>63.4</v>
      </c>
      <c r="I304" s="112">
        <v>74.5</v>
      </c>
      <c r="J304" s="112">
        <v>61.7</v>
      </c>
      <c r="K304" s="112"/>
      <c r="L304" s="112">
        <v>69.900000000000006</v>
      </c>
    </row>
    <row r="305" spans="1:12" x14ac:dyDescent="0.2">
      <c r="A305" s="54">
        <v>26634</v>
      </c>
      <c r="B305" s="71">
        <v>71.900000000000006</v>
      </c>
      <c r="C305" s="112"/>
      <c r="D305" s="55"/>
      <c r="E305" s="112">
        <v>78</v>
      </c>
      <c r="F305" s="112">
        <v>71.8</v>
      </c>
      <c r="G305" s="112"/>
      <c r="H305" s="112">
        <v>62.5</v>
      </c>
      <c r="I305" s="112">
        <v>80.7</v>
      </c>
      <c r="J305" s="112">
        <v>63.2</v>
      </c>
      <c r="K305" s="112"/>
      <c r="L305" s="112">
        <v>70.5</v>
      </c>
    </row>
    <row r="306" spans="1:12" x14ac:dyDescent="0.2">
      <c r="A306" s="54">
        <v>26665</v>
      </c>
      <c r="B306" s="71">
        <v>73.8</v>
      </c>
      <c r="C306" s="112"/>
      <c r="D306" s="55"/>
      <c r="E306" s="112">
        <v>82.9</v>
      </c>
      <c r="F306" s="112">
        <v>71.099999999999994</v>
      </c>
      <c r="G306" s="112"/>
      <c r="H306" s="112">
        <v>61</v>
      </c>
      <c r="I306" s="112">
        <v>83.7</v>
      </c>
      <c r="J306" s="112">
        <v>67.8</v>
      </c>
      <c r="K306" s="112"/>
      <c r="L306" s="112">
        <v>72.099999999999994</v>
      </c>
    </row>
    <row r="307" spans="1:12" x14ac:dyDescent="0.2">
      <c r="A307" s="54">
        <v>26696</v>
      </c>
      <c r="B307" s="71">
        <v>69</v>
      </c>
      <c r="C307" s="112"/>
      <c r="D307" s="55"/>
      <c r="E307" s="112">
        <v>87.8</v>
      </c>
      <c r="F307" s="112">
        <v>68.5</v>
      </c>
      <c r="G307" s="112"/>
      <c r="H307" s="112">
        <v>63.6</v>
      </c>
      <c r="I307" s="112">
        <v>85.2</v>
      </c>
      <c r="J307" s="112">
        <v>63.2</v>
      </c>
      <c r="K307" s="112"/>
      <c r="L307" s="112">
        <v>69.599999999999994</v>
      </c>
    </row>
    <row r="308" spans="1:12" x14ac:dyDescent="0.2">
      <c r="A308" s="54">
        <v>26724</v>
      </c>
      <c r="B308" s="71">
        <v>68.8</v>
      </c>
      <c r="C308" s="112"/>
      <c r="D308" s="55"/>
      <c r="E308" s="112">
        <v>90</v>
      </c>
      <c r="F308" s="112">
        <v>67.7</v>
      </c>
      <c r="G308" s="112"/>
      <c r="H308" s="112">
        <v>61.9</v>
      </c>
      <c r="I308" s="112">
        <v>87.5</v>
      </c>
      <c r="J308" s="112">
        <v>63.6</v>
      </c>
      <c r="K308" s="112"/>
      <c r="L308" s="112">
        <v>69.599999999999994</v>
      </c>
    </row>
    <row r="309" spans="1:12" x14ac:dyDescent="0.2">
      <c r="A309" s="54">
        <v>26755</v>
      </c>
      <c r="B309" s="71">
        <v>65.900000000000006</v>
      </c>
      <c r="C309" s="112"/>
      <c r="D309" s="55"/>
      <c r="E309" s="112">
        <v>88.3</v>
      </c>
      <c r="F309" s="112">
        <v>65.599999999999994</v>
      </c>
      <c r="G309" s="112"/>
      <c r="H309" s="112">
        <v>59.2</v>
      </c>
      <c r="I309" s="112">
        <v>86.7</v>
      </c>
      <c r="J309" s="112">
        <v>62.6</v>
      </c>
      <c r="K309" s="112"/>
      <c r="L309" s="112">
        <v>67.7</v>
      </c>
    </row>
    <row r="310" spans="1:12" x14ac:dyDescent="0.2">
      <c r="A310" s="54">
        <v>26785</v>
      </c>
      <c r="B310" s="71">
        <v>63.5</v>
      </c>
      <c r="C310" s="112"/>
      <c r="D310" s="55"/>
      <c r="E310" s="112">
        <v>89.3</v>
      </c>
      <c r="F310" s="112">
        <v>59.2</v>
      </c>
      <c r="G310" s="112"/>
      <c r="H310" s="112">
        <v>59.2</v>
      </c>
      <c r="I310" s="112">
        <v>86.6</v>
      </c>
      <c r="J310" s="112">
        <v>60.2</v>
      </c>
      <c r="K310" s="112"/>
      <c r="L310" s="112">
        <v>64.8</v>
      </c>
    </row>
    <row r="311" spans="1:12" x14ac:dyDescent="0.2">
      <c r="A311" s="54">
        <v>26816</v>
      </c>
      <c r="B311" s="71">
        <v>61</v>
      </c>
      <c r="C311" s="112"/>
      <c r="D311" s="55"/>
      <c r="E311" s="112">
        <v>87.6</v>
      </c>
      <c r="F311" s="112">
        <v>62.7</v>
      </c>
      <c r="G311" s="112"/>
      <c r="H311" s="112">
        <v>62.5</v>
      </c>
      <c r="I311" s="112">
        <v>85.6</v>
      </c>
      <c r="J311" s="112">
        <v>59.7</v>
      </c>
      <c r="K311" s="112"/>
      <c r="L311" s="112">
        <v>65</v>
      </c>
    </row>
    <row r="312" spans="1:12" x14ac:dyDescent="0.2">
      <c r="A312" s="54">
        <v>26846</v>
      </c>
      <c r="B312" s="71">
        <v>49.2</v>
      </c>
      <c r="C312" s="112"/>
      <c r="D312" s="55"/>
      <c r="E312" s="112">
        <v>69.599999999999994</v>
      </c>
      <c r="F312" s="112">
        <v>50.4</v>
      </c>
      <c r="G312" s="112"/>
      <c r="H312" s="112">
        <v>64</v>
      </c>
      <c r="I312" s="112">
        <v>85.2</v>
      </c>
      <c r="J312" s="112">
        <v>56.4</v>
      </c>
      <c r="K312" s="112"/>
      <c r="L312" s="112">
        <v>57.8</v>
      </c>
    </row>
    <row r="313" spans="1:12" x14ac:dyDescent="0.2">
      <c r="A313" s="54">
        <v>26877</v>
      </c>
      <c r="B313" s="71">
        <v>59.1</v>
      </c>
      <c r="C313" s="112"/>
      <c r="D313" s="55"/>
      <c r="E313" s="112">
        <v>86.1</v>
      </c>
      <c r="F313" s="112">
        <v>59</v>
      </c>
      <c r="G313" s="112"/>
      <c r="H313" s="112">
        <v>62.1</v>
      </c>
      <c r="I313" s="112">
        <v>86.7</v>
      </c>
      <c r="J313" s="112">
        <v>54.9</v>
      </c>
      <c r="K313" s="112"/>
      <c r="L313" s="112">
        <v>62.7</v>
      </c>
    </row>
    <row r="314" spans="1:12" x14ac:dyDescent="0.2">
      <c r="A314" s="54">
        <v>26908</v>
      </c>
      <c r="B314" s="71">
        <v>60</v>
      </c>
      <c r="C314" s="112"/>
      <c r="D314" s="55"/>
      <c r="E314" s="112">
        <v>92.1</v>
      </c>
      <c r="F314" s="112">
        <v>58.2</v>
      </c>
      <c r="G314" s="112"/>
      <c r="H314" s="112">
        <v>62.3</v>
      </c>
      <c r="I314" s="112">
        <v>90.1</v>
      </c>
      <c r="J314" s="112">
        <v>56.1</v>
      </c>
      <c r="K314" s="112"/>
      <c r="L314" s="112">
        <v>63.5</v>
      </c>
    </row>
    <row r="315" spans="1:12" x14ac:dyDescent="0.2">
      <c r="A315" s="54">
        <v>26938</v>
      </c>
      <c r="B315" s="71">
        <v>65.400000000000006</v>
      </c>
      <c r="C315" s="112"/>
      <c r="D315" s="55"/>
      <c r="E315" s="112">
        <v>92.9</v>
      </c>
      <c r="F315" s="112">
        <v>58.4</v>
      </c>
      <c r="G315" s="112"/>
      <c r="H315" s="112">
        <v>66.5</v>
      </c>
      <c r="I315" s="112">
        <v>88.7</v>
      </c>
      <c r="J315" s="112">
        <v>60.4</v>
      </c>
      <c r="K315" s="112"/>
      <c r="L315" s="112">
        <v>66.2</v>
      </c>
    </row>
    <row r="316" spans="1:12" x14ac:dyDescent="0.2">
      <c r="A316" s="54">
        <v>26969</v>
      </c>
      <c r="B316" s="71">
        <v>65.2</v>
      </c>
      <c r="C316" s="112"/>
      <c r="D316" s="55"/>
      <c r="E316" s="112">
        <v>97.6</v>
      </c>
      <c r="F316" s="112">
        <v>62</v>
      </c>
      <c r="G316" s="112"/>
      <c r="H316" s="112">
        <v>63.8</v>
      </c>
      <c r="I316" s="112">
        <v>96.8</v>
      </c>
      <c r="J316" s="112">
        <v>60.8</v>
      </c>
      <c r="K316" s="112"/>
      <c r="L316" s="112">
        <v>68.099999999999994</v>
      </c>
    </row>
    <row r="317" spans="1:12" x14ac:dyDescent="0.2">
      <c r="A317" s="54">
        <v>26999</v>
      </c>
      <c r="B317" s="71">
        <v>59</v>
      </c>
      <c r="C317" s="112"/>
      <c r="D317" s="55"/>
      <c r="E317" s="112">
        <v>94.2</v>
      </c>
      <c r="F317" s="112">
        <v>56</v>
      </c>
      <c r="G317" s="112"/>
      <c r="H317" s="112">
        <v>63.8</v>
      </c>
      <c r="I317" s="112">
        <v>92.8</v>
      </c>
      <c r="J317" s="112">
        <v>58</v>
      </c>
      <c r="K317" s="112"/>
      <c r="L317" s="112">
        <v>63.6</v>
      </c>
    </row>
    <row r="318" spans="1:12" x14ac:dyDescent="0.2">
      <c r="A318" s="54">
        <v>27030</v>
      </c>
      <c r="B318" s="71">
        <v>55.7</v>
      </c>
      <c r="C318" s="112"/>
      <c r="D318" s="55"/>
      <c r="E318" s="112">
        <v>95.3</v>
      </c>
      <c r="F318" s="112">
        <v>55.9</v>
      </c>
      <c r="G318" s="112"/>
      <c r="H318" s="112">
        <v>62</v>
      </c>
      <c r="I318" s="112">
        <v>91.8</v>
      </c>
      <c r="J318" s="112">
        <v>57.3</v>
      </c>
      <c r="K318" s="112"/>
      <c r="L318" s="112">
        <v>62.1</v>
      </c>
    </row>
    <row r="319" spans="1:12" x14ac:dyDescent="0.2">
      <c r="A319" s="54">
        <v>27061</v>
      </c>
      <c r="B319" s="71">
        <v>56</v>
      </c>
      <c r="C319" s="112"/>
      <c r="D319" s="55"/>
      <c r="E319" s="112">
        <v>93.6</v>
      </c>
      <c r="F319" s="112">
        <v>49.7</v>
      </c>
      <c r="G319" s="112"/>
      <c r="H319" s="112">
        <v>58.8</v>
      </c>
      <c r="I319" s="112">
        <v>88.8</v>
      </c>
      <c r="J319" s="112">
        <v>51</v>
      </c>
      <c r="K319" s="112"/>
      <c r="L319" s="112">
        <v>58.6</v>
      </c>
    </row>
    <row r="320" spans="1:12" x14ac:dyDescent="0.2">
      <c r="A320" s="54">
        <v>27089</v>
      </c>
      <c r="B320" s="71">
        <v>58</v>
      </c>
      <c r="C320" s="112"/>
      <c r="D320" s="55"/>
      <c r="E320" s="112">
        <v>94</v>
      </c>
      <c r="F320" s="112">
        <v>55.8</v>
      </c>
      <c r="G320" s="112"/>
      <c r="H320" s="112">
        <v>59.1</v>
      </c>
      <c r="I320" s="112">
        <v>88.9</v>
      </c>
      <c r="J320" s="112">
        <v>56.3</v>
      </c>
      <c r="K320" s="112"/>
      <c r="L320" s="112">
        <v>61.8</v>
      </c>
    </row>
    <row r="321" spans="1:12" x14ac:dyDescent="0.2">
      <c r="A321" s="54">
        <v>27120</v>
      </c>
      <c r="B321" s="71">
        <v>56.4</v>
      </c>
      <c r="C321" s="112"/>
      <c r="D321" s="55"/>
      <c r="E321" s="112">
        <v>93.5</v>
      </c>
      <c r="F321" s="112">
        <v>54.5</v>
      </c>
      <c r="G321" s="112"/>
      <c r="H321" s="112">
        <v>62.5</v>
      </c>
      <c r="I321" s="112">
        <v>82.1</v>
      </c>
      <c r="J321" s="112">
        <v>53.9</v>
      </c>
      <c r="K321" s="112"/>
      <c r="L321" s="112">
        <v>59.9</v>
      </c>
    </row>
    <row r="322" spans="1:12" x14ac:dyDescent="0.2">
      <c r="A322" s="54">
        <v>27150</v>
      </c>
      <c r="B322" s="71">
        <v>51.6</v>
      </c>
      <c r="C322" s="112"/>
      <c r="D322" s="55"/>
      <c r="E322" s="112">
        <v>92.3</v>
      </c>
      <c r="F322" s="112">
        <v>51.6</v>
      </c>
      <c r="G322" s="112"/>
      <c r="H322" s="112">
        <v>59.3</v>
      </c>
      <c r="I322" s="112">
        <v>74.5</v>
      </c>
      <c r="J322" s="112">
        <v>51.1</v>
      </c>
      <c r="K322" s="112"/>
      <c r="L322" s="112">
        <v>55.7</v>
      </c>
    </row>
    <row r="323" spans="1:12" x14ac:dyDescent="0.2">
      <c r="A323" s="54">
        <v>27181</v>
      </c>
      <c r="B323" s="71">
        <v>51.9</v>
      </c>
      <c r="C323" s="112"/>
      <c r="D323" s="55"/>
      <c r="E323" s="112">
        <v>88.6</v>
      </c>
      <c r="F323" s="112">
        <v>50.4</v>
      </c>
      <c r="G323" s="112"/>
      <c r="H323" s="112">
        <v>55.9</v>
      </c>
      <c r="I323" s="112">
        <v>73.099999999999994</v>
      </c>
      <c r="J323" s="112">
        <v>49.9</v>
      </c>
      <c r="K323" s="112"/>
      <c r="L323" s="112">
        <v>54.7</v>
      </c>
    </row>
    <row r="324" spans="1:12" x14ac:dyDescent="0.2">
      <c r="A324" s="54">
        <v>27211</v>
      </c>
      <c r="B324" s="71">
        <v>52.6</v>
      </c>
      <c r="C324" s="112"/>
      <c r="D324" s="55"/>
      <c r="E324" s="112">
        <v>90.4</v>
      </c>
      <c r="F324" s="112">
        <v>52</v>
      </c>
      <c r="G324" s="112"/>
      <c r="H324" s="112">
        <v>54.8</v>
      </c>
      <c r="I324" s="112">
        <v>69.2</v>
      </c>
      <c r="J324" s="112">
        <v>50.3</v>
      </c>
      <c r="K324" s="112"/>
      <c r="L324" s="112">
        <v>54.8</v>
      </c>
    </row>
    <row r="325" spans="1:12" x14ac:dyDescent="0.2">
      <c r="A325" s="54">
        <v>27242</v>
      </c>
      <c r="B325" s="71">
        <v>50.2</v>
      </c>
      <c r="C325" s="112"/>
      <c r="D325" s="55"/>
      <c r="E325" s="112">
        <v>86.1</v>
      </c>
      <c r="F325" s="112">
        <v>49.6</v>
      </c>
      <c r="G325" s="112"/>
      <c r="H325" s="112">
        <v>57</v>
      </c>
      <c r="I325" s="112">
        <v>66.3</v>
      </c>
      <c r="J325" s="112">
        <v>49.2</v>
      </c>
      <c r="K325" s="112"/>
      <c r="L325" s="112">
        <v>52.9</v>
      </c>
    </row>
    <row r="326" spans="1:12" x14ac:dyDescent="0.2">
      <c r="A326" s="54">
        <v>27273</v>
      </c>
      <c r="B326" s="71">
        <v>41.2</v>
      </c>
      <c r="C326" s="112"/>
      <c r="D326" s="55"/>
      <c r="E326" s="112">
        <v>81</v>
      </c>
      <c r="F326" s="112">
        <v>46.3</v>
      </c>
      <c r="G326" s="112"/>
      <c r="H326" s="112">
        <v>54.8</v>
      </c>
      <c r="I326" s="112">
        <v>51.8</v>
      </c>
      <c r="J326" s="112">
        <v>44.9</v>
      </c>
      <c r="K326" s="112"/>
      <c r="L326" s="112">
        <v>46.2</v>
      </c>
    </row>
    <row r="327" spans="1:12" x14ac:dyDescent="0.2">
      <c r="A327" s="54">
        <v>27303</v>
      </c>
      <c r="B327" s="71">
        <v>36.5</v>
      </c>
      <c r="C327" s="112"/>
      <c r="D327" s="55"/>
      <c r="E327" s="112">
        <v>75.7</v>
      </c>
      <c r="F327" s="112">
        <v>44.3</v>
      </c>
      <c r="G327" s="112"/>
      <c r="H327" s="112">
        <v>47.9</v>
      </c>
      <c r="I327" s="112">
        <v>45.3</v>
      </c>
      <c r="J327" s="112">
        <v>45.4</v>
      </c>
      <c r="K327" s="112"/>
      <c r="L327" s="112">
        <v>42.7</v>
      </c>
    </row>
    <row r="328" spans="1:12" x14ac:dyDescent="0.2">
      <c r="A328" s="54">
        <v>27334</v>
      </c>
      <c r="B328" s="71">
        <v>33.1</v>
      </c>
      <c r="C328" s="112"/>
      <c r="D328" s="55"/>
      <c r="E328" s="112">
        <v>71</v>
      </c>
      <c r="F328" s="112">
        <v>40.9</v>
      </c>
      <c r="G328" s="112"/>
      <c r="H328" s="112">
        <v>47.2</v>
      </c>
      <c r="I328" s="112">
        <v>34</v>
      </c>
      <c r="J328" s="112">
        <v>39.6</v>
      </c>
      <c r="K328" s="112"/>
      <c r="L328" s="112">
        <v>37.9</v>
      </c>
    </row>
    <row r="329" spans="1:12" x14ac:dyDescent="0.2">
      <c r="A329" s="54">
        <v>27364</v>
      </c>
      <c r="B329" s="71">
        <v>27.9</v>
      </c>
      <c r="C329" s="112"/>
      <c r="D329" s="55"/>
      <c r="E329" s="112">
        <v>64.7</v>
      </c>
      <c r="F329" s="112">
        <v>33.4</v>
      </c>
      <c r="G329" s="112"/>
      <c r="H329" s="112">
        <v>40.6</v>
      </c>
      <c r="I329" s="112">
        <v>23.2</v>
      </c>
      <c r="J329" s="112">
        <v>33.299999999999997</v>
      </c>
      <c r="K329" s="112"/>
      <c r="L329" s="112">
        <v>30.9</v>
      </c>
    </row>
    <row r="330" spans="1:12" x14ac:dyDescent="0.2">
      <c r="A330" s="54">
        <v>27395</v>
      </c>
      <c r="B330" s="71">
        <v>32.799999999999997</v>
      </c>
      <c r="C330" s="112"/>
      <c r="D330" s="55"/>
      <c r="E330" s="112">
        <v>54.1</v>
      </c>
      <c r="F330" s="112">
        <v>33.4</v>
      </c>
      <c r="G330" s="112"/>
      <c r="H330" s="112">
        <v>36.6</v>
      </c>
      <c r="I330" s="112">
        <v>19.5</v>
      </c>
      <c r="J330" s="112">
        <v>29.7</v>
      </c>
      <c r="K330" s="112"/>
      <c r="L330" s="112">
        <v>30.7</v>
      </c>
    </row>
    <row r="331" spans="1:12" x14ac:dyDescent="0.2">
      <c r="A331" s="54">
        <v>27426</v>
      </c>
      <c r="B331" s="71">
        <v>40</v>
      </c>
      <c r="C331" s="112"/>
      <c r="D331" s="55"/>
      <c r="E331" s="112">
        <v>48.8</v>
      </c>
      <c r="F331" s="112">
        <v>41.5</v>
      </c>
      <c r="G331" s="112"/>
      <c r="H331" s="112">
        <v>30.6</v>
      </c>
      <c r="I331" s="112">
        <v>15.9</v>
      </c>
      <c r="J331" s="112">
        <v>33.1</v>
      </c>
      <c r="K331" s="112"/>
      <c r="L331" s="112">
        <v>34.4</v>
      </c>
    </row>
    <row r="332" spans="1:12" x14ac:dyDescent="0.2">
      <c r="A332" s="54">
        <v>27454</v>
      </c>
      <c r="B332" s="71">
        <v>37</v>
      </c>
      <c r="C332" s="112"/>
      <c r="D332" s="55"/>
      <c r="E332" s="112">
        <v>42.7</v>
      </c>
      <c r="F332" s="112">
        <v>33.1</v>
      </c>
      <c r="G332" s="112"/>
      <c r="H332" s="112">
        <v>30.9</v>
      </c>
      <c r="I332" s="112">
        <v>17.3</v>
      </c>
      <c r="J332" s="112">
        <v>32.799999999999997</v>
      </c>
      <c r="K332" s="112"/>
      <c r="L332" s="112">
        <v>31.6</v>
      </c>
    </row>
    <row r="333" spans="1:12" x14ac:dyDescent="0.2">
      <c r="A333" s="54">
        <v>27485</v>
      </c>
      <c r="B333" s="71">
        <v>42.6</v>
      </c>
      <c r="C333" s="112"/>
      <c r="D333" s="55"/>
      <c r="E333" s="112">
        <v>42.6</v>
      </c>
      <c r="F333" s="112">
        <v>45.5</v>
      </c>
      <c r="G333" s="112"/>
      <c r="H333" s="112">
        <v>26.9</v>
      </c>
      <c r="I333" s="112">
        <v>21.7</v>
      </c>
      <c r="J333" s="112">
        <v>36.9</v>
      </c>
      <c r="K333" s="112"/>
      <c r="L333" s="112">
        <v>37.5</v>
      </c>
    </row>
    <row r="334" spans="1:12" x14ac:dyDescent="0.2">
      <c r="A334" s="54">
        <v>27515</v>
      </c>
      <c r="B334" s="71">
        <v>47.2</v>
      </c>
      <c r="C334" s="112"/>
      <c r="D334" s="55"/>
      <c r="E334" s="112">
        <v>45.4</v>
      </c>
      <c r="F334" s="112">
        <v>50.5</v>
      </c>
      <c r="G334" s="112"/>
      <c r="H334" s="112">
        <v>31</v>
      </c>
      <c r="I334" s="112">
        <v>22.7</v>
      </c>
      <c r="J334" s="112">
        <v>39.6</v>
      </c>
      <c r="K334" s="112"/>
      <c r="L334" s="112">
        <v>41.2</v>
      </c>
    </row>
    <row r="335" spans="1:12" x14ac:dyDescent="0.2">
      <c r="A335" s="54">
        <v>27546</v>
      </c>
      <c r="B335" s="71">
        <v>54.9</v>
      </c>
      <c r="C335" s="112"/>
      <c r="D335" s="55"/>
      <c r="E335" s="112">
        <v>44</v>
      </c>
      <c r="F335" s="112">
        <v>53.1</v>
      </c>
      <c r="G335" s="112"/>
      <c r="H335" s="112">
        <v>28.7</v>
      </c>
      <c r="I335" s="112">
        <v>24.9</v>
      </c>
      <c r="J335" s="112">
        <v>43.9</v>
      </c>
      <c r="K335" s="112"/>
      <c r="L335" s="112">
        <v>45.1</v>
      </c>
    </row>
    <row r="336" spans="1:12" x14ac:dyDescent="0.2">
      <c r="A336" s="54">
        <v>27576</v>
      </c>
      <c r="B336" s="71">
        <v>58.4</v>
      </c>
      <c r="C336" s="112"/>
      <c r="D336" s="55"/>
      <c r="E336" s="112">
        <v>53</v>
      </c>
      <c r="F336" s="112">
        <v>55.8</v>
      </c>
      <c r="G336" s="112"/>
      <c r="H336" s="112">
        <v>24.6</v>
      </c>
      <c r="I336" s="112">
        <v>28.7</v>
      </c>
      <c r="J336" s="112">
        <v>44.3</v>
      </c>
      <c r="K336" s="112"/>
      <c r="L336" s="112">
        <v>47.2</v>
      </c>
    </row>
    <row r="337" spans="1:12" x14ac:dyDescent="0.2">
      <c r="A337" s="54">
        <v>27607</v>
      </c>
      <c r="B337" s="71">
        <v>60.3</v>
      </c>
      <c r="C337" s="112"/>
      <c r="D337" s="55"/>
      <c r="E337" s="112">
        <v>68.8</v>
      </c>
      <c r="F337" s="112">
        <v>61.1</v>
      </c>
      <c r="G337" s="112"/>
      <c r="H337" s="112">
        <v>28.1</v>
      </c>
      <c r="I337" s="112">
        <v>35.1</v>
      </c>
      <c r="J337" s="112">
        <v>49.7</v>
      </c>
      <c r="K337" s="112"/>
      <c r="L337" s="112">
        <v>51.4</v>
      </c>
    </row>
    <row r="338" spans="1:12" x14ac:dyDescent="0.2">
      <c r="A338" s="54">
        <v>27638</v>
      </c>
      <c r="B338" s="71">
        <v>60.4</v>
      </c>
      <c r="C338" s="112"/>
      <c r="D338" s="55"/>
      <c r="E338" s="112">
        <v>73.599999999999994</v>
      </c>
      <c r="F338" s="112">
        <v>62.3</v>
      </c>
      <c r="G338" s="112"/>
      <c r="H338" s="112">
        <v>34.200000000000003</v>
      </c>
      <c r="I338" s="112">
        <v>43.8</v>
      </c>
      <c r="J338" s="112">
        <v>53.5</v>
      </c>
      <c r="K338" s="112"/>
      <c r="L338" s="112">
        <v>54.4</v>
      </c>
    </row>
    <row r="339" spans="1:12" x14ac:dyDescent="0.2">
      <c r="A339" s="54">
        <v>27668</v>
      </c>
      <c r="B339" s="71">
        <v>64.2</v>
      </c>
      <c r="C339" s="112"/>
      <c r="D339" s="55"/>
      <c r="E339" s="112">
        <v>75.3</v>
      </c>
      <c r="F339" s="112">
        <v>62.3</v>
      </c>
      <c r="G339" s="112"/>
      <c r="H339" s="112">
        <v>41.9</v>
      </c>
      <c r="I339" s="112">
        <v>44.8</v>
      </c>
      <c r="J339" s="112">
        <v>48.9</v>
      </c>
      <c r="K339" s="112"/>
      <c r="L339" s="112">
        <v>55.5</v>
      </c>
    </row>
    <row r="340" spans="1:12" x14ac:dyDescent="0.2">
      <c r="A340" s="54">
        <v>27699</v>
      </c>
      <c r="B340" s="71">
        <v>62.2</v>
      </c>
      <c r="C340" s="112"/>
      <c r="D340" s="55"/>
      <c r="E340" s="112">
        <v>70.8</v>
      </c>
      <c r="F340" s="112">
        <v>60</v>
      </c>
      <c r="G340" s="112"/>
      <c r="H340" s="112">
        <v>38.799999999999997</v>
      </c>
      <c r="I340" s="112">
        <v>46.8</v>
      </c>
      <c r="J340" s="112">
        <v>49.8</v>
      </c>
      <c r="K340" s="112"/>
      <c r="L340" s="112">
        <v>54.5</v>
      </c>
    </row>
    <row r="341" spans="1:12" x14ac:dyDescent="0.2">
      <c r="A341" s="54">
        <v>27729</v>
      </c>
      <c r="B341" s="71">
        <v>63.1</v>
      </c>
      <c r="C341" s="112"/>
      <c r="D341" s="55"/>
      <c r="E341" s="112">
        <v>64.400000000000006</v>
      </c>
      <c r="F341" s="112">
        <v>62.4</v>
      </c>
      <c r="G341" s="112"/>
      <c r="H341" s="112">
        <v>40.200000000000003</v>
      </c>
      <c r="I341" s="112">
        <v>41.2</v>
      </c>
      <c r="J341" s="112">
        <v>50.8</v>
      </c>
      <c r="K341" s="112"/>
      <c r="L341" s="112">
        <v>54.9</v>
      </c>
    </row>
    <row r="342" spans="1:12" x14ac:dyDescent="0.2">
      <c r="A342" s="54">
        <v>27760</v>
      </c>
      <c r="B342" s="71">
        <v>63.8</v>
      </c>
      <c r="C342" s="112"/>
      <c r="D342" s="55"/>
      <c r="E342" s="112">
        <v>70.2</v>
      </c>
      <c r="F342" s="112">
        <v>65.599999999999994</v>
      </c>
      <c r="G342" s="112"/>
      <c r="H342" s="112">
        <v>45.3</v>
      </c>
      <c r="I342" s="112">
        <v>54</v>
      </c>
      <c r="J342" s="112">
        <v>53.1</v>
      </c>
      <c r="K342" s="112"/>
      <c r="L342" s="112">
        <v>58.8</v>
      </c>
    </row>
    <row r="343" spans="1:12" x14ac:dyDescent="0.2">
      <c r="A343" s="54">
        <v>27791</v>
      </c>
      <c r="B343" s="71">
        <v>68.7</v>
      </c>
      <c r="C343" s="112"/>
      <c r="D343" s="55"/>
      <c r="E343" s="112">
        <v>73.2</v>
      </c>
      <c r="F343" s="112">
        <v>64.8</v>
      </c>
      <c r="G343" s="112"/>
      <c r="H343" s="112">
        <v>48.2</v>
      </c>
      <c r="I343" s="112">
        <v>56.1</v>
      </c>
      <c r="J343" s="112">
        <v>57.3</v>
      </c>
      <c r="K343" s="112"/>
      <c r="L343" s="112">
        <v>61.5</v>
      </c>
    </row>
    <row r="344" spans="1:12" x14ac:dyDescent="0.2">
      <c r="A344" s="54">
        <v>27820</v>
      </c>
      <c r="B344" s="71">
        <v>61.6</v>
      </c>
      <c r="C344" s="112"/>
      <c r="D344" s="55"/>
      <c r="E344" s="112">
        <v>74.3</v>
      </c>
      <c r="F344" s="112">
        <v>63.3</v>
      </c>
      <c r="G344" s="112"/>
      <c r="H344" s="112">
        <v>46.7</v>
      </c>
      <c r="I344" s="112">
        <v>56.7</v>
      </c>
      <c r="J344" s="112">
        <v>54.9</v>
      </c>
      <c r="K344" s="112"/>
      <c r="L344" s="112">
        <v>58.4</v>
      </c>
    </row>
    <row r="345" spans="1:12" x14ac:dyDescent="0.2">
      <c r="A345" s="54">
        <v>27851</v>
      </c>
      <c r="B345" s="71">
        <v>65.2</v>
      </c>
      <c r="C345" s="112"/>
      <c r="D345" s="55"/>
      <c r="E345" s="112">
        <v>75.900000000000006</v>
      </c>
      <c r="F345" s="112">
        <v>64.099999999999994</v>
      </c>
      <c r="G345" s="112"/>
      <c r="H345" s="112">
        <v>51.4</v>
      </c>
      <c r="I345" s="112">
        <v>57.3</v>
      </c>
      <c r="J345" s="112">
        <v>56.4</v>
      </c>
      <c r="K345" s="112"/>
      <c r="L345" s="112">
        <v>60.6</v>
      </c>
    </row>
    <row r="346" spans="1:12" x14ac:dyDescent="0.2">
      <c r="A346" s="54">
        <v>27881</v>
      </c>
      <c r="B346" s="71">
        <v>62.3</v>
      </c>
      <c r="C346" s="112"/>
      <c r="D346" s="55"/>
      <c r="E346" s="112">
        <v>78</v>
      </c>
      <c r="F346" s="112">
        <v>60.5</v>
      </c>
      <c r="G346" s="112"/>
      <c r="H346" s="112">
        <v>51.6</v>
      </c>
      <c r="I346" s="112">
        <v>58.3</v>
      </c>
      <c r="J346" s="112">
        <v>55.4</v>
      </c>
      <c r="K346" s="112"/>
      <c r="L346" s="112">
        <v>58.8</v>
      </c>
    </row>
    <row r="347" spans="1:12" x14ac:dyDescent="0.2">
      <c r="A347" s="54">
        <v>27912</v>
      </c>
      <c r="B347" s="71">
        <v>60.6</v>
      </c>
      <c r="C347" s="112"/>
      <c r="D347" s="55"/>
      <c r="E347" s="112">
        <v>80.099999999999994</v>
      </c>
      <c r="F347" s="112">
        <v>60.5</v>
      </c>
      <c r="G347" s="112"/>
      <c r="H347" s="112">
        <v>52.6</v>
      </c>
      <c r="I347" s="112">
        <v>58.6</v>
      </c>
      <c r="J347" s="112">
        <v>54.3</v>
      </c>
      <c r="K347" s="112"/>
      <c r="L347" s="112">
        <v>58.2</v>
      </c>
    </row>
    <row r="348" spans="1:12" x14ac:dyDescent="0.2">
      <c r="A348" s="54">
        <v>27942</v>
      </c>
      <c r="B348" s="71">
        <v>58</v>
      </c>
      <c r="C348" s="112"/>
      <c r="D348" s="55"/>
      <c r="E348" s="112">
        <v>84.2</v>
      </c>
      <c r="F348" s="112">
        <v>56.7</v>
      </c>
      <c r="G348" s="112"/>
      <c r="H348" s="112">
        <v>50.5</v>
      </c>
      <c r="I348" s="112">
        <v>54</v>
      </c>
      <c r="J348" s="112">
        <v>55.1</v>
      </c>
      <c r="K348" s="112"/>
      <c r="L348" s="112">
        <v>55.9</v>
      </c>
    </row>
    <row r="349" spans="1:12" x14ac:dyDescent="0.2">
      <c r="A349" s="54">
        <v>27973</v>
      </c>
      <c r="B349" s="71">
        <v>57.7</v>
      </c>
      <c r="C349" s="112"/>
      <c r="D349" s="55"/>
      <c r="E349" s="112">
        <v>73.3</v>
      </c>
      <c r="F349" s="112">
        <v>52.9</v>
      </c>
      <c r="G349" s="112"/>
      <c r="H349" s="112">
        <v>52.4</v>
      </c>
      <c r="I349" s="112">
        <v>55.2</v>
      </c>
      <c r="J349" s="112">
        <v>52.1</v>
      </c>
      <c r="K349" s="112"/>
      <c r="L349" s="112">
        <v>54.5</v>
      </c>
    </row>
    <row r="350" spans="1:12" x14ac:dyDescent="0.2">
      <c r="A350" s="54">
        <v>28004</v>
      </c>
      <c r="B350" s="71">
        <v>55.3</v>
      </c>
      <c r="C350" s="112"/>
      <c r="D350" s="55"/>
      <c r="E350" s="112">
        <v>70.599999999999994</v>
      </c>
      <c r="F350" s="112">
        <v>53.2</v>
      </c>
      <c r="G350" s="112"/>
      <c r="H350" s="112">
        <v>49.5</v>
      </c>
      <c r="I350" s="112">
        <v>52.6</v>
      </c>
      <c r="J350" s="112">
        <v>54.2</v>
      </c>
      <c r="K350" s="112"/>
      <c r="L350" s="112">
        <v>53.6</v>
      </c>
    </row>
    <row r="351" spans="1:12" x14ac:dyDescent="0.2">
      <c r="A351" s="54">
        <v>28034</v>
      </c>
      <c r="B351" s="71">
        <v>57</v>
      </c>
      <c r="C351" s="112"/>
      <c r="D351" s="55"/>
      <c r="E351" s="112">
        <v>67.099999999999994</v>
      </c>
      <c r="F351" s="112">
        <v>56.1</v>
      </c>
      <c r="G351" s="112"/>
      <c r="H351" s="112">
        <v>50</v>
      </c>
      <c r="I351" s="112">
        <v>49</v>
      </c>
      <c r="J351" s="112">
        <v>50.2</v>
      </c>
      <c r="K351" s="112"/>
      <c r="L351" s="112">
        <v>53.5</v>
      </c>
    </row>
    <row r="352" spans="1:12" x14ac:dyDescent="0.2">
      <c r="A352" s="54">
        <v>28065</v>
      </c>
      <c r="B352" s="71">
        <v>55.7</v>
      </c>
      <c r="C352" s="112"/>
      <c r="D352" s="55"/>
      <c r="E352" s="112">
        <v>69.7</v>
      </c>
      <c r="F352" s="112">
        <v>54.4</v>
      </c>
      <c r="G352" s="112"/>
      <c r="H352" s="112">
        <v>42.4</v>
      </c>
      <c r="I352" s="112">
        <v>47.2</v>
      </c>
      <c r="J352" s="112">
        <v>50.5</v>
      </c>
      <c r="K352" s="112"/>
      <c r="L352" s="112">
        <v>51.7</v>
      </c>
    </row>
    <row r="353" spans="1:12" x14ac:dyDescent="0.2">
      <c r="A353" s="54">
        <v>28095</v>
      </c>
      <c r="B353" s="71">
        <v>58.9</v>
      </c>
      <c r="C353" s="112"/>
      <c r="D353" s="55"/>
      <c r="E353" s="112">
        <v>75.8</v>
      </c>
      <c r="F353" s="112">
        <v>59.6</v>
      </c>
      <c r="G353" s="112"/>
      <c r="H353" s="112">
        <v>52.8</v>
      </c>
      <c r="I353" s="112">
        <v>53.3</v>
      </c>
      <c r="J353" s="112">
        <v>53.8</v>
      </c>
      <c r="K353" s="112"/>
      <c r="L353" s="112">
        <v>56.6</v>
      </c>
    </row>
    <row r="354" spans="1:12" x14ac:dyDescent="0.2">
      <c r="A354" s="54">
        <v>28126</v>
      </c>
      <c r="B354" s="71">
        <v>57.2</v>
      </c>
      <c r="C354" s="112"/>
      <c r="D354" s="55"/>
      <c r="E354" s="112">
        <v>78.400000000000006</v>
      </c>
      <c r="F354" s="112">
        <v>56.9</v>
      </c>
      <c r="G354" s="112"/>
      <c r="H354" s="112">
        <v>51.4</v>
      </c>
      <c r="I354" s="112">
        <v>55.3</v>
      </c>
      <c r="J354" s="112">
        <v>49.9</v>
      </c>
      <c r="K354" s="112"/>
      <c r="L354" s="112">
        <v>54.8</v>
      </c>
    </row>
    <row r="355" spans="1:12" x14ac:dyDescent="0.2">
      <c r="A355" s="54">
        <v>28157</v>
      </c>
      <c r="B355" s="71">
        <v>56.8</v>
      </c>
      <c r="C355" s="112"/>
      <c r="D355" s="55"/>
      <c r="E355" s="112">
        <v>76.8</v>
      </c>
      <c r="F355" s="112">
        <v>50.8</v>
      </c>
      <c r="G355" s="112"/>
      <c r="H355" s="112">
        <v>51.9</v>
      </c>
      <c r="I355" s="112">
        <v>65.099999999999994</v>
      </c>
      <c r="J355" s="112">
        <v>51.5</v>
      </c>
      <c r="K355" s="112"/>
      <c r="L355" s="112">
        <v>55</v>
      </c>
    </row>
    <row r="356" spans="1:12" x14ac:dyDescent="0.2">
      <c r="A356" s="54">
        <v>28185</v>
      </c>
      <c r="B356" s="71">
        <v>63.5</v>
      </c>
      <c r="C356" s="112"/>
      <c r="D356" s="55"/>
      <c r="E356" s="112">
        <v>80.900000000000006</v>
      </c>
      <c r="F356" s="112">
        <v>62.5</v>
      </c>
      <c r="G356" s="112"/>
      <c r="H356" s="112">
        <v>54.7</v>
      </c>
      <c r="I356" s="112">
        <v>49.6</v>
      </c>
      <c r="J356" s="112">
        <v>54.3</v>
      </c>
      <c r="K356" s="112"/>
      <c r="L356" s="112">
        <v>58.4</v>
      </c>
    </row>
    <row r="357" spans="1:12" x14ac:dyDescent="0.2">
      <c r="A357" s="54">
        <v>28216</v>
      </c>
      <c r="B357" s="71">
        <v>60.3</v>
      </c>
      <c r="C357" s="112"/>
      <c r="D357" s="55"/>
      <c r="E357" s="112">
        <v>78.8</v>
      </c>
      <c r="F357" s="112">
        <v>59.2</v>
      </c>
      <c r="G357" s="112"/>
      <c r="H357" s="112">
        <v>54.4</v>
      </c>
      <c r="I357" s="112">
        <v>54.6</v>
      </c>
      <c r="J357" s="112">
        <v>51.9</v>
      </c>
      <c r="K357" s="112"/>
      <c r="L357" s="112">
        <v>56.9</v>
      </c>
    </row>
    <row r="358" spans="1:12" x14ac:dyDescent="0.2">
      <c r="A358" s="54">
        <v>28246</v>
      </c>
      <c r="B358" s="71">
        <v>64.5</v>
      </c>
      <c r="C358" s="112"/>
      <c r="D358" s="55"/>
      <c r="E358" s="112">
        <v>75.7</v>
      </c>
      <c r="F358" s="112">
        <v>63</v>
      </c>
      <c r="G358" s="112"/>
      <c r="H358" s="112">
        <v>53.2</v>
      </c>
      <c r="I358" s="112">
        <v>55.4</v>
      </c>
      <c r="J358" s="112">
        <v>54.8</v>
      </c>
      <c r="K358" s="112"/>
      <c r="L358" s="112">
        <v>59.7</v>
      </c>
    </row>
    <row r="359" spans="1:12" x14ac:dyDescent="0.2">
      <c r="A359" s="54">
        <v>28277</v>
      </c>
      <c r="B359" s="71">
        <v>58.1</v>
      </c>
      <c r="C359" s="112"/>
      <c r="D359" s="55"/>
      <c r="E359" s="112">
        <v>71.900000000000006</v>
      </c>
      <c r="F359" s="112">
        <v>62.5</v>
      </c>
      <c r="G359" s="112"/>
      <c r="H359" s="112">
        <v>52.6</v>
      </c>
      <c r="I359" s="112">
        <v>53.3</v>
      </c>
      <c r="J359" s="112">
        <v>52.5</v>
      </c>
      <c r="K359" s="112"/>
      <c r="L359" s="112">
        <v>56.8</v>
      </c>
    </row>
    <row r="360" spans="1:12" x14ac:dyDescent="0.2">
      <c r="A360" s="54">
        <v>28307</v>
      </c>
      <c r="B360" s="71">
        <v>58.9</v>
      </c>
      <c r="C360" s="112"/>
      <c r="D360" s="55"/>
      <c r="E360" s="112">
        <v>69</v>
      </c>
      <c r="F360" s="112">
        <v>60.6</v>
      </c>
      <c r="G360" s="112"/>
      <c r="H360" s="112">
        <v>52</v>
      </c>
      <c r="I360" s="112">
        <v>58.3</v>
      </c>
      <c r="J360" s="112">
        <v>54.5</v>
      </c>
      <c r="K360" s="112"/>
      <c r="L360" s="112">
        <v>57.7</v>
      </c>
    </row>
    <row r="361" spans="1:12" x14ac:dyDescent="0.2">
      <c r="A361" s="54">
        <v>28338</v>
      </c>
      <c r="B361" s="71">
        <v>58.8</v>
      </c>
      <c r="C361" s="112"/>
      <c r="D361" s="55"/>
      <c r="E361" s="112">
        <v>70.400000000000006</v>
      </c>
      <c r="F361" s="112">
        <v>53.9</v>
      </c>
      <c r="G361" s="112"/>
      <c r="H361" s="112">
        <v>50</v>
      </c>
      <c r="I361" s="112">
        <v>53.5</v>
      </c>
      <c r="J361" s="112">
        <v>53.6</v>
      </c>
      <c r="K361" s="112"/>
      <c r="L361" s="112">
        <v>54.9</v>
      </c>
    </row>
    <row r="362" spans="1:12" x14ac:dyDescent="0.2">
      <c r="A362" s="54">
        <v>28369</v>
      </c>
      <c r="B362" s="71">
        <v>57</v>
      </c>
      <c r="C362" s="112"/>
      <c r="D362" s="55"/>
      <c r="E362" s="112">
        <v>65.400000000000006</v>
      </c>
      <c r="F362" s="112">
        <v>54.9</v>
      </c>
      <c r="G362" s="112"/>
      <c r="H362" s="112">
        <v>44.8</v>
      </c>
      <c r="I362" s="112">
        <v>56.7</v>
      </c>
      <c r="J362" s="112">
        <v>50.4</v>
      </c>
      <c r="K362" s="112"/>
      <c r="L362" s="112">
        <v>53.9</v>
      </c>
    </row>
    <row r="363" spans="1:12" x14ac:dyDescent="0.2">
      <c r="A363" s="54">
        <v>28399</v>
      </c>
      <c r="B363" s="71">
        <v>57.1</v>
      </c>
      <c r="C363" s="112"/>
      <c r="D363" s="55"/>
      <c r="E363" s="112">
        <v>64.5</v>
      </c>
      <c r="F363" s="112">
        <v>57</v>
      </c>
      <c r="G363" s="112"/>
      <c r="H363" s="112">
        <v>47.9</v>
      </c>
      <c r="I363" s="112">
        <v>53.6</v>
      </c>
      <c r="J363" s="112">
        <v>56</v>
      </c>
      <c r="K363" s="112"/>
      <c r="L363" s="112">
        <v>55.4</v>
      </c>
    </row>
    <row r="364" spans="1:12" x14ac:dyDescent="0.2">
      <c r="A364" s="54">
        <v>28430</v>
      </c>
      <c r="B364" s="71">
        <v>59.2</v>
      </c>
      <c r="C364" s="112"/>
      <c r="D364" s="55"/>
      <c r="E364" s="112">
        <v>62</v>
      </c>
      <c r="F364" s="112">
        <v>58.7</v>
      </c>
      <c r="G364" s="112"/>
      <c r="H364" s="112">
        <v>48</v>
      </c>
      <c r="I364" s="112">
        <v>56.3</v>
      </c>
      <c r="J364" s="112">
        <v>51.8</v>
      </c>
      <c r="K364" s="112"/>
      <c r="L364" s="112">
        <v>56.1</v>
      </c>
    </row>
    <row r="365" spans="1:12" x14ac:dyDescent="0.2">
      <c r="A365" s="54">
        <v>28460</v>
      </c>
      <c r="B365" s="71">
        <v>60.7</v>
      </c>
      <c r="C365" s="112"/>
      <c r="D365" s="55"/>
      <c r="E365" s="112">
        <v>67.2</v>
      </c>
      <c r="F365" s="112">
        <v>64.7</v>
      </c>
      <c r="G365" s="112"/>
      <c r="H365" s="112">
        <v>48.9</v>
      </c>
      <c r="I365" s="112">
        <v>57.1</v>
      </c>
      <c r="J365" s="112">
        <v>59.8</v>
      </c>
      <c r="K365" s="112"/>
      <c r="L365" s="112">
        <v>59.8</v>
      </c>
    </row>
    <row r="366" spans="1:12" x14ac:dyDescent="0.2">
      <c r="A366" s="54">
        <v>28491</v>
      </c>
      <c r="B366" s="71">
        <v>60.6</v>
      </c>
      <c r="C366" s="112"/>
      <c r="D366" s="55"/>
      <c r="E366" s="112">
        <v>71.099999999999994</v>
      </c>
      <c r="F366" s="112">
        <v>57.7</v>
      </c>
      <c r="G366" s="112"/>
      <c r="H366" s="112">
        <v>54</v>
      </c>
      <c r="I366" s="112">
        <v>55.6</v>
      </c>
      <c r="J366" s="112">
        <v>55.1</v>
      </c>
      <c r="K366" s="112"/>
      <c r="L366" s="112">
        <v>57.4</v>
      </c>
    </row>
    <row r="367" spans="1:12" x14ac:dyDescent="0.2">
      <c r="A367" s="54">
        <v>28522</v>
      </c>
      <c r="B367" s="71">
        <v>56.2</v>
      </c>
      <c r="C367" s="112"/>
      <c r="D367" s="55"/>
      <c r="E367" s="112">
        <v>74.400000000000006</v>
      </c>
      <c r="F367" s="112">
        <v>54.6</v>
      </c>
      <c r="G367" s="112"/>
      <c r="H367" s="112">
        <v>54</v>
      </c>
      <c r="I367" s="112">
        <v>63.4</v>
      </c>
      <c r="J367" s="112">
        <v>52.8</v>
      </c>
      <c r="K367" s="112"/>
      <c r="L367" s="112">
        <v>55.9</v>
      </c>
    </row>
    <row r="368" spans="1:12" x14ac:dyDescent="0.2">
      <c r="A368" s="54">
        <v>28550</v>
      </c>
      <c r="B368" s="71">
        <v>56.6</v>
      </c>
      <c r="C368" s="112"/>
      <c r="D368" s="55"/>
      <c r="E368" s="112">
        <v>72.3</v>
      </c>
      <c r="F368" s="112">
        <v>57</v>
      </c>
      <c r="G368" s="112"/>
      <c r="H368" s="112">
        <v>44</v>
      </c>
      <c r="I368" s="112">
        <v>58.9</v>
      </c>
      <c r="J368" s="112">
        <v>52.9</v>
      </c>
      <c r="K368" s="112"/>
      <c r="L368" s="112">
        <v>55</v>
      </c>
    </row>
    <row r="369" spans="1:12" x14ac:dyDescent="0.2">
      <c r="A369" s="54">
        <v>28581</v>
      </c>
      <c r="B369" s="71">
        <v>60.2</v>
      </c>
      <c r="C369" s="112"/>
      <c r="D369" s="55"/>
      <c r="E369" s="112">
        <v>78.7</v>
      </c>
      <c r="F369" s="112">
        <v>60.3</v>
      </c>
      <c r="G369" s="112"/>
      <c r="H369" s="112">
        <v>52.4</v>
      </c>
      <c r="I369" s="112">
        <v>57.1</v>
      </c>
      <c r="J369" s="112">
        <v>53.8</v>
      </c>
      <c r="K369" s="112"/>
      <c r="L369" s="112">
        <v>57.7</v>
      </c>
    </row>
    <row r="370" spans="1:12" x14ac:dyDescent="0.2">
      <c r="A370" s="54">
        <v>28611</v>
      </c>
      <c r="B370" s="71">
        <v>63.9</v>
      </c>
      <c r="C370" s="112"/>
      <c r="D370" s="55"/>
      <c r="E370" s="112">
        <v>81.8</v>
      </c>
      <c r="F370" s="112">
        <v>62.3</v>
      </c>
      <c r="G370" s="112"/>
      <c r="H370" s="112">
        <v>54.5</v>
      </c>
      <c r="I370" s="112">
        <v>57.4</v>
      </c>
      <c r="J370" s="112">
        <v>57</v>
      </c>
      <c r="K370" s="112"/>
      <c r="L370" s="112">
        <v>60.2</v>
      </c>
    </row>
    <row r="371" spans="1:12" x14ac:dyDescent="0.2">
      <c r="A371" s="54">
        <v>28642</v>
      </c>
      <c r="B371" s="71">
        <v>63.6</v>
      </c>
      <c r="C371" s="112"/>
      <c r="D371" s="55"/>
      <c r="E371" s="112">
        <v>82.3</v>
      </c>
      <c r="F371" s="112">
        <v>61.7</v>
      </c>
      <c r="G371" s="112"/>
      <c r="H371" s="112">
        <v>54.2</v>
      </c>
      <c r="I371" s="112">
        <v>61.1</v>
      </c>
      <c r="J371" s="112">
        <v>57.2</v>
      </c>
      <c r="K371" s="112"/>
      <c r="L371" s="112">
        <v>60.5</v>
      </c>
    </row>
    <row r="372" spans="1:12" x14ac:dyDescent="0.2">
      <c r="A372" s="54">
        <v>28672</v>
      </c>
      <c r="B372" s="71">
        <v>64.7</v>
      </c>
      <c r="C372" s="112"/>
      <c r="D372" s="55"/>
      <c r="E372" s="112">
        <v>83</v>
      </c>
      <c r="F372" s="112">
        <v>65.099999999999994</v>
      </c>
      <c r="G372" s="112"/>
      <c r="H372" s="112">
        <v>57.7</v>
      </c>
      <c r="I372" s="112">
        <v>59.4</v>
      </c>
      <c r="J372" s="112">
        <v>58.8</v>
      </c>
      <c r="K372" s="112"/>
      <c r="L372" s="112">
        <v>62.2</v>
      </c>
    </row>
    <row r="373" spans="1:12" x14ac:dyDescent="0.2">
      <c r="A373" s="54">
        <v>28703</v>
      </c>
      <c r="B373" s="71">
        <v>61.3</v>
      </c>
      <c r="C373" s="112"/>
      <c r="D373" s="55"/>
      <c r="E373" s="112">
        <v>85.4</v>
      </c>
      <c r="F373" s="112">
        <v>64.900000000000006</v>
      </c>
      <c r="G373" s="112"/>
      <c r="H373" s="112">
        <v>55.4</v>
      </c>
      <c r="I373" s="112">
        <v>60.6</v>
      </c>
      <c r="J373" s="112">
        <v>55.3</v>
      </c>
      <c r="K373" s="112"/>
      <c r="L373" s="112">
        <v>60.3</v>
      </c>
    </row>
    <row r="374" spans="1:12" x14ac:dyDescent="0.2">
      <c r="A374" s="54">
        <v>28734</v>
      </c>
      <c r="B374" s="71">
        <v>61.3</v>
      </c>
      <c r="C374" s="112"/>
      <c r="D374" s="55"/>
      <c r="E374" s="112">
        <v>86.8</v>
      </c>
      <c r="F374" s="112">
        <v>65</v>
      </c>
      <c r="G374" s="112"/>
      <c r="H374" s="112">
        <v>54.5</v>
      </c>
      <c r="I374" s="112">
        <v>60</v>
      </c>
      <c r="J374" s="112">
        <v>57.2</v>
      </c>
      <c r="K374" s="112"/>
      <c r="L374" s="112">
        <v>60.5</v>
      </c>
    </row>
    <row r="375" spans="1:12" x14ac:dyDescent="0.2">
      <c r="A375" s="54">
        <v>28764</v>
      </c>
      <c r="B375" s="71">
        <v>58.8</v>
      </c>
      <c r="C375" s="112"/>
      <c r="D375" s="55"/>
      <c r="E375" s="112">
        <v>86.8</v>
      </c>
      <c r="F375" s="112">
        <v>62</v>
      </c>
      <c r="G375" s="112"/>
      <c r="H375" s="112">
        <v>56.1</v>
      </c>
      <c r="I375" s="112">
        <v>64.7</v>
      </c>
      <c r="J375" s="112">
        <v>57.9</v>
      </c>
      <c r="K375" s="112"/>
      <c r="L375" s="112">
        <v>60.1</v>
      </c>
    </row>
    <row r="376" spans="1:12" x14ac:dyDescent="0.2">
      <c r="A376" s="54">
        <v>28795</v>
      </c>
      <c r="B376" s="71">
        <v>61.9</v>
      </c>
      <c r="C376" s="112"/>
      <c r="D376" s="55"/>
      <c r="E376" s="112">
        <v>84.1</v>
      </c>
      <c r="F376" s="112">
        <v>61.3</v>
      </c>
      <c r="G376" s="112"/>
      <c r="H376" s="112">
        <v>56.7</v>
      </c>
      <c r="I376" s="112">
        <v>64.5</v>
      </c>
      <c r="J376" s="112">
        <v>60.4</v>
      </c>
      <c r="K376" s="112"/>
      <c r="L376" s="112">
        <v>61.3</v>
      </c>
    </row>
    <row r="377" spans="1:12" x14ac:dyDescent="0.2">
      <c r="A377" s="54">
        <v>28825</v>
      </c>
      <c r="B377" s="71">
        <v>59.9</v>
      </c>
      <c r="C377" s="112"/>
      <c r="D377" s="55"/>
      <c r="E377" s="112">
        <v>84.5</v>
      </c>
      <c r="F377" s="112">
        <v>60.4</v>
      </c>
      <c r="G377" s="112"/>
      <c r="H377" s="112">
        <v>53.9</v>
      </c>
      <c r="I377" s="112">
        <v>63.5</v>
      </c>
      <c r="J377" s="112">
        <v>56.9</v>
      </c>
      <c r="K377" s="112"/>
      <c r="L377" s="112">
        <v>59.4</v>
      </c>
    </row>
    <row r="378" spans="1:12" x14ac:dyDescent="0.2">
      <c r="A378" s="54">
        <v>28856</v>
      </c>
      <c r="B378" s="71">
        <v>57.3</v>
      </c>
      <c r="C378" s="112"/>
      <c r="D378" s="55"/>
      <c r="E378" s="112">
        <v>85.8</v>
      </c>
      <c r="F378" s="112">
        <v>58.8</v>
      </c>
      <c r="G378" s="112"/>
      <c r="H378" s="112">
        <v>52.3</v>
      </c>
      <c r="I378" s="112">
        <v>66.400000000000006</v>
      </c>
      <c r="J378" s="112">
        <v>57.3</v>
      </c>
      <c r="K378" s="112"/>
      <c r="L378" s="112">
        <v>58.5</v>
      </c>
    </row>
    <row r="379" spans="1:12" x14ac:dyDescent="0.2">
      <c r="A379" s="54">
        <v>28887</v>
      </c>
      <c r="B379" s="71">
        <v>58.6</v>
      </c>
      <c r="C379" s="112"/>
      <c r="D379" s="55"/>
      <c r="E379" s="112">
        <v>86.5</v>
      </c>
      <c r="F379" s="112">
        <v>59</v>
      </c>
      <c r="G379" s="112"/>
      <c r="H379" s="112">
        <v>51.4</v>
      </c>
      <c r="I379" s="112">
        <v>64</v>
      </c>
      <c r="J379" s="112">
        <v>55.6</v>
      </c>
      <c r="K379" s="112"/>
      <c r="L379" s="112">
        <v>58.2</v>
      </c>
    </row>
    <row r="380" spans="1:12" x14ac:dyDescent="0.2">
      <c r="A380" s="54">
        <v>28915</v>
      </c>
      <c r="B380" s="71">
        <v>56.7</v>
      </c>
      <c r="C380" s="112"/>
      <c r="D380" s="55"/>
      <c r="E380" s="112">
        <v>87.7</v>
      </c>
      <c r="F380" s="112">
        <v>57.4</v>
      </c>
      <c r="G380" s="112"/>
      <c r="H380" s="112">
        <v>54.1</v>
      </c>
      <c r="I380" s="112">
        <v>66.7</v>
      </c>
      <c r="J380" s="112">
        <v>54.8</v>
      </c>
      <c r="K380" s="112"/>
      <c r="L380" s="112">
        <v>57.7</v>
      </c>
    </row>
    <row r="381" spans="1:12" x14ac:dyDescent="0.2">
      <c r="A381" s="54">
        <v>28946</v>
      </c>
      <c r="B381" s="71">
        <v>55.1</v>
      </c>
      <c r="C381" s="112"/>
      <c r="D381" s="55"/>
      <c r="E381" s="112">
        <v>86.3</v>
      </c>
      <c r="F381" s="112">
        <v>55.5</v>
      </c>
      <c r="G381" s="112"/>
      <c r="H381" s="112">
        <v>50.9</v>
      </c>
      <c r="I381" s="112">
        <v>75.599999999999994</v>
      </c>
      <c r="J381" s="112">
        <v>46.9</v>
      </c>
      <c r="K381" s="112"/>
      <c r="L381" s="112">
        <v>56.2</v>
      </c>
    </row>
    <row r="382" spans="1:12" x14ac:dyDescent="0.2">
      <c r="A382" s="54">
        <v>28976</v>
      </c>
      <c r="B382" s="71">
        <v>52.1</v>
      </c>
      <c r="C382" s="112"/>
      <c r="D382" s="55"/>
      <c r="E382" s="112">
        <v>86.9</v>
      </c>
      <c r="F382" s="112">
        <v>52.1</v>
      </c>
      <c r="G382" s="112"/>
      <c r="H382" s="112">
        <v>53.3</v>
      </c>
      <c r="I382" s="112">
        <v>63.7</v>
      </c>
      <c r="J382" s="112">
        <v>54.5</v>
      </c>
      <c r="K382" s="112"/>
      <c r="L382" s="112">
        <v>54.4</v>
      </c>
    </row>
    <row r="383" spans="1:12" x14ac:dyDescent="0.2">
      <c r="A383" s="54">
        <v>29007</v>
      </c>
      <c r="B383" s="71">
        <v>49.4</v>
      </c>
      <c r="C383" s="112"/>
      <c r="D383" s="55"/>
      <c r="E383" s="112">
        <v>88.7</v>
      </c>
      <c r="F383" s="112">
        <v>50.2</v>
      </c>
      <c r="G383" s="112"/>
      <c r="H383" s="112">
        <v>53.8</v>
      </c>
      <c r="I383" s="112">
        <v>61.4</v>
      </c>
      <c r="J383" s="112">
        <v>53.8</v>
      </c>
      <c r="K383" s="112"/>
      <c r="L383" s="112">
        <v>52.7</v>
      </c>
    </row>
    <row r="384" spans="1:12" x14ac:dyDescent="0.2">
      <c r="A384" s="54">
        <v>29037</v>
      </c>
      <c r="B384" s="71">
        <v>49.8</v>
      </c>
      <c r="C384" s="112"/>
      <c r="D384" s="55"/>
      <c r="E384" s="112">
        <v>93.1</v>
      </c>
      <c r="F384" s="112">
        <v>49.4</v>
      </c>
      <c r="G384" s="112"/>
      <c r="H384" s="112">
        <v>53.6</v>
      </c>
      <c r="I384" s="112">
        <v>57.4</v>
      </c>
      <c r="J384" s="112">
        <v>50.2</v>
      </c>
      <c r="K384" s="112"/>
      <c r="L384" s="112">
        <v>51.3</v>
      </c>
    </row>
    <row r="385" spans="1:12" x14ac:dyDescent="0.2">
      <c r="A385" s="54">
        <v>29068</v>
      </c>
      <c r="B385" s="71">
        <v>46.9</v>
      </c>
      <c r="C385" s="112"/>
      <c r="D385" s="55"/>
      <c r="E385" s="112">
        <v>85.6</v>
      </c>
      <c r="F385" s="112">
        <v>49</v>
      </c>
      <c r="G385" s="112"/>
      <c r="H385" s="112">
        <v>51.6</v>
      </c>
      <c r="I385" s="112">
        <v>52.9</v>
      </c>
      <c r="J385" s="112">
        <v>50.5</v>
      </c>
      <c r="K385" s="112"/>
      <c r="L385" s="112">
        <v>49.5</v>
      </c>
    </row>
    <row r="386" spans="1:12" x14ac:dyDescent="0.2">
      <c r="A386" s="54">
        <v>29099</v>
      </c>
      <c r="B386" s="71">
        <v>48.7</v>
      </c>
      <c r="C386" s="112"/>
      <c r="D386" s="55"/>
      <c r="E386" s="112">
        <v>85</v>
      </c>
      <c r="F386" s="112">
        <v>48.3</v>
      </c>
      <c r="G386" s="112"/>
      <c r="H386" s="112">
        <v>52.3</v>
      </c>
      <c r="I386" s="112">
        <v>50.7</v>
      </c>
      <c r="J386" s="112">
        <v>50.3</v>
      </c>
      <c r="K386" s="112"/>
      <c r="L386" s="112">
        <v>49.6</v>
      </c>
    </row>
    <row r="387" spans="1:12" x14ac:dyDescent="0.2">
      <c r="A387" s="54">
        <v>29129</v>
      </c>
      <c r="B387" s="71">
        <v>47.3</v>
      </c>
      <c r="C387" s="112"/>
      <c r="D387" s="55"/>
      <c r="E387" s="112">
        <v>85.6</v>
      </c>
      <c r="F387" s="112">
        <v>49</v>
      </c>
      <c r="G387" s="112"/>
      <c r="H387" s="112">
        <v>46</v>
      </c>
      <c r="I387" s="112">
        <v>46.9</v>
      </c>
      <c r="J387" s="112">
        <v>54.6</v>
      </c>
      <c r="K387" s="112"/>
      <c r="L387" s="112">
        <v>49</v>
      </c>
    </row>
    <row r="388" spans="1:12" x14ac:dyDescent="0.2">
      <c r="A388" s="54">
        <v>29160</v>
      </c>
      <c r="B388" s="71">
        <v>46.5</v>
      </c>
      <c r="C388" s="112"/>
      <c r="D388" s="55"/>
      <c r="E388" s="112">
        <v>89.2</v>
      </c>
      <c r="F388" s="112">
        <v>52.6</v>
      </c>
      <c r="G388" s="112"/>
      <c r="H388" s="112">
        <v>44.3</v>
      </c>
      <c r="I388" s="112">
        <v>46.8</v>
      </c>
      <c r="J388" s="112">
        <v>47.3</v>
      </c>
      <c r="K388" s="112"/>
      <c r="L388" s="112">
        <v>48</v>
      </c>
    </row>
    <row r="389" spans="1:12" x14ac:dyDescent="0.2">
      <c r="A389" s="54">
        <v>29190</v>
      </c>
      <c r="B389" s="71">
        <v>44.3</v>
      </c>
      <c r="C389" s="112"/>
      <c r="D389" s="55"/>
      <c r="E389" s="112">
        <v>84.4</v>
      </c>
      <c r="F389" s="112">
        <v>48.2</v>
      </c>
      <c r="G389" s="112"/>
      <c r="H389" s="112">
        <v>43.5</v>
      </c>
      <c r="I389" s="112">
        <v>42.2</v>
      </c>
      <c r="J389" s="112">
        <v>44.1</v>
      </c>
      <c r="K389" s="112"/>
      <c r="L389" s="112">
        <v>44.8</v>
      </c>
    </row>
    <row r="390" spans="1:12" x14ac:dyDescent="0.2">
      <c r="A390" s="54">
        <v>29221</v>
      </c>
      <c r="B390" s="71">
        <v>47.1</v>
      </c>
      <c r="C390" s="112"/>
      <c r="D390" s="55"/>
      <c r="E390" s="112">
        <v>83</v>
      </c>
      <c r="F390" s="112">
        <v>48.4</v>
      </c>
      <c r="G390" s="112"/>
      <c r="H390" s="112">
        <v>44.5</v>
      </c>
      <c r="I390" s="112">
        <v>42.1</v>
      </c>
      <c r="J390" s="112">
        <v>46.2</v>
      </c>
      <c r="K390" s="112"/>
      <c r="L390" s="112">
        <v>46.2</v>
      </c>
    </row>
    <row r="391" spans="1:12" x14ac:dyDescent="0.2">
      <c r="A391" s="54">
        <v>29252</v>
      </c>
      <c r="B391" s="71">
        <v>51.6</v>
      </c>
      <c r="C391" s="112"/>
      <c r="D391" s="55"/>
      <c r="E391" s="112">
        <v>84.5</v>
      </c>
      <c r="F391" s="112">
        <v>53.1</v>
      </c>
      <c r="G391" s="112"/>
      <c r="H391" s="112">
        <v>46.5</v>
      </c>
      <c r="I391" s="112">
        <v>46</v>
      </c>
      <c r="J391" s="112">
        <v>49.7</v>
      </c>
      <c r="K391" s="112"/>
      <c r="L391" s="112">
        <v>50.2</v>
      </c>
    </row>
    <row r="392" spans="1:12" x14ac:dyDescent="0.2">
      <c r="A392" s="54">
        <v>29281</v>
      </c>
      <c r="B392" s="71">
        <v>43.8</v>
      </c>
      <c r="C392" s="112"/>
      <c r="D392" s="55"/>
      <c r="E392" s="112">
        <v>84</v>
      </c>
      <c r="F392" s="112">
        <v>46.7</v>
      </c>
      <c r="G392" s="112"/>
      <c r="H392" s="112">
        <v>43</v>
      </c>
      <c r="I392" s="112">
        <v>39.1</v>
      </c>
      <c r="J392" s="112">
        <v>43.2</v>
      </c>
      <c r="K392" s="112"/>
      <c r="L392" s="112">
        <v>43.6</v>
      </c>
    </row>
    <row r="393" spans="1:12" x14ac:dyDescent="0.2">
      <c r="A393" s="54">
        <v>29312</v>
      </c>
      <c r="B393" s="71">
        <v>32</v>
      </c>
      <c r="C393" s="112"/>
      <c r="D393" s="55"/>
      <c r="E393" s="112">
        <v>77.5</v>
      </c>
      <c r="F393" s="112">
        <v>37.9</v>
      </c>
      <c r="G393" s="112"/>
      <c r="H393" s="112">
        <v>45.3</v>
      </c>
      <c r="I393" s="112">
        <v>36.9</v>
      </c>
      <c r="J393" s="112">
        <v>41.2</v>
      </c>
      <c r="K393" s="112"/>
      <c r="L393" s="112">
        <v>37.4</v>
      </c>
    </row>
    <row r="394" spans="1:12" x14ac:dyDescent="0.2">
      <c r="A394" s="54">
        <v>29342</v>
      </c>
      <c r="B394" s="71">
        <v>25.6</v>
      </c>
      <c r="C394" s="112"/>
      <c r="D394" s="55"/>
      <c r="E394" s="112">
        <v>70.8</v>
      </c>
      <c r="F394" s="112">
        <v>28.1</v>
      </c>
      <c r="G394" s="112"/>
      <c r="H394" s="112">
        <v>33.299999999999997</v>
      </c>
      <c r="I394" s="112">
        <v>29.8</v>
      </c>
      <c r="J394" s="112">
        <v>34.299999999999997</v>
      </c>
      <c r="K394" s="112"/>
      <c r="L394" s="112">
        <v>29.4</v>
      </c>
    </row>
    <row r="395" spans="1:12" x14ac:dyDescent="0.2">
      <c r="A395" s="54">
        <v>29373</v>
      </c>
      <c r="B395" s="71">
        <v>24.2</v>
      </c>
      <c r="C395" s="112"/>
      <c r="D395" s="55"/>
      <c r="E395" s="112">
        <v>63.4</v>
      </c>
      <c r="F395" s="112">
        <v>31.5</v>
      </c>
      <c r="G395" s="112"/>
      <c r="H395" s="112">
        <v>37.299999999999997</v>
      </c>
      <c r="I395" s="112">
        <v>32.4</v>
      </c>
      <c r="J395" s="112">
        <v>32.799999999999997</v>
      </c>
      <c r="K395" s="112"/>
      <c r="L395" s="112">
        <v>30.3</v>
      </c>
    </row>
    <row r="396" spans="1:12" x14ac:dyDescent="0.2">
      <c r="A396" s="54">
        <v>29403</v>
      </c>
      <c r="B396" s="71">
        <v>36.1</v>
      </c>
      <c r="C396" s="112"/>
      <c r="D396" s="55"/>
      <c r="E396" s="112">
        <v>59.3</v>
      </c>
      <c r="F396" s="112">
        <v>35.1</v>
      </c>
      <c r="G396" s="112"/>
      <c r="H396" s="112">
        <v>29.5</v>
      </c>
      <c r="I396" s="112">
        <v>36.299999999999997</v>
      </c>
      <c r="J396" s="112">
        <v>35</v>
      </c>
      <c r="K396" s="112"/>
      <c r="L396" s="112">
        <v>35</v>
      </c>
    </row>
    <row r="397" spans="1:12" x14ac:dyDescent="0.2">
      <c r="A397" s="54">
        <v>29434</v>
      </c>
      <c r="B397" s="71">
        <v>54.1</v>
      </c>
      <c r="C397" s="112"/>
      <c r="D397" s="55"/>
      <c r="E397" s="112">
        <v>67</v>
      </c>
      <c r="F397" s="112">
        <v>46.9</v>
      </c>
      <c r="G397" s="112"/>
      <c r="H397" s="112">
        <v>37.6</v>
      </c>
      <c r="I397" s="112">
        <v>40.1</v>
      </c>
      <c r="J397" s="112">
        <v>38.700000000000003</v>
      </c>
      <c r="K397" s="112"/>
      <c r="L397" s="112">
        <v>45.5</v>
      </c>
    </row>
    <row r="398" spans="1:12" x14ac:dyDescent="0.2">
      <c r="A398" s="54">
        <v>29465</v>
      </c>
      <c r="B398" s="71">
        <v>53.9</v>
      </c>
      <c r="C398" s="112"/>
      <c r="D398" s="55"/>
      <c r="E398" s="112">
        <v>68</v>
      </c>
      <c r="F398" s="112">
        <v>55.1</v>
      </c>
      <c r="G398" s="112"/>
      <c r="H398" s="112">
        <v>45.3</v>
      </c>
      <c r="I398" s="112">
        <v>41.2</v>
      </c>
      <c r="J398" s="112">
        <v>47</v>
      </c>
      <c r="K398" s="112"/>
      <c r="L398" s="112">
        <v>50.1</v>
      </c>
    </row>
    <row r="399" spans="1:12" x14ac:dyDescent="0.2">
      <c r="A399" s="54">
        <v>29495</v>
      </c>
      <c r="B399" s="71">
        <v>63.7</v>
      </c>
      <c r="C399" s="112"/>
      <c r="D399" s="55"/>
      <c r="E399" s="112">
        <v>75.2</v>
      </c>
      <c r="F399" s="112">
        <v>60.7</v>
      </c>
      <c r="G399" s="112"/>
      <c r="H399" s="112">
        <v>43.9</v>
      </c>
      <c r="I399" s="112">
        <v>46.5</v>
      </c>
      <c r="J399" s="112">
        <v>49.4</v>
      </c>
      <c r="K399" s="112"/>
      <c r="L399" s="112">
        <v>55.5</v>
      </c>
    </row>
    <row r="400" spans="1:12" x14ac:dyDescent="0.2">
      <c r="A400" s="54">
        <v>29526</v>
      </c>
      <c r="B400" s="71">
        <v>65.3</v>
      </c>
      <c r="C400" s="112"/>
      <c r="D400" s="55"/>
      <c r="E400" s="112">
        <v>76.7</v>
      </c>
      <c r="F400" s="112">
        <v>66.8</v>
      </c>
      <c r="G400" s="112"/>
      <c r="H400" s="112">
        <v>42.2</v>
      </c>
      <c r="I400" s="112">
        <v>46.8</v>
      </c>
      <c r="J400" s="112">
        <v>53.3</v>
      </c>
      <c r="K400" s="112"/>
      <c r="L400" s="112">
        <v>58.2</v>
      </c>
    </row>
    <row r="401" spans="1:12" x14ac:dyDescent="0.2">
      <c r="A401" s="54">
        <v>29556</v>
      </c>
      <c r="B401" s="71">
        <v>51.2</v>
      </c>
      <c r="C401" s="112"/>
      <c r="D401" s="55"/>
      <c r="E401" s="112">
        <v>74.599999999999994</v>
      </c>
      <c r="F401" s="112">
        <v>57.2</v>
      </c>
      <c r="G401" s="112"/>
      <c r="H401" s="112">
        <v>51.4</v>
      </c>
      <c r="I401" s="112">
        <v>50.1</v>
      </c>
      <c r="J401" s="112">
        <v>53.2</v>
      </c>
      <c r="K401" s="112"/>
      <c r="L401" s="112">
        <v>53</v>
      </c>
    </row>
    <row r="402" spans="1:12" x14ac:dyDescent="0.2">
      <c r="A402" s="54">
        <v>29587</v>
      </c>
      <c r="B402" s="71">
        <v>48.7</v>
      </c>
      <c r="C402" s="112"/>
      <c r="D402" s="55"/>
      <c r="E402" s="112">
        <v>76.3</v>
      </c>
      <c r="F402" s="112">
        <v>51.8</v>
      </c>
      <c r="G402" s="112"/>
      <c r="H402" s="112">
        <v>44.6</v>
      </c>
      <c r="I402" s="112">
        <v>49.7</v>
      </c>
      <c r="J402" s="112">
        <v>48.7</v>
      </c>
      <c r="K402" s="112"/>
      <c r="L402" s="112">
        <v>49.2</v>
      </c>
    </row>
    <row r="403" spans="1:12" x14ac:dyDescent="0.2">
      <c r="A403" s="54">
        <v>29618</v>
      </c>
      <c r="B403" s="71">
        <v>51.1</v>
      </c>
      <c r="C403" s="112"/>
      <c r="D403" s="55"/>
      <c r="E403" s="112">
        <v>70.900000000000006</v>
      </c>
      <c r="F403" s="112">
        <v>50.9</v>
      </c>
      <c r="G403" s="112"/>
      <c r="H403" s="112">
        <v>42.1</v>
      </c>
      <c r="I403" s="112">
        <v>48.5</v>
      </c>
      <c r="J403" s="112">
        <v>46.3</v>
      </c>
      <c r="K403" s="112"/>
      <c r="L403" s="112">
        <v>48.8</v>
      </c>
    </row>
    <row r="404" spans="1:12" x14ac:dyDescent="0.2">
      <c r="A404" s="54">
        <v>29646</v>
      </c>
      <c r="B404" s="71">
        <v>50.2</v>
      </c>
      <c r="C404" s="112"/>
      <c r="D404" s="55"/>
      <c r="E404" s="112">
        <v>72.599999999999994</v>
      </c>
      <c r="F404" s="112">
        <v>52.8</v>
      </c>
      <c r="G404" s="112"/>
      <c r="H404" s="112">
        <v>44.7</v>
      </c>
      <c r="I404" s="112">
        <v>48.7</v>
      </c>
      <c r="J404" s="112">
        <v>48.1</v>
      </c>
      <c r="K404" s="112"/>
      <c r="L404" s="112">
        <v>49.6</v>
      </c>
    </row>
    <row r="405" spans="1:12" x14ac:dyDescent="0.2">
      <c r="A405" s="54">
        <v>29677</v>
      </c>
      <c r="B405" s="71">
        <v>53.1</v>
      </c>
      <c r="C405" s="112"/>
      <c r="D405" s="55"/>
      <c r="E405" s="112">
        <v>70.2</v>
      </c>
      <c r="F405" s="112">
        <v>55</v>
      </c>
      <c r="G405" s="112"/>
      <c r="H405" s="112">
        <v>44.4</v>
      </c>
      <c r="I405" s="112">
        <v>51.2</v>
      </c>
      <c r="J405" s="112">
        <v>49.2</v>
      </c>
      <c r="K405" s="112"/>
      <c r="L405" s="112">
        <v>51.6</v>
      </c>
    </row>
    <row r="406" spans="1:12" x14ac:dyDescent="0.2">
      <c r="A406" s="54">
        <v>29707</v>
      </c>
      <c r="B406" s="71">
        <v>55.7</v>
      </c>
      <c r="C406" s="112"/>
      <c r="D406" s="55"/>
      <c r="E406" s="112">
        <v>66.2</v>
      </c>
      <c r="F406" s="112">
        <v>59</v>
      </c>
      <c r="G406" s="112"/>
      <c r="H406" s="112">
        <v>48.7</v>
      </c>
      <c r="I406" s="112">
        <v>50.2</v>
      </c>
      <c r="J406" s="112">
        <v>48.3</v>
      </c>
      <c r="K406" s="112"/>
      <c r="L406" s="112">
        <v>53.5</v>
      </c>
    </row>
    <row r="407" spans="1:12" x14ac:dyDescent="0.2">
      <c r="A407" s="54">
        <v>29738</v>
      </c>
      <c r="B407" s="71">
        <v>51</v>
      </c>
      <c r="C407" s="112"/>
      <c r="D407" s="55"/>
      <c r="E407" s="112">
        <v>70.8</v>
      </c>
      <c r="F407" s="112">
        <v>53.9</v>
      </c>
      <c r="G407" s="112"/>
      <c r="H407" s="112">
        <v>49.4</v>
      </c>
      <c r="I407" s="112">
        <v>47.9</v>
      </c>
      <c r="J407" s="112">
        <v>48.8</v>
      </c>
      <c r="K407" s="112"/>
      <c r="L407" s="112">
        <v>50.7</v>
      </c>
    </row>
    <row r="408" spans="1:12" x14ac:dyDescent="0.2">
      <c r="A408" s="54">
        <v>29768</v>
      </c>
      <c r="B408" s="71">
        <v>47.6</v>
      </c>
      <c r="C408" s="112"/>
      <c r="D408" s="55"/>
      <c r="E408" s="112">
        <v>66.900000000000006</v>
      </c>
      <c r="F408" s="112">
        <v>47.6</v>
      </c>
      <c r="G408" s="112"/>
      <c r="H408" s="112">
        <v>44.4</v>
      </c>
      <c r="I408" s="112">
        <v>44.9</v>
      </c>
      <c r="J408" s="112">
        <v>46.6</v>
      </c>
      <c r="K408" s="112"/>
      <c r="L408" s="112">
        <v>46.7</v>
      </c>
    </row>
    <row r="409" spans="1:12" x14ac:dyDescent="0.2">
      <c r="A409" s="54">
        <v>29799</v>
      </c>
      <c r="B409" s="71">
        <v>47.2</v>
      </c>
      <c r="C409" s="112"/>
      <c r="D409" s="55"/>
      <c r="E409" s="112">
        <v>65.599999999999994</v>
      </c>
      <c r="F409" s="112">
        <v>49.5</v>
      </c>
      <c r="G409" s="112"/>
      <c r="H409" s="112">
        <v>47.3</v>
      </c>
      <c r="I409" s="112">
        <v>49.6</v>
      </c>
      <c r="J409" s="112">
        <v>47.8</v>
      </c>
      <c r="K409" s="112"/>
      <c r="L409" s="112">
        <v>48.3</v>
      </c>
    </row>
    <row r="410" spans="1:12" x14ac:dyDescent="0.2">
      <c r="A410" s="54">
        <v>29830</v>
      </c>
      <c r="B410" s="71">
        <v>42.2</v>
      </c>
      <c r="C410" s="112"/>
      <c r="D410" s="55"/>
      <c r="E410" s="112">
        <v>65.8</v>
      </c>
      <c r="F410" s="112">
        <v>43.8</v>
      </c>
      <c r="G410" s="112"/>
      <c r="H410" s="112">
        <v>41.9</v>
      </c>
      <c r="I410" s="112">
        <v>45.9</v>
      </c>
      <c r="J410" s="112">
        <v>39.200000000000003</v>
      </c>
      <c r="K410" s="112"/>
      <c r="L410" s="112">
        <v>42.5</v>
      </c>
    </row>
    <row r="411" spans="1:12" x14ac:dyDescent="0.2">
      <c r="A411" s="54">
        <v>29860</v>
      </c>
      <c r="B411" s="71">
        <v>40.200000000000003</v>
      </c>
      <c r="C411" s="112"/>
      <c r="D411" s="55"/>
      <c r="E411" s="112">
        <v>57.5</v>
      </c>
      <c r="F411" s="112">
        <v>39.4</v>
      </c>
      <c r="G411" s="112"/>
      <c r="H411" s="112">
        <v>48.9</v>
      </c>
      <c r="I411" s="112">
        <v>37.700000000000003</v>
      </c>
      <c r="J411" s="112">
        <v>37.9</v>
      </c>
      <c r="K411" s="112"/>
      <c r="L411" s="112">
        <v>40</v>
      </c>
    </row>
    <row r="412" spans="1:12" x14ac:dyDescent="0.2">
      <c r="A412" s="54">
        <v>29891</v>
      </c>
      <c r="B412" s="71">
        <v>32.799999999999997</v>
      </c>
      <c r="C412" s="112"/>
      <c r="D412" s="55"/>
      <c r="E412" s="112">
        <v>58.4</v>
      </c>
      <c r="F412" s="112">
        <v>36.1</v>
      </c>
      <c r="G412" s="112"/>
      <c r="H412" s="112">
        <v>42.3</v>
      </c>
      <c r="I412" s="112">
        <v>40.5</v>
      </c>
      <c r="J412" s="112">
        <v>34.799999999999997</v>
      </c>
      <c r="K412" s="112"/>
      <c r="L412" s="112">
        <v>36.1</v>
      </c>
    </row>
    <row r="413" spans="1:12" x14ac:dyDescent="0.2">
      <c r="A413" s="54">
        <v>29921</v>
      </c>
      <c r="B413" s="71">
        <v>39.1</v>
      </c>
      <c r="C413" s="112"/>
      <c r="D413" s="55"/>
      <c r="E413" s="112">
        <v>54.7</v>
      </c>
      <c r="F413" s="112">
        <v>37.299999999999997</v>
      </c>
      <c r="G413" s="112"/>
      <c r="H413" s="112">
        <v>37.200000000000003</v>
      </c>
      <c r="I413" s="112">
        <v>41.2</v>
      </c>
      <c r="J413" s="112">
        <v>34</v>
      </c>
      <c r="K413" s="112"/>
      <c r="L413" s="112">
        <v>37.799999999999997</v>
      </c>
    </row>
    <row r="414" spans="1:12" x14ac:dyDescent="0.2">
      <c r="A414" s="54">
        <v>29952</v>
      </c>
      <c r="B414" s="71">
        <v>39.9</v>
      </c>
      <c r="C414" s="112"/>
      <c r="D414" s="55"/>
      <c r="E414" s="112">
        <v>48.8</v>
      </c>
      <c r="F414" s="112">
        <v>39</v>
      </c>
      <c r="G414" s="112"/>
      <c r="H414" s="112">
        <v>35.799999999999997</v>
      </c>
      <c r="I414" s="112">
        <v>40.1</v>
      </c>
      <c r="J414" s="112">
        <v>34.5</v>
      </c>
      <c r="K414" s="112"/>
      <c r="L414" s="112">
        <v>38.200000000000003</v>
      </c>
    </row>
    <row r="415" spans="1:12" x14ac:dyDescent="0.2">
      <c r="A415" s="54">
        <v>29983</v>
      </c>
      <c r="B415" s="71">
        <v>38.6</v>
      </c>
      <c r="C415" s="112"/>
      <c r="D415" s="55"/>
      <c r="E415" s="112">
        <v>45.3</v>
      </c>
      <c r="F415" s="112">
        <v>40.1</v>
      </c>
      <c r="G415" s="112"/>
      <c r="H415" s="112">
        <v>34.700000000000003</v>
      </c>
      <c r="I415" s="112">
        <v>40.799999999999997</v>
      </c>
      <c r="J415" s="112">
        <v>35.5</v>
      </c>
      <c r="K415" s="112"/>
      <c r="L415" s="112">
        <v>38.299999999999997</v>
      </c>
    </row>
    <row r="416" spans="1:12" x14ac:dyDescent="0.2">
      <c r="A416" s="54">
        <v>30011</v>
      </c>
      <c r="B416" s="71">
        <v>40.4</v>
      </c>
      <c r="C416" s="112"/>
      <c r="D416" s="55"/>
      <c r="E416" s="112">
        <v>35.4</v>
      </c>
      <c r="F416" s="112">
        <v>38</v>
      </c>
      <c r="G416" s="112"/>
      <c r="H416" s="112">
        <v>31.2</v>
      </c>
      <c r="I416" s="112">
        <v>36.4</v>
      </c>
      <c r="J416" s="112">
        <v>33.1</v>
      </c>
      <c r="K416" s="112"/>
      <c r="L416" s="112">
        <v>36.799999999999997</v>
      </c>
    </row>
    <row r="417" spans="1:12" x14ac:dyDescent="0.2">
      <c r="A417" s="54">
        <v>30042</v>
      </c>
      <c r="B417" s="71">
        <v>40.9</v>
      </c>
      <c r="C417" s="112"/>
      <c r="D417" s="55"/>
      <c r="E417" s="112">
        <v>35.700000000000003</v>
      </c>
      <c r="F417" s="112">
        <v>41.3</v>
      </c>
      <c r="G417" s="112"/>
      <c r="H417" s="112">
        <v>31.5</v>
      </c>
      <c r="I417" s="112">
        <v>38.200000000000003</v>
      </c>
      <c r="J417" s="112">
        <v>31.7</v>
      </c>
      <c r="K417" s="112"/>
      <c r="L417" s="112">
        <v>37.799999999999997</v>
      </c>
    </row>
    <row r="418" spans="1:12" x14ac:dyDescent="0.2">
      <c r="A418" s="54">
        <v>30072</v>
      </c>
      <c r="B418" s="71">
        <v>38.1</v>
      </c>
      <c r="C418" s="112"/>
      <c r="D418" s="55"/>
      <c r="E418" s="112">
        <v>41.4</v>
      </c>
      <c r="F418" s="112">
        <v>37.200000000000003</v>
      </c>
      <c r="G418" s="112"/>
      <c r="H418" s="112">
        <v>28.8</v>
      </c>
      <c r="I418" s="112">
        <v>42.1</v>
      </c>
      <c r="J418" s="112">
        <v>27.8</v>
      </c>
      <c r="K418" s="112"/>
      <c r="L418" s="112">
        <v>35.5</v>
      </c>
    </row>
    <row r="419" spans="1:12" x14ac:dyDescent="0.2">
      <c r="A419" s="54">
        <v>30103</v>
      </c>
      <c r="B419" s="71">
        <v>42</v>
      </c>
      <c r="C419" s="112"/>
      <c r="D419" s="55"/>
      <c r="E419" s="112">
        <v>39.6</v>
      </c>
      <c r="F419" s="112">
        <v>39.4</v>
      </c>
      <c r="G419" s="112"/>
      <c r="H419" s="112">
        <v>29.4</v>
      </c>
      <c r="I419" s="112">
        <v>45.2</v>
      </c>
      <c r="J419" s="112">
        <v>30.8</v>
      </c>
      <c r="K419" s="112"/>
      <c r="L419" s="112">
        <v>38.299999999999997</v>
      </c>
    </row>
    <row r="420" spans="1:12" x14ac:dyDescent="0.2">
      <c r="A420" s="54">
        <v>30133</v>
      </c>
      <c r="B420" s="71">
        <v>40.700000000000003</v>
      </c>
      <c r="C420" s="112"/>
      <c r="D420" s="55"/>
      <c r="E420" s="112">
        <v>40.799999999999997</v>
      </c>
      <c r="F420" s="112">
        <v>41.1</v>
      </c>
      <c r="G420" s="112"/>
      <c r="H420" s="112">
        <v>29.5</v>
      </c>
      <c r="I420" s="112">
        <v>45.8</v>
      </c>
      <c r="J420" s="112">
        <v>30.5</v>
      </c>
      <c r="K420" s="112"/>
      <c r="L420" s="112">
        <v>38.4</v>
      </c>
    </row>
    <row r="421" spans="1:12" x14ac:dyDescent="0.2">
      <c r="A421" s="54">
        <v>30164</v>
      </c>
      <c r="B421" s="71">
        <v>40.1</v>
      </c>
      <c r="C421" s="112"/>
      <c r="D421" s="55"/>
      <c r="E421" s="112">
        <v>39.200000000000003</v>
      </c>
      <c r="F421" s="112">
        <v>39.9</v>
      </c>
      <c r="G421" s="112"/>
      <c r="H421" s="112">
        <v>31.6</v>
      </c>
      <c r="I421" s="112">
        <v>45.3</v>
      </c>
      <c r="J421" s="112">
        <v>31.8</v>
      </c>
      <c r="K421" s="112"/>
      <c r="L421" s="112">
        <v>38.299999999999997</v>
      </c>
    </row>
    <row r="422" spans="1:12" x14ac:dyDescent="0.2">
      <c r="A422" s="54">
        <v>30195</v>
      </c>
      <c r="B422" s="71">
        <v>40.4</v>
      </c>
      <c r="C422" s="112"/>
      <c r="D422" s="55"/>
      <c r="E422" s="112">
        <v>41.2</v>
      </c>
      <c r="F422" s="112">
        <v>41.3</v>
      </c>
      <c r="G422" s="112"/>
      <c r="H422" s="112">
        <v>33.6</v>
      </c>
      <c r="I422" s="112">
        <v>45.9</v>
      </c>
      <c r="J422" s="112">
        <v>30.6</v>
      </c>
      <c r="K422" s="112"/>
      <c r="L422" s="112">
        <v>38.799999999999997</v>
      </c>
    </row>
    <row r="423" spans="1:12" x14ac:dyDescent="0.2">
      <c r="A423" s="54">
        <v>30225</v>
      </c>
      <c r="B423" s="71">
        <v>41.9</v>
      </c>
      <c r="C423" s="112"/>
      <c r="D423" s="55"/>
      <c r="E423" s="112">
        <v>41</v>
      </c>
      <c r="F423" s="112">
        <v>42</v>
      </c>
      <c r="G423" s="112"/>
      <c r="H423" s="112">
        <v>32.5</v>
      </c>
      <c r="I423" s="112">
        <v>46.5</v>
      </c>
      <c r="J423" s="112">
        <v>30.6</v>
      </c>
      <c r="K423" s="112"/>
      <c r="L423" s="112">
        <v>39.4</v>
      </c>
    </row>
    <row r="424" spans="1:12" x14ac:dyDescent="0.2">
      <c r="A424" s="54">
        <v>30256</v>
      </c>
      <c r="B424" s="71">
        <v>41.5</v>
      </c>
      <c r="C424" s="112"/>
      <c r="D424" s="55"/>
      <c r="E424" s="112">
        <v>37.299999999999997</v>
      </c>
      <c r="F424" s="112">
        <v>42.6</v>
      </c>
      <c r="G424" s="112"/>
      <c r="H424" s="112">
        <v>33.6</v>
      </c>
      <c r="I424" s="112">
        <v>46.9</v>
      </c>
      <c r="J424" s="112">
        <v>28.2</v>
      </c>
      <c r="K424" s="112"/>
      <c r="L424" s="112">
        <v>39.200000000000003</v>
      </c>
    </row>
    <row r="425" spans="1:12" x14ac:dyDescent="0.2">
      <c r="A425" s="54">
        <v>30286</v>
      </c>
      <c r="B425" s="71">
        <v>46</v>
      </c>
      <c r="C425" s="112"/>
      <c r="D425" s="55"/>
      <c r="E425" s="112">
        <v>39.1</v>
      </c>
      <c r="F425" s="112">
        <v>44</v>
      </c>
      <c r="G425" s="112"/>
      <c r="H425" s="112">
        <v>34.700000000000003</v>
      </c>
      <c r="I425" s="112">
        <v>48.6</v>
      </c>
      <c r="J425" s="112">
        <v>36.299999999999997</v>
      </c>
      <c r="K425" s="112"/>
      <c r="L425" s="112">
        <v>42.8</v>
      </c>
    </row>
    <row r="426" spans="1:12" x14ac:dyDescent="0.2">
      <c r="A426" s="54">
        <v>30317</v>
      </c>
      <c r="B426" s="71">
        <v>50.3</v>
      </c>
      <c r="C426" s="112"/>
      <c r="D426" s="55"/>
      <c r="E426" s="112">
        <v>43.7</v>
      </c>
      <c r="F426" s="112">
        <v>50.8</v>
      </c>
      <c r="G426" s="112"/>
      <c r="H426" s="112">
        <v>36.299999999999997</v>
      </c>
      <c r="I426" s="112">
        <v>46.7</v>
      </c>
      <c r="J426" s="112">
        <v>37.700000000000003</v>
      </c>
      <c r="K426" s="112"/>
      <c r="L426" s="112">
        <v>46</v>
      </c>
    </row>
    <row r="427" spans="1:12" x14ac:dyDescent="0.2">
      <c r="A427" s="54">
        <v>30348</v>
      </c>
      <c r="B427" s="71">
        <v>60.6</v>
      </c>
      <c r="C427" s="112"/>
      <c r="D427" s="55"/>
      <c r="E427" s="112">
        <v>48.7</v>
      </c>
      <c r="F427" s="112">
        <v>61.1</v>
      </c>
      <c r="G427" s="112"/>
      <c r="H427" s="112">
        <v>40.1</v>
      </c>
      <c r="I427" s="112">
        <v>49.9</v>
      </c>
      <c r="J427" s="112">
        <v>47.4</v>
      </c>
      <c r="K427" s="112"/>
      <c r="L427" s="112">
        <v>54.4</v>
      </c>
    </row>
    <row r="428" spans="1:12" x14ac:dyDescent="0.2">
      <c r="A428" s="54">
        <v>30376</v>
      </c>
      <c r="B428" s="71">
        <v>60.8</v>
      </c>
      <c r="C428" s="112"/>
      <c r="D428" s="55"/>
      <c r="E428" s="112">
        <v>47.9</v>
      </c>
      <c r="F428" s="112">
        <v>58.4</v>
      </c>
      <c r="G428" s="112"/>
      <c r="H428" s="112">
        <v>44.2</v>
      </c>
      <c r="I428" s="112">
        <v>50.8</v>
      </c>
      <c r="J428" s="112">
        <v>45.1</v>
      </c>
      <c r="K428" s="112"/>
      <c r="L428" s="112">
        <v>53.9</v>
      </c>
    </row>
    <row r="429" spans="1:12" x14ac:dyDescent="0.2">
      <c r="A429" s="54">
        <v>30407</v>
      </c>
      <c r="B429" s="71">
        <v>59.4</v>
      </c>
      <c r="C429" s="112"/>
      <c r="D429" s="55"/>
      <c r="E429" s="112">
        <v>55.6</v>
      </c>
      <c r="F429" s="112">
        <v>58.2</v>
      </c>
      <c r="G429" s="112"/>
      <c r="H429" s="112">
        <v>46</v>
      </c>
      <c r="I429" s="112">
        <v>52.7</v>
      </c>
      <c r="J429" s="112">
        <v>46.4</v>
      </c>
      <c r="K429" s="112"/>
      <c r="L429" s="112">
        <v>54.2</v>
      </c>
    </row>
    <row r="430" spans="1:12" x14ac:dyDescent="0.2">
      <c r="A430" s="54">
        <v>30437</v>
      </c>
      <c r="B430" s="71">
        <v>61.8</v>
      </c>
      <c r="C430" s="112"/>
      <c r="D430" s="55"/>
      <c r="E430" s="112">
        <v>60.3</v>
      </c>
      <c r="F430" s="112">
        <v>61.5</v>
      </c>
      <c r="G430" s="112"/>
      <c r="H430" s="112">
        <v>45.7</v>
      </c>
      <c r="I430" s="112">
        <v>51.9</v>
      </c>
      <c r="J430" s="112">
        <v>49.2</v>
      </c>
      <c r="K430" s="112"/>
      <c r="L430" s="112">
        <v>56.1</v>
      </c>
    </row>
    <row r="431" spans="1:12" x14ac:dyDescent="0.2">
      <c r="A431" s="54">
        <v>30468</v>
      </c>
      <c r="B431" s="71">
        <v>62.3</v>
      </c>
      <c r="C431" s="112"/>
      <c r="D431" s="55"/>
      <c r="E431" s="112">
        <v>61.5</v>
      </c>
      <c r="F431" s="112">
        <v>63.2</v>
      </c>
      <c r="G431" s="112"/>
      <c r="H431" s="112">
        <v>45.7</v>
      </c>
      <c r="I431" s="112">
        <v>56.8</v>
      </c>
      <c r="J431" s="112">
        <v>49.7</v>
      </c>
      <c r="K431" s="112"/>
      <c r="L431" s="112">
        <v>57.5</v>
      </c>
    </row>
    <row r="432" spans="1:12" x14ac:dyDescent="0.2">
      <c r="A432" s="54">
        <v>30498</v>
      </c>
      <c r="B432" s="71">
        <v>70.3</v>
      </c>
      <c r="C432" s="112"/>
      <c r="D432" s="55"/>
      <c r="E432" s="112">
        <v>63.2</v>
      </c>
      <c r="F432" s="112">
        <v>71.5</v>
      </c>
      <c r="G432" s="112"/>
      <c r="H432" s="112">
        <v>50.8</v>
      </c>
      <c r="I432" s="112">
        <v>58.9</v>
      </c>
      <c r="J432" s="112">
        <v>53.7</v>
      </c>
      <c r="K432" s="112"/>
      <c r="L432" s="112">
        <v>63.6</v>
      </c>
    </row>
    <row r="433" spans="1:12" x14ac:dyDescent="0.2">
      <c r="A433" s="54">
        <v>30529</v>
      </c>
      <c r="B433" s="71">
        <v>68.099999999999994</v>
      </c>
      <c r="C433" s="112"/>
      <c r="D433" s="55"/>
      <c r="E433" s="112">
        <v>69.400000000000006</v>
      </c>
      <c r="F433" s="112">
        <v>69.900000000000006</v>
      </c>
      <c r="G433" s="112"/>
      <c r="H433" s="112">
        <v>49.3</v>
      </c>
      <c r="I433" s="112">
        <v>60.2</v>
      </c>
      <c r="J433" s="112">
        <v>56</v>
      </c>
      <c r="K433" s="112"/>
      <c r="L433" s="112">
        <v>63.1</v>
      </c>
    </row>
    <row r="434" spans="1:12" x14ac:dyDescent="0.2">
      <c r="A434" s="54">
        <v>30560</v>
      </c>
      <c r="B434" s="71">
        <v>66.900000000000006</v>
      </c>
      <c r="C434" s="112"/>
      <c r="D434" s="55"/>
      <c r="E434" s="112">
        <v>68</v>
      </c>
      <c r="F434" s="112">
        <v>67.8</v>
      </c>
      <c r="G434" s="112"/>
      <c r="H434" s="112">
        <v>48.6</v>
      </c>
      <c r="I434" s="112">
        <v>60.7</v>
      </c>
      <c r="J434" s="112">
        <v>57.8</v>
      </c>
      <c r="K434" s="112"/>
      <c r="L434" s="112">
        <v>62.5</v>
      </c>
    </row>
    <row r="435" spans="1:12" x14ac:dyDescent="0.2">
      <c r="A435" s="54">
        <v>30590</v>
      </c>
      <c r="B435" s="71">
        <v>69.5</v>
      </c>
      <c r="C435" s="112"/>
      <c r="D435" s="55"/>
      <c r="E435" s="112">
        <v>69.3</v>
      </c>
      <c r="F435" s="112">
        <v>69.599999999999994</v>
      </c>
      <c r="G435" s="112"/>
      <c r="H435" s="112">
        <v>52.1</v>
      </c>
      <c r="I435" s="112">
        <v>62.8</v>
      </c>
      <c r="J435" s="112">
        <v>57.6</v>
      </c>
      <c r="K435" s="112"/>
      <c r="L435" s="112">
        <v>64.400000000000006</v>
      </c>
    </row>
    <row r="436" spans="1:12" x14ac:dyDescent="0.2">
      <c r="A436" s="54">
        <v>30621</v>
      </c>
      <c r="B436" s="71">
        <v>69.2</v>
      </c>
      <c r="C436" s="112"/>
      <c r="D436" s="55"/>
      <c r="E436" s="112">
        <v>68.099999999999994</v>
      </c>
      <c r="F436" s="112">
        <v>70.7</v>
      </c>
      <c r="G436" s="112"/>
      <c r="H436" s="112">
        <v>55</v>
      </c>
      <c r="I436" s="112">
        <v>67.5</v>
      </c>
      <c r="J436" s="112">
        <v>59.7</v>
      </c>
      <c r="K436" s="112"/>
      <c r="L436" s="112">
        <v>66</v>
      </c>
    </row>
    <row r="437" spans="1:12" x14ac:dyDescent="0.2">
      <c r="A437" s="54">
        <v>30651</v>
      </c>
      <c r="B437" s="71">
        <v>74.8</v>
      </c>
      <c r="C437" s="112"/>
      <c r="D437" s="55"/>
      <c r="E437" s="112">
        <v>71.400000000000006</v>
      </c>
      <c r="F437" s="112">
        <v>80.599999999999994</v>
      </c>
      <c r="G437" s="112"/>
      <c r="H437" s="112">
        <v>59.6</v>
      </c>
      <c r="I437" s="112">
        <v>62.1</v>
      </c>
      <c r="J437" s="112">
        <v>60.4</v>
      </c>
      <c r="K437" s="112"/>
      <c r="L437" s="112">
        <v>69.900000000000006</v>
      </c>
    </row>
    <row r="438" spans="1:12" x14ac:dyDescent="0.2">
      <c r="A438" s="54">
        <v>30682</v>
      </c>
      <c r="B438" s="71">
        <v>63.7</v>
      </c>
      <c r="C438" s="112"/>
      <c r="D438" s="55"/>
      <c r="E438" s="112">
        <v>64.400000000000006</v>
      </c>
      <c r="F438" s="112">
        <v>59.9</v>
      </c>
      <c r="G438" s="112"/>
      <c r="H438" s="112">
        <v>52.7</v>
      </c>
      <c r="I438" s="112">
        <v>64.400000000000006</v>
      </c>
      <c r="J438" s="112">
        <v>57.6</v>
      </c>
      <c r="K438" s="112"/>
      <c r="L438" s="112">
        <v>60.5</v>
      </c>
    </row>
    <row r="439" spans="1:12" x14ac:dyDescent="0.2">
      <c r="A439" s="54">
        <v>30713</v>
      </c>
      <c r="B439" s="71">
        <v>64.900000000000006</v>
      </c>
      <c r="C439" s="112"/>
      <c r="D439" s="55"/>
      <c r="E439" s="112">
        <v>71.099999999999994</v>
      </c>
      <c r="F439" s="112">
        <v>64</v>
      </c>
      <c r="G439" s="112"/>
      <c r="H439" s="112">
        <v>52.7</v>
      </c>
      <c r="I439" s="112">
        <v>61.5</v>
      </c>
      <c r="J439" s="112">
        <v>56.4</v>
      </c>
      <c r="K439" s="112"/>
      <c r="L439" s="112">
        <v>61.3</v>
      </c>
    </row>
    <row r="440" spans="1:12" x14ac:dyDescent="0.2">
      <c r="A440" s="54">
        <v>30742</v>
      </c>
      <c r="B440" s="71">
        <v>60.9</v>
      </c>
      <c r="C440" s="112"/>
      <c r="D440" s="55"/>
      <c r="E440" s="112">
        <v>73.599999999999994</v>
      </c>
      <c r="F440" s="112">
        <v>61.5</v>
      </c>
      <c r="G440" s="112"/>
      <c r="H440" s="112">
        <v>52.7</v>
      </c>
      <c r="I440" s="112">
        <v>65.5</v>
      </c>
      <c r="J440" s="112">
        <v>51.1</v>
      </c>
      <c r="K440" s="112"/>
      <c r="L440" s="112">
        <v>58.9</v>
      </c>
    </row>
    <row r="441" spans="1:12" x14ac:dyDescent="0.2">
      <c r="A441" s="54">
        <v>30773</v>
      </c>
      <c r="B441" s="71">
        <v>63.2</v>
      </c>
      <c r="C441" s="112"/>
      <c r="D441" s="55"/>
      <c r="E441" s="112">
        <v>71.900000000000006</v>
      </c>
      <c r="F441" s="112">
        <v>62.3</v>
      </c>
      <c r="G441" s="112"/>
      <c r="H441" s="112">
        <v>54</v>
      </c>
      <c r="I441" s="112">
        <v>64.599999999999994</v>
      </c>
      <c r="J441" s="112">
        <v>56.8</v>
      </c>
      <c r="K441" s="112"/>
      <c r="L441" s="112">
        <v>61</v>
      </c>
    </row>
    <row r="442" spans="1:12" x14ac:dyDescent="0.2">
      <c r="A442" s="54">
        <v>30803</v>
      </c>
      <c r="B442" s="71">
        <v>59.2</v>
      </c>
      <c r="C442" s="112"/>
      <c r="D442" s="55"/>
      <c r="E442" s="112">
        <v>62.5</v>
      </c>
      <c r="F442" s="112">
        <v>59.3</v>
      </c>
      <c r="G442" s="112"/>
      <c r="H442" s="112">
        <v>54.1</v>
      </c>
      <c r="I442" s="112">
        <v>62.5</v>
      </c>
      <c r="J442" s="112">
        <v>56.2</v>
      </c>
      <c r="K442" s="112"/>
      <c r="L442" s="112">
        <v>58.6</v>
      </c>
    </row>
    <row r="443" spans="1:12" x14ac:dyDescent="0.2">
      <c r="A443" s="54">
        <v>30834</v>
      </c>
      <c r="B443" s="71">
        <v>60.5</v>
      </c>
      <c r="C443" s="112"/>
      <c r="D443" s="55"/>
      <c r="E443" s="112">
        <v>64</v>
      </c>
      <c r="F443" s="112">
        <v>62.3</v>
      </c>
      <c r="G443" s="112"/>
      <c r="H443" s="112">
        <v>56.3</v>
      </c>
      <c r="I443" s="112">
        <v>56.2</v>
      </c>
      <c r="J443" s="112">
        <v>51.7</v>
      </c>
      <c r="K443" s="112"/>
      <c r="L443" s="112">
        <v>58.1</v>
      </c>
    </row>
    <row r="444" spans="1:12" x14ac:dyDescent="0.2">
      <c r="A444" s="54">
        <v>30864</v>
      </c>
      <c r="B444" s="71">
        <v>54.1</v>
      </c>
      <c r="C444" s="112"/>
      <c r="D444" s="55"/>
      <c r="E444" s="112">
        <v>61.3</v>
      </c>
      <c r="F444" s="112">
        <v>58.2</v>
      </c>
      <c r="G444" s="112"/>
      <c r="H444" s="112">
        <v>57.8</v>
      </c>
      <c r="I444" s="112">
        <v>59.1</v>
      </c>
      <c r="J444" s="112">
        <v>53.5</v>
      </c>
      <c r="K444" s="112"/>
      <c r="L444" s="112">
        <v>56.1</v>
      </c>
    </row>
    <row r="445" spans="1:12" x14ac:dyDescent="0.2">
      <c r="A445" s="54">
        <v>30895</v>
      </c>
      <c r="B445" s="71">
        <v>54</v>
      </c>
      <c r="C445" s="112"/>
      <c r="D445" s="55"/>
      <c r="E445" s="112">
        <v>58.7</v>
      </c>
      <c r="F445" s="112">
        <v>54.3</v>
      </c>
      <c r="G445" s="112"/>
      <c r="H445" s="112">
        <v>49.1</v>
      </c>
      <c r="I445" s="112">
        <v>55.2</v>
      </c>
      <c r="J445" s="112">
        <v>50.4</v>
      </c>
      <c r="K445" s="112"/>
      <c r="L445" s="112">
        <v>53</v>
      </c>
    </row>
    <row r="446" spans="1:12" x14ac:dyDescent="0.2">
      <c r="A446" s="54">
        <v>30926</v>
      </c>
      <c r="B446" s="71">
        <v>47.2</v>
      </c>
      <c r="C446" s="112"/>
      <c r="D446" s="55"/>
      <c r="E446" s="112">
        <v>53.4</v>
      </c>
      <c r="F446" s="112">
        <v>52.2</v>
      </c>
      <c r="G446" s="112"/>
      <c r="H446" s="112">
        <v>46.8</v>
      </c>
      <c r="I446" s="112">
        <v>52.8</v>
      </c>
      <c r="J446" s="112">
        <v>51.1</v>
      </c>
      <c r="K446" s="112"/>
      <c r="L446" s="112">
        <v>50</v>
      </c>
    </row>
    <row r="447" spans="1:12" x14ac:dyDescent="0.2">
      <c r="A447" s="54">
        <v>30956</v>
      </c>
      <c r="B447" s="71">
        <v>52.9</v>
      </c>
      <c r="C447" s="112"/>
      <c r="D447" s="55"/>
      <c r="E447" s="112">
        <v>51.7</v>
      </c>
      <c r="F447" s="112">
        <v>53.4</v>
      </c>
      <c r="G447" s="112"/>
      <c r="H447" s="112">
        <v>45.6</v>
      </c>
      <c r="I447" s="112">
        <v>49.3</v>
      </c>
      <c r="J447" s="112">
        <v>48.1</v>
      </c>
      <c r="K447" s="112"/>
      <c r="L447" s="112">
        <v>50.8</v>
      </c>
    </row>
    <row r="448" spans="1:12" x14ac:dyDescent="0.2">
      <c r="A448" s="54">
        <v>30987</v>
      </c>
      <c r="B448" s="71">
        <v>52</v>
      </c>
      <c r="C448" s="112"/>
      <c r="D448" s="55"/>
      <c r="E448" s="112">
        <v>55</v>
      </c>
      <c r="F448" s="112">
        <v>53.8</v>
      </c>
      <c r="G448" s="112"/>
      <c r="H448" s="112">
        <v>45.7</v>
      </c>
      <c r="I448" s="112">
        <v>48.1</v>
      </c>
      <c r="J448" s="112">
        <v>47.4</v>
      </c>
      <c r="K448" s="112"/>
      <c r="L448" s="112">
        <v>50.3</v>
      </c>
    </row>
    <row r="449" spans="1:12" x14ac:dyDescent="0.2">
      <c r="A449" s="54">
        <v>31017</v>
      </c>
      <c r="B449" s="71">
        <v>52.8</v>
      </c>
      <c r="C449" s="112"/>
      <c r="D449" s="55"/>
      <c r="E449" s="112">
        <v>50.7</v>
      </c>
      <c r="F449" s="112">
        <v>54.9</v>
      </c>
      <c r="G449" s="112"/>
      <c r="H449" s="112">
        <v>47.3</v>
      </c>
      <c r="I449" s="112">
        <v>48.8</v>
      </c>
      <c r="J449" s="112">
        <v>45.2</v>
      </c>
      <c r="K449" s="112"/>
      <c r="L449" s="112">
        <v>50.6</v>
      </c>
    </row>
    <row r="450" spans="1:12" x14ac:dyDescent="0.2">
      <c r="A450" s="54">
        <v>31048</v>
      </c>
      <c r="B450" s="71">
        <v>51.8</v>
      </c>
      <c r="C450" s="112"/>
      <c r="D450" s="55"/>
      <c r="E450" s="112">
        <v>47.6</v>
      </c>
      <c r="F450" s="112">
        <v>54.9</v>
      </c>
      <c r="G450" s="112"/>
      <c r="H450" s="112">
        <v>45.9</v>
      </c>
      <c r="I450" s="112">
        <v>50.4</v>
      </c>
      <c r="J450" s="112">
        <v>44.4</v>
      </c>
      <c r="K450" s="112"/>
      <c r="L450" s="112">
        <v>50.3</v>
      </c>
    </row>
    <row r="451" spans="1:12" x14ac:dyDescent="0.2">
      <c r="A451" s="54">
        <v>31079</v>
      </c>
      <c r="B451" s="71">
        <v>51.8</v>
      </c>
      <c r="C451" s="112"/>
      <c r="D451" s="55"/>
      <c r="E451" s="112">
        <v>44.8</v>
      </c>
      <c r="F451" s="112">
        <v>54.2</v>
      </c>
      <c r="G451" s="112"/>
      <c r="H451" s="112">
        <v>44.8</v>
      </c>
      <c r="I451" s="112">
        <v>48.6</v>
      </c>
      <c r="J451" s="112">
        <v>45.2</v>
      </c>
      <c r="K451" s="112"/>
      <c r="L451" s="112">
        <v>49.9</v>
      </c>
    </row>
    <row r="452" spans="1:12" x14ac:dyDescent="0.2">
      <c r="A452" s="54">
        <v>31107</v>
      </c>
      <c r="B452" s="71">
        <v>49.1</v>
      </c>
      <c r="C452" s="112"/>
      <c r="D452" s="55"/>
      <c r="E452" s="112">
        <v>46.2</v>
      </c>
      <c r="F452" s="112">
        <v>51.2</v>
      </c>
      <c r="G452" s="112"/>
      <c r="H452" s="112">
        <v>44</v>
      </c>
      <c r="I452" s="112">
        <v>46.7</v>
      </c>
      <c r="J452" s="112">
        <v>44.2</v>
      </c>
      <c r="K452" s="112"/>
      <c r="L452" s="112">
        <v>47.8</v>
      </c>
    </row>
    <row r="453" spans="1:12" x14ac:dyDescent="0.2">
      <c r="A453" s="54">
        <v>31138</v>
      </c>
      <c r="B453" s="71">
        <v>51.3</v>
      </c>
      <c r="C453" s="112"/>
      <c r="D453" s="55"/>
      <c r="E453" s="112">
        <v>44.1</v>
      </c>
      <c r="F453" s="112">
        <v>51.6</v>
      </c>
      <c r="G453" s="112"/>
      <c r="H453" s="112">
        <v>43.8</v>
      </c>
      <c r="I453" s="112">
        <v>46.1</v>
      </c>
      <c r="J453" s="112">
        <v>43.2</v>
      </c>
      <c r="K453" s="112"/>
      <c r="L453" s="112">
        <v>48.2</v>
      </c>
    </row>
    <row r="454" spans="1:12" x14ac:dyDescent="0.2">
      <c r="A454" s="54">
        <v>31168</v>
      </c>
      <c r="B454" s="71">
        <v>49.5</v>
      </c>
      <c r="C454" s="112"/>
      <c r="D454" s="55"/>
      <c r="E454" s="112">
        <v>48.7</v>
      </c>
      <c r="F454" s="112">
        <v>51.9</v>
      </c>
      <c r="G454" s="112"/>
      <c r="H454" s="112">
        <v>40.4</v>
      </c>
      <c r="I454" s="112">
        <v>48</v>
      </c>
      <c r="J454" s="112">
        <v>40.4</v>
      </c>
      <c r="K454" s="112"/>
      <c r="L454" s="112">
        <v>47.1</v>
      </c>
    </row>
    <row r="455" spans="1:12" x14ac:dyDescent="0.2">
      <c r="A455" s="54">
        <v>31199</v>
      </c>
      <c r="B455" s="71">
        <v>50.7</v>
      </c>
      <c r="C455" s="112"/>
      <c r="D455" s="55"/>
      <c r="E455" s="112">
        <v>42.4</v>
      </c>
      <c r="F455" s="112">
        <v>50.5</v>
      </c>
      <c r="G455" s="112"/>
      <c r="H455" s="112">
        <v>40.200000000000003</v>
      </c>
      <c r="I455" s="112">
        <v>47.1</v>
      </c>
      <c r="J455" s="112">
        <v>44.5</v>
      </c>
      <c r="K455" s="112"/>
      <c r="L455" s="112">
        <v>47.8</v>
      </c>
    </row>
    <row r="456" spans="1:12" x14ac:dyDescent="0.2">
      <c r="A456" s="54">
        <v>31229</v>
      </c>
      <c r="B456" s="71">
        <v>52.5</v>
      </c>
      <c r="C456" s="112"/>
      <c r="D456" s="55"/>
      <c r="E456" s="112">
        <v>45.6</v>
      </c>
      <c r="F456" s="112">
        <v>48.2</v>
      </c>
      <c r="G456" s="112"/>
      <c r="H456" s="112">
        <v>41.8</v>
      </c>
      <c r="I456" s="112">
        <v>45.7</v>
      </c>
      <c r="J456" s="112">
        <v>45.2</v>
      </c>
      <c r="K456" s="112"/>
      <c r="L456" s="112">
        <v>47.9</v>
      </c>
    </row>
    <row r="457" spans="1:12" x14ac:dyDescent="0.2">
      <c r="A457" s="54">
        <v>31260</v>
      </c>
      <c r="B457" s="71">
        <v>51.8</v>
      </c>
      <c r="C457" s="112"/>
      <c r="D457" s="55"/>
      <c r="E457" s="112">
        <v>44</v>
      </c>
      <c r="F457" s="112">
        <v>50.6</v>
      </c>
      <c r="G457" s="112"/>
      <c r="H457" s="112">
        <v>43</v>
      </c>
      <c r="I457" s="112">
        <v>46.6</v>
      </c>
      <c r="J457" s="112">
        <v>41.1</v>
      </c>
      <c r="K457" s="112"/>
      <c r="L457" s="112">
        <v>47.7</v>
      </c>
    </row>
    <row r="458" spans="1:12" x14ac:dyDescent="0.2">
      <c r="A458" s="54">
        <v>31291</v>
      </c>
      <c r="B458" s="71">
        <v>54.6</v>
      </c>
      <c r="C458" s="112"/>
      <c r="D458" s="55"/>
      <c r="E458" s="112">
        <v>44.3</v>
      </c>
      <c r="F458" s="112">
        <v>52.8</v>
      </c>
      <c r="G458" s="112"/>
      <c r="H458" s="112">
        <v>45.5</v>
      </c>
      <c r="I458" s="112">
        <v>49.5</v>
      </c>
      <c r="J458" s="112">
        <v>41.8</v>
      </c>
      <c r="K458" s="112"/>
      <c r="L458" s="112">
        <v>49.9</v>
      </c>
    </row>
    <row r="459" spans="1:12" x14ac:dyDescent="0.2">
      <c r="A459" s="54">
        <v>31321</v>
      </c>
      <c r="B459" s="71">
        <v>53.4</v>
      </c>
      <c r="C459" s="112"/>
      <c r="D459" s="55"/>
      <c r="E459" s="112">
        <v>46.4</v>
      </c>
      <c r="F459" s="112">
        <v>54.9</v>
      </c>
      <c r="G459" s="112"/>
      <c r="H459" s="112">
        <v>45.9</v>
      </c>
      <c r="I459" s="112">
        <v>50</v>
      </c>
      <c r="J459" s="112">
        <v>45.2</v>
      </c>
      <c r="K459" s="112"/>
      <c r="L459" s="112">
        <v>50.9</v>
      </c>
    </row>
    <row r="460" spans="1:12" x14ac:dyDescent="0.2">
      <c r="A460" s="54">
        <v>31352</v>
      </c>
      <c r="B460" s="71">
        <v>57.2</v>
      </c>
      <c r="C460" s="112"/>
      <c r="D460" s="55"/>
      <c r="E460" s="112">
        <v>45.7</v>
      </c>
      <c r="F460" s="112">
        <v>56.5</v>
      </c>
      <c r="G460" s="112"/>
      <c r="H460" s="112">
        <v>45.2</v>
      </c>
      <c r="I460" s="112">
        <v>48.5</v>
      </c>
      <c r="J460" s="112">
        <v>44.5</v>
      </c>
      <c r="K460" s="112"/>
      <c r="L460" s="112">
        <v>52</v>
      </c>
    </row>
    <row r="461" spans="1:12" x14ac:dyDescent="0.2">
      <c r="A461" s="54">
        <v>31382</v>
      </c>
      <c r="B461" s="71">
        <v>54.8</v>
      </c>
      <c r="C461" s="112"/>
      <c r="D461" s="55"/>
      <c r="E461" s="112">
        <v>48.7</v>
      </c>
      <c r="F461" s="112">
        <v>55.3</v>
      </c>
      <c r="G461" s="112"/>
      <c r="H461" s="112">
        <v>45.2</v>
      </c>
      <c r="I461" s="112">
        <v>49.3</v>
      </c>
      <c r="J461" s="112">
        <v>42.6</v>
      </c>
      <c r="K461" s="112"/>
      <c r="L461" s="112">
        <v>50.7</v>
      </c>
    </row>
    <row r="462" spans="1:12" x14ac:dyDescent="0.2">
      <c r="A462" s="54">
        <v>31413</v>
      </c>
      <c r="B462" s="71">
        <v>56.7</v>
      </c>
      <c r="C462" s="112"/>
      <c r="D462" s="55"/>
      <c r="E462" s="112">
        <v>48.4</v>
      </c>
      <c r="F462" s="112">
        <v>52.9</v>
      </c>
      <c r="G462" s="112"/>
      <c r="H462" s="112">
        <v>44.9</v>
      </c>
      <c r="I462" s="112">
        <v>50.1</v>
      </c>
      <c r="J462" s="112">
        <v>45.1</v>
      </c>
      <c r="K462" s="112"/>
      <c r="L462" s="112">
        <v>51.2</v>
      </c>
    </row>
    <row r="463" spans="1:12" x14ac:dyDescent="0.2">
      <c r="A463" s="54">
        <v>31444</v>
      </c>
      <c r="B463" s="71">
        <v>57.1</v>
      </c>
      <c r="C463" s="112"/>
      <c r="D463" s="55"/>
      <c r="E463" s="112">
        <v>49.7</v>
      </c>
      <c r="F463" s="112">
        <v>53.6</v>
      </c>
      <c r="G463" s="112"/>
      <c r="H463" s="112">
        <v>44.7</v>
      </c>
      <c r="I463" s="112">
        <v>49.8</v>
      </c>
      <c r="J463" s="112">
        <v>43</v>
      </c>
      <c r="K463" s="112"/>
      <c r="L463" s="112">
        <v>51</v>
      </c>
    </row>
    <row r="464" spans="1:12" x14ac:dyDescent="0.2">
      <c r="A464" s="54">
        <v>31472</v>
      </c>
      <c r="B464" s="71">
        <v>54.5</v>
      </c>
      <c r="C464" s="112"/>
      <c r="D464" s="55"/>
      <c r="E464" s="112">
        <v>49</v>
      </c>
      <c r="F464" s="112">
        <v>56</v>
      </c>
      <c r="G464" s="112"/>
      <c r="H464" s="112">
        <v>43.7</v>
      </c>
      <c r="I464" s="112">
        <v>50.5</v>
      </c>
      <c r="J464" s="112">
        <v>43.4</v>
      </c>
      <c r="K464" s="112"/>
      <c r="L464" s="112">
        <v>51</v>
      </c>
    </row>
    <row r="465" spans="1:12" x14ac:dyDescent="0.2">
      <c r="A465" s="54">
        <v>31503</v>
      </c>
      <c r="B465" s="71">
        <v>54.4</v>
      </c>
      <c r="C465" s="112"/>
      <c r="D465" s="55"/>
      <c r="E465" s="112">
        <v>42.8</v>
      </c>
      <c r="F465" s="112">
        <v>52.5</v>
      </c>
      <c r="G465" s="112"/>
      <c r="H465" s="112">
        <v>42.5</v>
      </c>
      <c r="I465" s="112">
        <v>50.7</v>
      </c>
      <c r="J465" s="112">
        <v>42.2</v>
      </c>
      <c r="K465" s="112"/>
      <c r="L465" s="112">
        <v>49.7</v>
      </c>
    </row>
    <row r="466" spans="1:12" x14ac:dyDescent="0.2">
      <c r="A466" s="54">
        <v>31533</v>
      </c>
      <c r="B466" s="71">
        <v>61.1</v>
      </c>
      <c r="C466" s="112"/>
      <c r="D466" s="55"/>
      <c r="E466" s="112">
        <v>49.5</v>
      </c>
      <c r="F466" s="112">
        <v>55.1</v>
      </c>
      <c r="G466" s="112"/>
      <c r="H466" s="112">
        <v>46.9</v>
      </c>
      <c r="I466" s="112">
        <v>50.2</v>
      </c>
      <c r="J466" s="112">
        <v>45.4</v>
      </c>
      <c r="K466" s="112"/>
      <c r="L466" s="112">
        <v>53.4</v>
      </c>
    </row>
    <row r="467" spans="1:12" x14ac:dyDescent="0.2">
      <c r="A467" s="54">
        <v>31564</v>
      </c>
      <c r="B467" s="71">
        <v>55.3</v>
      </c>
      <c r="C467" s="112"/>
      <c r="D467" s="55"/>
      <c r="E467" s="112">
        <v>51.3</v>
      </c>
      <c r="F467" s="112">
        <v>53.5</v>
      </c>
      <c r="G467" s="112"/>
      <c r="H467" s="112">
        <v>44.4</v>
      </c>
      <c r="I467" s="112">
        <v>49.9</v>
      </c>
      <c r="J467" s="112">
        <v>43.3</v>
      </c>
      <c r="K467" s="112"/>
      <c r="L467" s="112">
        <v>50.5</v>
      </c>
    </row>
    <row r="468" spans="1:12" x14ac:dyDescent="0.2">
      <c r="A468" s="54">
        <v>31594</v>
      </c>
      <c r="B468" s="71">
        <v>51.2</v>
      </c>
      <c r="C468" s="112"/>
      <c r="D468" s="55"/>
      <c r="E468" s="112">
        <v>49.3</v>
      </c>
      <c r="F468" s="112">
        <v>49.3</v>
      </c>
      <c r="G468" s="112"/>
      <c r="H468" s="112">
        <v>43.9</v>
      </c>
      <c r="I468" s="112">
        <v>49.9</v>
      </c>
      <c r="J468" s="112">
        <v>41.9</v>
      </c>
      <c r="K468" s="112"/>
      <c r="L468" s="112">
        <v>48</v>
      </c>
    </row>
    <row r="469" spans="1:12" x14ac:dyDescent="0.2">
      <c r="A469" s="54">
        <v>31625</v>
      </c>
      <c r="B469" s="71">
        <v>58.4</v>
      </c>
      <c r="C469" s="112"/>
      <c r="D469" s="55"/>
      <c r="E469" s="112">
        <v>51.5</v>
      </c>
      <c r="F469" s="112">
        <v>56</v>
      </c>
      <c r="G469" s="112"/>
      <c r="H469" s="112">
        <v>45.9</v>
      </c>
      <c r="I469" s="112">
        <v>50.8</v>
      </c>
      <c r="J469" s="112">
        <v>44.5</v>
      </c>
      <c r="K469" s="112"/>
      <c r="L469" s="112">
        <v>52.6</v>
      </c>
    </row>
    <row r="470" spans="1:12" x14ac:dyDescent="0.2">
      <c r="A470" s="54">
        <v>31656</v>
      </c>
      <c r="B470" s="71">
        <v>57.3</v>
      </c>
      <c r="C470" s="112"/>
      <c r="D470" s="55"/>
      <c r="E470" s="112">
        <v>57.1</v>
      </c>
      <c r="F470" s="112">
        <v>56.5</v>
      </c>
      <c r="G470" s="112"/>
      <c r="H470" s="112">
        <v>48.2</v>
      </c>
      <c r="I470" s="112">
        <v>49.6</v>
      </c>
      <c r="J470" s="112">
        <v>43.9</v>
      </c>
      <c r="K470" s="112"/>
      <c r="L470" s="112">
        <v>52.4</v>
      </c>
    </row>
    <row r="471" spans="1:12" x14ac:dyDescent="0.2">
      <c r="A471" s="54">
        <v>31686</v>
      </c>
      <c r="B471" s="71">
        <v>54.5</v>
      </c>
      <c r="C471" s="112"/>
      <c r="D471" s="55"/>
      <c r="E471" s="112">
        <v>56.9</v>
      </c>
      <c r="F471" s="112">
        <v>54.2</v>
      </c>
      <c r="G471" s="112"/>
      <c r="H471" s="112">
        <v>48.2</v>
      </c>
      <c r="I471" s="112">
        <v>51.3</v>
      </c>
      <c r="J471" s="112">
        <v>43.7</v>
      </c>
      <c r="K471" s="112"/>
      <c r="L471" s="112">
        <v>51.2</v>
      </c>
    </row>
    <row r="472" spans="1:12" x14ac:dyDescent="0.2">
      <c r="A472" s="54">
        <v>31717</v>
      </c>
      <c r="B472" s="71">
        <v>57</v>
      </c>
      <c r="C472" s="112"/>
      <c r="D472" s="55"/>
      <c r="E472" s="112">
        <v>57.1</v>
      </c>
      <c r="F472" s="112">
        <v>54.7</v>
      </c>
      <c r="G472" s="112"/>
      <c r="H472" s="112">
        <v>42.2</v>
      </c>
      <c r="I472" s="112">
        <v>52</v>
      </c>
      <c r="J472" s="112">
        <v>42.2</v>
      </c>
      <c r="K472" s="112"/>
      <c r="L472" s="112">
        <v>51.2</v>
      </c>
    </row>
    <row r="473" spans="1:12" x14ac:dyDescent="0.2">
      <c r="A473" s="54">
        <v>31747</v>
      </c>
      <c r="B473" s="71">
        <v>55.4</v>
      </c>
      <c r="C473" s="112"/>
      <c r="D473" s="55"/>
      <c r="E473" s="112">
        <v>57</v>
      </c>
      <c r="F473" s="112">
        <v>53</v>
      </c>
      <c r="G473" s="112"/>
      <c r="H473" s="112">
        <v>38.4</v>
      </c>
      <c r="I473" s="112">
        <v>52.8</v>
      </c>
      <c r="J473" s="112">
        <v>44.5</v>
      </c>
      <c r="K473" s="112"/>
      <c r="L473" s="112">
        <v>50.5</v>
      </c>
    </row>
    <row r="474" spans="1:12" x14ac:dyDescent="0.2">
      <c r="A474" s="54">
        <v>31778</v>
      </c>
      <c r="B474" s="71">
        <v>59.8</v>
      </c>
      <c r="C474" s="112"/>
      <c r="D474" s="55"/>
      <c r="E474" s="112">
        <v>61.1</v>
      </c>
      <c r="F474" s="112">
        <v>60.7</v>
      </c>
      <c r="G474" s="112"/>
      <c r="H474" s="112">
        <v>46.3</v>
      </c>
      <c r="I474" s="112">
        <v>51.5</v>
      </c>
      <c r="J474" s="112">
        <v>47.3</v>
      </c>
      <c r="K474" s="112"/>
      <c r="L474" s="112">
        <v>54.9</v>
      </c>
    </row>
    <row r="475" spans="1:12" x14ac:dyDescent="0.2">
      <c r="A475" s="54">
        <v>31809</v>
      </c>
      <c r="B475" s="71">
        <v>55.4</v>
      </c>
      <c r="C475" s="112"/>
      <c r="D475" s="55"/>
      <c r="E475" s="112">
        <v>62.5</v>
      </c>
      <c r="F475" s="112">
        <v>57.3</v>
      </c>
      <c r="G475" s="112"/>
      <c r="H475" s="112">
        <v>46.7</v>
      </c>
      <c r="I475" s="112">
        <v>51.2</v>
      </c>
      <c r="J475" s="112">
        <v>46.6</v>
      </c>
      <c r="K475" s="112"/>
      <c r="L475" s="112">
        <v>52.6</v>
      </c>
    </row>
    <row r="476" spans="1:12" x14ac:dyDescent="0.2">
      <c r="A476" s="54">
        <v>31837</v>
      </c>
      <c r="B476" s="71">
        <v>61.6</v>
      </c>
      <c r="C476" s="112"/>
      <c r="D476" s="55"/>
      <c r="E476" s="112">
        <v>62.7</v>
      </c>
      <c r="F476" s="112">
        <v>57.6</v>
      </c>
      <c r="G476" s="112"/>
      <c r="H476" s="112">
        <v>46.5</v>
      </c>
      <c r="I476" s="112">
        <v>51.9</v>
      </c>
      <c r="J476" s="112">
        <v>48.3</v>
      </c>
      <c r="K476" s="112"/>
      <c r="L476" s="112">
        <v>55</v>
      </c>
    </row>
    <row r="477" spans="1:12" x14ac:dyDescent="0.2">
      <c r="A477" s="54">
        <v>31868</v>
      </c>
      <c r="B477" s="71">
        <v>59.8</v>
      </c>
      <c r="C477" s="112"/>
      <c r="D477" s="55"/>
      <c r="E477" s="112">
        <v>65.599999999999994</v>
      </c>
      <c r="F477" s="112">
        <v>59.3</v>
      </c>
      <c r="G477" s="112"/>
      <c r="H477" s="112">
        <v>45.9</v>
      </c>
      <c r="I477" s="112">
        <v>52.8</v>
      </c>
      <c r="J477" s="112">
        <v>51.3</v>
      </c>
      <c r="K477" s="112"/>
      <c r="L477" s="112">
        <v>55.5</v>
      </c>
    </row>
    <row r="478" spans="1:12" x14ac:dyDescent="0.2">
      <c r="A478" s="54">
        <v>31898</v>
      </c>
      <c r="B478" s="71">
        <v>63.4</v>
      </c>
      <c r="C478" s="112"/>
      <c r="D478" s="55"/>
      <c r="E478" s="112">
        <v>67.599999999999994</v>
      </c>
      <c r="F478" s="112">
        <v>60.6</v>
      </c>
      <c r="G478" s="112"/>
      <c r="H478" s="112">
        <v>47.5</v>
      </c>
      <c r="I478" s="112">
        <v>54</v>
      </c>
      <c r="J478" s="112">
        <v>50.9</v>
      </c>
      <c r="K478" s="112"/>
      <c r="L478" s="112">
        <v>57.2</v>
      </c>
    </row>
    <row r="479" spans="1:12" x14ac:dyDescent="0.2">
      <c r="A479" s="54">
        <v>31929</v>
      </c>
      <c r="B479" s="71">
        <v>61.2</v>
      </c>
      <c r="C479" s="112"/>
      <c r="D479" s="55"/>
      <c r="E479" s="112">
        <v>72.599999999999994</v>
      </c>
      <c r="F479" s="112">
        <v>60.1</v>
      </c>
      <c r="G479" s="112"/>
      <c r="H479" s="112">
        <v>52.4</v>
      </c>
      <c r="I479" s="112">
        <v>56.8</v>
      </c>
      <c r="J479" s="112">
        <v>51.4</v>
      </c>
      <c r="K479" s="112"/>
      <c r="L479" s="112">
        <v>57.4</v>
      </c>
    </row>
    <row r="480" spans="1:12" x14ac:dyDescent="0.2">
      <c r="A480" s="54">
        <v>31959</v>
      </c>
      <c r="B480" s="71">
        <v>64</v>
      </c>
      <c r="C480" s="112"/>
      <c r="D480" s="55"/>
      <c r="E480" s="112">
        <v>74.3</v>
      </c>
      <c r="F480" s="112">
        <v>62.5</v>
      </c>
      <c r="G480" s="112"/>
      <c r="H480" s="112">
        <v>44.7</v>
      </c>
      <c r="I480" s="112">
        <v>58.9</v>
      </c>
      <c r="J480" s="112">
        <v>46.6</v>
      </c>
      <c r="K480" s="112"/>
      <c r="L480" s="112">
        <v>57.5</v>
      </c>
    </row>
    <row r="481" spans="1:12" x14ac:dyDescent="0.2">
      <c r="A481" s="54">
        <v>31990</v>
      </c>
      <c r="B481" s="71">
        <v>62.7</v>
      </c>
      <c r="C481" s="112"/>
      <c r="D481" s="55"/>
      <c r="E481" s="112">
        <v>77.400000000000006</v>
      </c>
      <c r="F481" s="112">
        <v>64.2</v>
      </c>
      <c r="G481" s="112"/>
      <c r="H481" s="112">
        <v>49.3</v>
      </c>
      <c r="I481" s="112">
        <v>60.3</v>
      </c>
      <c r="J481" s="112">
        <v>52.4</v>
      </c>
      <c r="K481" s="112"/>
      <c r="L481" s="112">
        <v>59.3</v>
      </c>
    </row>
    <row r="482" spans="1:12" x14ac:dyDescent="0.2">
      <c r="A482" s="54">
        <v>32021</v>
      </c>
      <c r="B482" s="71">
        <v>62.1</v>
      </c>
      <c r="C482" s="112"/>
      <c r="D482" s="55"/>
      <c r="E482" s="112">
        <v>77.3</v>
      </c>
      <c r="F482" s="112">
        <v>65.5</v>
      </c>
      <c r="G482" s="112"/>
      <c r="H482" s="112">
        <v>49.2</v>
      </c>
      <c r="I482" s="112">
        <v>61.5</v>
      </c>
      <c r="J482" s="112">
        <v>54.5</v>
      </c>
      <c r="K482" s="112"/>
      <c r="L482" s="112">
        <v>60</v>
      </c>
    </row>
    <row r="483" spans="1:12" x14ac:dyDescent="0.2">
      <c r="A483" s="54">
        <v>32051</v>
      </c>
      <c r="B483" s="71">
        <v>65.3</v>
      </c>
      <c r="C483" s="112"/>
      <c r="D483" s="55"/>
      <c r="E483" s="112">
        <v>78.099999999999994</v>
      </c>
      <c r="F483" s="112">
        <v>63.2</v>
      </c>
      <c r="G483" s="112"/>
      <c r="H483" s="112">
        <v>50.7</v>
      </c>
      <c r="I483" s="112">
        <v>62.2</v>
      </c>
      <c r="J483" s="112">
        <v>54.6</v>
      </c>
      <c r="K483" s="112"/>
      <c r="L483" s="112">
        <v>60.7</v>
      </c>
    </row>
    <row r="484" spans="1:12" x14ac:dyDescent="0.2">
      <c r="A484" s="54">
        <v>32082</v>
      </c>
      <c r="B484" s="71">
        <v>59.3</v>
      </c>
      <c r="C484" s="112"/>
      <c r="D484" s="55"/>
      <c r="E484" s="112">
        <v>79.2</v>
      </c>
      <c r="F484" s="112">
        <v>61.9</v>
      </c>
      <c r="G484" s="112"/>
      <c r="H484" s="112">
        <v>51.2</v>
      </c>
      <c r="I484" s="112">
        <v>64.900000000000006</v>
      </c>
      <c r="J484" s="112">
        <v>53.7</v>
      </c>
      <c r="K484" s="112"/>
      <c r="L484" s="112">
        <v>58.8</v>
      </c>
    </row>
    <row r="485" spans="1:12" x14ac:dyDescent="0.2">
      <c r="A485" s="54">
        <v>32112</v>
      </c>
      <c r="B485" s="71">
        <v>61.5</v>
      </c>
      <c r="C485" s="112"/>
      <c r="D485" s="55"/>
      <c r="E485" s="112">
        <v>80.2</v>
      </c>
      <c r="F485" s="112">
        <v>65.099999999999994</v>
      </c>
      <c r="G485" s="112"/>
      <c r="H485" s="112">
        <v>50.8</v>
      </c>
      <c r="I485" s="112">
        <v>62.7</v>
      </c>
      <c r="J485" s="112">
        <v>59.1</v>
      </c>
      <c r="K485" s="112"/>
      <c r="L485" s="112">
        <v>61</v>
      </c>
    </row>
    <row r="486" spans="1:12" x14ac:dyDescent="0.2">
      <c r="A486" s="54">
        <v>32143</v>
      </c>
      <c r="B486" s="71">
        <v>60.3</v>
      </c>
      <c r="C486" s="112"/>
      <c r="D486" s="55"/>
      <c r="E486" s="112">
        <v>78.7</v>
      </c>
      <c r="F486" s="112">
        <v>59.3</v>
      </c>
      <c r="G486" s="112"/>
      <c r="H486" s="112">
        <v>50.7</v>
      </c>
      <c r="I486" s="112">
        <v>62</v>
      </c>
      <c r="J486" s="112">
        <v>51.2</v>
      </c>
      <c r="K486" s="112">
        <v>66</v>
      </c>
      <c r="L486" s="112">
        <v>57.5</v>
      </c>
    </row>
    <row r="487" spans="1:12" x14ac:dyDescent="0.2">
      <c r="A487" s="54">
        <v>32174</v>
      </c>
      <c r="B487" s="71">
        <v>57</v>
      </c>
      <c r="C487" s="112"/>
      <c r="D487" s="55"/>
      <c r="E487" s="112">
        <v>81.2</v>
      </c>
      <c r="F487" s="112">
        <v>58.6</v>
      </c>
      <c r="G487" s="112"/>
      <c r="H487" s="112">
        <v>48.1</v>
      </c>
      <c r="I487" s="112">
        <v>61.2</v>
      </c>
      <c r="J487" s="112">
        <v>52.5</v>
      </c>
      <c r="K487" s="112">
        <v>65.7</v>
      </c>
      <c r="L487" s="112">
        <v>56.2</v>
      </c>
    </row>
    <row r="488" spans="1:12" x14ac:dyDescent="0.2">
      <c r="A488" s="54">
        <v>32203</v>
      </c>
      <c r="B488" s="71">
        <v>57.9</v>
      </c>
      <c r="C488" s="112"/>
      <c r="D488" s="55"/>
      <c r="E488" s="112">
        <v>74.5</v>
      </c>
      <c r="F488" s="112">
        <v>57.7</v>
      </c>
      <c r="G488" s="112"/>
      <c r="H488" s="112">
        <v>41.9</v>
      </c>
      <c r="I488" s="112">
        <v>57.3</v>
      </c>
      <c r="J488" s="112">
        <v>50.2</v>
      </c>
      <c r="K488" s="112">
        <v>64.5</v>
      </c>
      <c r="L488" s="112">
        <v>54.6</v>
      </c>
    </row>
    <row r="489" spans="1:12" x14ac:dyDescent="0.2">
      <c r="A489" s="54">
        <v>32234</v>
      </c>
      <c r="B489" s="71">
        <v>57.6</v>
      </c>
      <c r="C489" s="112"/>
      <c r="D489" s="55"/>
      <c r="E489" s="112">
        <v>81</v>
      </c>
      <c r="F489" s="112">
        <v>59.1</v>
      </c>
      <c r="G489" s="112"/>
      <c r="H489" s="112">
        <v>51</v>
      </c>
      <c r="I489" s="112">
        <v>58.6</v>
      </c>
      <c r="J489" s="112">
        <v>49.2</v>
      </c>
      <c r="K489" s="112">
        <v>64</v>
      </c>
      <c r="L489" s="112">
        <v>55.8</v>
      </c>
    </row>
    <row r="490" spans="1:12" x14ac:dyDescent="0.2">
      <c r="A490" s="54">
        <v>32264</v>
      </c>
      <c r="B490" s="71">
        <v>57.7</v>
      </c>
      <c r="C490" s="112"/>
      <c r="D490" s="55"/>
      <c r="E490" s="112">
        <v>81.5</v>
      </c>
      <c r="F490" s="112">
        <v>58</v>
      </c>
      <c r="G490" s="112"/>
      <c r="H490" s="112">
        <v>51.2</v>
      </c>
      <c r="I490" s="112">
        <v>56.9</v>
      </c>
      <c r="J490" s="112">
        <v>50.4</v>
      </c>
      <c r="K490" s="112">
        <v>65.5</v>
      </c>
      <c r="L490" s="112">
        <v>55.5</v>
      </c>
    </row>
    <row r="491" spans="1:12" x14ac:dyDescent="0.2">
      <c r="A491" s="54">
        <v>32295</v>
      </c>
      <c r="B491" s="71">
        <v>63.6</v>
      </c>
      <c r="C491" s="112"/>
      <c r="D491" s="55"/>
      <c r="E491" s="112">
        <v>80.7</v>
      </c>
      <c r="F491" s="112">
        <v>61.7</v>
      </c>
      <c r="G491" s="112"/>
      <c r="H491" s="112">
        <v>48.2</v>
      </c>
      <c r="I491" s="112">
        <v>65.599999999999994</v>
      </c>
      <c r="J491" s="112">
        <v>50.5</v>
      </c>
      <c r="K491" s="112">
        <v>66</v>
      </c>
      <c r="L491" s="112">
        <v>59.3</v>
      </c>
    </row>
    <row r="492" spans="1:12" x14ac:dyDescent="0.2">
      <c r="A492" s="54">
        <v>32325</v>
      </c>
      <c r="B492" s="71">
        <v>60.6</v>
      </c>
      <c r="C492" s="112"/>
      <c r="D492" s="55"/>
      <c r="E492" s="112">
        <v>81</v>
      </c>
      <c r="F492" s="112">
        <v>61.2</v>
      </c>
      <c r="G492" s="112"/>
      <c r="H492" s="112">
        <v>54.5</v>
      </c>
      <c r="I492" s="112">
        <v>58.4</v>
      </c>
      <c r="J492" s="112">
        <v>52.5</v>
      </c>
      <c r="K492" s="112">
        <v>67.5</v>
      </c>
      <c r="L492" s="112">
        <v>58.2</v>
      </c>
    </row>
    <row r="493" spans="1:12" x14ac:dyDescent="0.2">
      <c r="A493" s="54">
        <v>32356</v>
      </c>
      <c r="B493" s="71">
        <v>59.2</v>
      </c>
      <c r="C493" s="112"/>
      <c r="D493" s="55"/>
      <c r="E493" s="112">
        <v>78.2</v>
      </c>
      <c r="F493" s="112">
        <v>57.8</v>
      </c>
      <c r="G493" s="112"/>
      <c r="H493" s="112">
        <v>49.4</v>
      </c>
      <c r="I493" s="112">
        <v>57.4</v>
      </c>
      <c r="J493" s="112">
        <v>51.2</v>
      </c>
      <c r="K493" s="112">
        <v>59.9</v>
      </c>
      <c r="L493" s="112">
        <v>56</v>
      </c>
    </row>
    <row r="494" spans="1:12" x14ac:dyDescent="0.2">
      <c r="A494" s="54">
        <v>32387</v>
      </c>
      <c r="B494" s="71">
        <v>58.6</v>
      </c>
      <c r="C494" s="112"/>
      <c r="D494" s="55"/>
      <c r="E494" s="112">
        <v>72.8</v>
      </c>
      <c r="F494" s="112">
        <v>54.8</v>
      </c>
      <c r="G494" s="112"/>
      <c r="H494" s="112">
        <v>49.5</v>
      </c>
      <c r="I494" s="112">
        <v>55.2</v>
      </c>
      <c r="J494" s="112">
        <v>50.2</v>
      </c>
      <c r="K494" s="112">
        <v>61.7</v>
      </c>
      <c r="L494" s="112">
        <v>54.5</v>
      </c>
    </row>
    <row r="495" spans="1:12" x14ac:dyDescent="0.2">
      <c r="A495" s="54">
        <v>32417</v>
      </c>
      <c r="B495" s="71">
        <v>57.2</v>
      </c>
      <c r="C495" s="112"/>
      <c r="D495" s="55"/>
      <c r="E495" s="112">
        <v>71.5</v>
      </c>
      <c r="F495" s="112">
        <v>58.7</v>
      </c>
      <c r="G495" s="112"/>
      <c r="H495" s="112">
        <v>49.2</v>
      </c>
      <c r="I495" s="112">
        <v>54.8</v>
      </c>
      <c r="J495" s="112">
        <v>52.4</v>
      </c>
      <c r="K495" s="112">
        <v>60.8</v>
      </c>
      <c r="L495" s="112">
        <v>55.4</v>
      </c>
    </row>
    <row r="496" spans="1:12" x14ac:dyDescent="0.2">
      <c r="A496" s="54">
        <v>32448</v>
      </c>
      <c r="B496" s="71">
        <v>58.4</v>
      </c>
      <c r="C496" s="112"/>
      <c r="D496" s="55"/>
      <c r="E496" s="112">
        <v>70.900000000000006</v>
      </c>
      <c r="F496" s="112">
        <v>57.5</v>
      </c>
      <c r="G496" s="112"/>
      <c r="H496" s="112">
        <v>51.6</v>
      </c>
      <c r="I496" s="112">
        <v>52.1</v>
      </c>
      <c r="J496" s="112">
        <v>53.8</v>
      </c>
      <c r="K496" s="112">
        <v>58.1</v>
      </c>
      <c r="L496" s="112">
        <v>55.6</v>
      </c>
    </row>
    <row r="497" spans="1:12" x14ac:dyDescent="0.2">
      <c r="A497" s="54">
        <v>32478</v>
      </c>
      <c r="B497" s="71">
        <v>59</v>
      </c>
      <c r="C497" s="112"/>
      <c r="D497" s="55"/>
      <c r="E497" s="112">
        <v>69.8</v>
      </c>
      <c r="F497" s="112">
        <v>57.6</v>
      </c>
      <c r="G497" s="112"/>
      <c r="H497" s="112">
        <v>49.9</v>
      </c>
      <c r="I497" s="112">
        <v>53</v>
      </c>
      <c r="J497" s="112">
        <v>54.8</v>
      </c>
      <c r="K497" s="112">
        <v>64.3</v>
      </c>
      <c r="L497" s="112">
        <v>56</v>
      </c>
    </row>
    <row r="498" spans="1:12" x14ac:dyDescent="0.2">
      <c r="A498" s="54">
        <v>32509</v>
      </c>
      <c r="B498" s="71">
        <v>57.3</v>
      </c>
      <c r="C498" s="112"/>
      <c r="D498" s="55"/>
      <c r="E498" s="112">
        <v>70.5</v>
      </c>
      <c r="F498" s="112">
        <v>57.9</v>
      </c>
      <c r="G498" s="112"/>
      <c r="H498" s="112">
        <v>46.7</v>
      </c>
      <c r="I498" s="112">
        <v>53.9</v>
      </c>
      <c r="J498" s="112">
        <v>51.4</v>
      </c>
      <c r="K498" s="112">
        <v>60.1</v>
      </c>
      <c r="L498" s="112">
        <v>54.7</v>
      </c>
    </row>
    <row r="499" spans="1:12" x14ac:dyDescent="0.2">
      <c r="A499" s="54">
        <v>32540</v>
      </c>
      <c r="B499" s="71">
        <v>57.3</v>
      </c>
      <c r="C499" s="112"/>
      <c r="D499" s="55"/>
      <c r="E499" s="112">
        <v>67.900000000000006</v>
      </c>
      <c r="F499" s="112">
        <v>55.6</v>
      </c>
      <c r="G499" s="112"/>
      <c r="H499" s="112">
        <v>49</v>
      </c>
      <c r="I499" s="112">
        <v>54</v>
      </c>
      <c r="J499" s="112">
        <v>50</v>
      </c>
      <c r="K499" s="112">
        <v>60</v>
      </c>
      <c r="L499" s="112">
        <v>54.1</v>
      </c>
    </row>
    <row r="500" spans="1:12" x14ac:dyDescent="0.2">
      <c r="A500" s="54">
        <v>32568</v>
      </c>
      <c r="B500" s="71">
        <v>52</v>
      </c>
      <c r="C500" s="112"/>
      <c r="D500" s="55"/>
      <c r="E500" s="112">
        <v>67.900000000000006</v>
      </c>
      <c r="F500" s="112">
        <v>52.7</v>
      </c>
      <c r="G500" s="112"/>
      <c r="H500" s="112">
        <v>48.3</v>
      </c>
      <c r="I500" s="112">
        <v>52.5</v>
      </c>
      <c r="J500" s="112">
        <v>50.2</v>
      </c>
      <c r="K500" s="112">
        <v>52.8</v>
      </c>
      <c r="L500" s="112">
        <v>51.5</v>
      </c>
    </row>
    <row r="501" spans="1:12" x14ac:dyDescent="0.2">
      <c r="A501" s="54">
        <v>32599</v>
      </c>
      <c r="B501" s="71">
        <v>53.1</v>
      </c>
      <c r="C501" s="112"/>
      <c r="D501" s="55"/>
      <c r="E501" s="112">
        <v>65.400000000000006</v>
      </c>
      <c r="F501" s="112">
        <v>54.9</v>
      </c>
      <c r="G501" s="112"/>
      <c r="H501" s="112">
        <v>47.4</v>
      </c>
      <c r="I501" s="112">
        <v>52.2</v>
      </c>
      <c r="J501" s="112">
        <v>50</v>
      </c>
      <c r="K501" s="112">
        <v>58.4</v>
      </c>
      <c r="L501" s="112">
        <v>52.2</v>
      </c>
    </row>
    <row r="502" spans="1:12" x14ac:dyDescent="0.2">
      <c r="A502" s="54">
        <v>32629</v>
      </c>
      <c r="B502" s="71">
        <v>50.7</v>
      </c>
      <c r="C502" s="112"/>
      <c r="D502" s="55"/>
      <c r="E502" s="112">
        <v>59.3</v>
      </c>
      <c r="F502" s="112">
        <v>50.7</v>
      </c>
      <c r="G502" s="112"/>
      <c r="H502" s="112">
        <v>44.9</v>
      </c>
      <c r="I502" s="112">
        <v>49.1</v>
      </c>
      <c r="J502" s="112">
        <v>47.6</v>
      </c>
      <c r="K502" s="112">
        <v>60.9</v>
      </c>
      <c r="L502" s="112">
        <v>49.3</v>
      </c>
    </row>
    <row r="503" spans="1:12" x14ac:dyDescent="0.2">
      <c r="A503" s="54">
        <v>32660</v>
      </c>
      <c r="B503" s="71">
        <v>45.6</v>
      </c>
      <c r="C503" s="112"/>
      <c r="D503" s="55"/>
      <c r="E503" s="112">
        <v>50</v>
      </c>
      <c r="F503" s="112">
        <v>49.5</v>
      </c>
      <c r="G503" s="112"/>
      <c r="H503" s="112">
        <v>47.5</v>
      </c>
      <c r="I503" s="112">
        <v>46.5</v>
      </c>
      <c r="J503" s="112">
        <v>47.4</v>
      </c>
      <c r="K503" s="112">
        <v>53.3</v>
      </c>
      <c r="L503" s="112">
        <v>47.3</v>
      </c>
    </row>
    <row r="504" spans="1:12" x14ac:dyDescent="0.2">
      <c r="A504" s="54">
        <v>32690</v>
      </c>
      <c r="B504" s="71">
        <v>45.8</v>
      </c>
      <c r="C504" s="112"/>
      <c r="D504" s="55"/>
      <c r="E504" s="112">
        <v>48.1</v>
      </c>
      <c r="F504" s="112">
        <v>46.9</v>
      </c>
      <c r="G504" s="112"/>
      <c r="H504" s="112">
        <v>46.2</v>
      </c>
      <c r="I504" s="112">
        <v>46.1</v>
      </c>
      <c r="J504" s="112">
        <v>44.5</v>
      </c>
      <c r="K504" s="112">
        <v>56.1</v>
      </c>
      <c r="L504" s="112">
        <v>45.9</v>
      </c>
    </row>
    <row r="505" spans="1:12" x14ac:dyDescent="0.2">
      <c r="A505" s="54">
        <v>32721</v>
      </c>
      <c r="B505" s="71">
        <v>45.2</v>
      </c>
      <c r="C505" s="112"/>
      <c r="D505" s="55"/>
      <c r="E505" s="112">
        <v>43.3</v>
      </c>
      <c r="F505" s="112">
        <v>46.7</v>
      </c>
      <c r="G505" s="112"/>
      <c r="H505" s="112">
        <v>43.5</v>
      </c>
      <c r="I505" s="112">
        <v>44</v>
      </c>
      <c r="J505" s="112">
        <v>44.6</v>
      </c>
      <c r="K505" s="112">
        <v>57.8</v>
      </c>
      <c r="L505" s="112">
        <v>45.1</v>
      </c>
    </row>
    <row r="506" spans="1:12" x14ac:dyDescent="0.2">
      <c r="A506" s="54">
        <v>32752</v>
      </c>
      <c r="B506" s="71">
        <v>46</v>
      </c>
      <c r="C506" s="112"/>
      <c r="D506" s="55"/>
      <c r="E506" s="112">
        <v>42.4</v>
      </c>
      <c r="F506" s="112">
        <v>48</v>
      </c>
      <c r="G506" s="112"/>
      <c r="H506" s="112">
        <v>44.8</v>
      </c>
      <c r="I506" s="112">
        <v>43.9</v>
      </c>
      <c r="J506" s="112">
        <v>45.4</v>
      </c>
      <c r="K506" s="112">
        <v>61.7</v>
      </c>
      <c r="L506" s="112">
        <v>46</v>
      </c>
    </row>
    <row r="507" spans="1:12" x14ac:dyDescent="0.2">
      <c r="A507" s="54">
        <v>32782</v>
      </c>
      <c r="B507" s="71">
        <v>49.3</v>
      </c>
      <c r="C507" s="112">
        <v>49</v>
      </c>
      <c r="D507" s="55"/>
      <c r="E507" s="112">
        <v>41</v>
      </c>
      <c r="F507" s="112">
        <v>48.5</v>
      </c>
      <c r="G507" s="112"/>
      <c r="H507" s="112">
        <v>43.8</v>
      </c>
      <c r="I507" s="112">
        <v>43.3</v>
      </c>
      <c r="J507" s="112">
        <v>45</v>
      </c>
      <c r="K507" s="112">
        <v>57.2</v>
      </c>
      <c r="L507" s="112">
        <v>46.8</v>
      </c>
    </row>
    <row r="508" spans="1:12" x14ac:dyDescent="0.2">
      <c r="A508" s="54">
        <v>32813</v>
      </c>
      <c r="B508" s="71">
        <v>49.3</v>
      </c>
      <c r="C508" s="112">
        <v>47</v>
      </c>
      <c r="D508" s="55"/>
      <c r="E508" s="112">
        <v>40.9</v>
      </c>
      <c r="F508" s="112">
        <v>49.2</v>
      </c>
      <c r="G508" s="112"/>
      <c r="H508" s="112">
        <v>41.4</v>
      </c>
      <c r="I508" s="112">
        <v>42.5</v>
      </c>
      <c r="J508" s="112">
        <v>45.9</v>
      </c>
      <c r="K508" s="112">
        <v>56.6</v>
      </c>
      <c r="L508" s="112">
        <v>46.8</v>
      </c>
    </row>
    <row r="509" spans="1:12" x14ac:dyDescent="0.2">
      <c r="A509" s="54">
        <v>32843</v>
      </c>
      <c r="B509" s="71">
        <v>50.4</v>
      </c>
      <c r="C509" s="112">
        <v>45.5</v>
      </c>
      <c r="D509" s="55"/>
      <c r="E509" s="112">
        <v>41</v>
      </c>
      <c r="F509" s="112">
        <v>49.7</v>
      </c>
      <c r="G509" s="112"/>
      <c r="H509" s="112">
        <v>43.9</v>
      </c>
      <c r="I509" s="112">
        <v>43.5</v>
      </c>
      <c r="J509" s="112">
        <v>44.6</v>
      </c>
      <c r="K509" s="112">
        <v>54.9</v>
      </c>
      <c r="L509" s="112">
        <v>47.4</v>
      </c>
    </row>
    <row r="510" spans="1:12" x14ac:dyDescent="0.2">
      <c r="A510" s="54">
        <v>32874</v>
      </c>
      <c r="B510" s="71">
        <v>49.1</v>
      </c>
      <c r="C510" s="112">
        <v>51.8</v>
      </c>
      <c r="D510" s="55"/>
      <c r="E510" s="112">
        <v>50.8</v>
      </c>
      <c r="F510" s="112">
        <v>47.4</v>
      </c>
      <c r="G510" s="112"/>
      <c r="H510" s="112">
        <v>42.7</v>
      </c>
      <c r="I510" s="112">
        <v>48.2</v>
      </c>
      <c r="J510" s="112">
        <v>45.4</v>
      </c>
      <c r="K510" s="112">
        <v>54.3</v>
      </c>
      <c r="L510" s="112">
        <v>47.2</v>
      </c>
    </row>
    <row r="511" spans="1:12" x14ac:dyDescent="0.2">
      <c r="A511" s="54">
        <v>32905</v>
      </c>
      <c r="B511" s="71">
        <v>52.5</v>
      </c>
      <c r="C511" s="112">
        <v>50.3</v>
      </c>
      <c r="D511" s="55"/>
      <c r="E511" s="112">
        <v>44.6</v>
      </c>
      <c r="F511" s="112">
        <v>52.8</v>
      </c>
      <c r="G511" s="112"/>
      <c r="H511" s="112">
        <v>41.4</v>
      </c>
      <c r="I511" s="112">
        <v>44.4</v>
      </c>
      <c r="J511" s="112">
        <v>46.5</v>
      </c>
      <c r="K511" s="112">
        <v>54.7</v>
      </c>
      <c r="L511" s="112">
        <v>49.1</v>
      </c>
    </row>
    <row r="512" spans="1:12" x14ac:dyDescent="0.2">
      <c r="A512" s="54">
        <v>32933</v>
      </c>
      <c r="B512" s="71">
        <v>52.3</v>
      </c>
      <c r="C512" s="112">
        <v>48.7</v>
      </c>
      <c r="D512" s="55"/>
      <c r="E512" s="112">
        <v>50.1</v>
      </c>
      <c r="F512" s="112">
        <v>54.7</v>
      </c>
      <c r="G512" s="112"/>
      <c r="H512" s="112">
        <v>41.2</v>
      </c>
      <c r="I512" s="112">
        <v>47.2</v>
      </c>
      <c r="J512" s="112">
        <v>46.5</v>
      </c>
      <c r="K512" s="112">
        <v>56.3</v>
      </c>
      <c r="L512" s="112">
        <v>49.9</v>
      </c>
    </row>
    <row r="513" spans="1:12" x14ac:dyDescent="0.2">
      <c r="A513" s="54">
        <v>32964</v>
      </c>
      <c r="B513" s="71">
        <v>53.7</v>
      </c>
      <c r="C513" s="112">
        <v>48</v>
      </c>
      <c r="D513" s="55"/>
      <c r="E513" s="112">
        <v>50.9</v>
      </c>
      <c r="F513" s="112">
        <v>53.5</v>
      </c>
      <c r="G513" s="112"/>
      <c r="H513" s="112">
        <v>41.3</v>
      </c>
      <c r="I513" s="112">
        <v>47.2</v>
      </c>
      <c r="J513" s="112">
        <v>46.6</v>
      </c>
      <c r="K513" s="112">
        <v>57.5</v>
      </c>
      <c r="L513" s="112">
        <v>50</v>
      </c>
    </row>
    <row r="514" spans="1:12" x14ac:dyDescent="0.2">
      <c r="A514" s="54">
        <v>32994</v>
      </c>
      <c r="B514" s="71">
        <v>51.7</v>
      </c>
      <c r="C514" s="112">
        <v>46.5</v>
      </c>
      <c r="D514" s="55"/>
      <c r="E514" s="112">
        <v>50.1</v>
      </c>
      <c r="F514" s="112">
        <v>53.9</v>
      </c>
      <c r="G514" s="112"/>
      <c r="H514" s="112">
        <v>40</v>
      </c>
      <c r="I514" s="112">
        <v>48.2</v>
      </c>
      <c r="J514" s="112">
        <v>46.2</v>
      </c>
      <c r="K514" s="112">
        <v>54.3</v>
      </c>
      <c r="L514" s="112">
        <v>49.5</v>
      </c>
    </row>
    <row r="515" spans="1:12" x14ac:dyDescent="0.2">
      <c r="A515" s="54">
        <v>33025</v>
      </c>
      <c r="B515" s="71">
        <v>52</v>
      </c>
      <c r="C515" s="112">
        <v>47.6</v>
      </c>
      <c r="D515" s="55"/>
      <c r="E515" s="112">
        <v>53.2</v>
      </c>
      <c r="F515" s="112">
        <v>51.3</v>
      </c>
      <c r="G515" s="112"/>
      <c r="H515" s="112">
        <v>42.6</v>
      </c>
      <c r="I515" s="112">
        <v>49.8</v>
      </c>
      <c r="J515" s="112">
        <v>45.4</v>
      </c>
      <c r="K515" s="112">
        <v>56</v>
      </c>
      <c r="L515" s="112">
        <v>49.2</v>
      </c>
    </row>
    <row r="516" spans="1:12" x14ac:dyDescent="0.2">
      <c r="A516" s="54">
        <v>33055</v>
      </c>
      <c r="B516" s="71">
        <v>46.7</v>
      </c>
      <c r="C516" s="112">
        <v>47.5</v>
      </c>
      <c r="D516" s="55"/>
      <c r="E516" s="112">
        <v>51.4</v>
      </c>
      <c r="F516" s="112">
        <v>49.8</v>
      </c>
      <c r="G516" s="112"/>
      <c r="H516" s="112">
        <v>39.6</v>
      </c>
      <c r="I516" s="112">
        <v>46.4</v>
      </c>
      <c r="J516" s="112">
        <v>46.3</v>
      </c>
      <c r="K516" s="112">
        <v>57.2</v>
      </c>
      <c r="L516" s="112">
        <v>46.6</v>
      </c>
    </row>
    <row r="517" spans="1:12" x14ac:dyDescent="0.2">
      <c r="A517" s="54">
        <v>33086</v>
      </c>
      <c r="B517" s="71">
        <v>45.5</v>
      </c>
      <c r="C517" s="112">
        <v>46.9</v>
      </c>
      <c r="D517" s="55"/>
      <c r="E517" s="112">
        <v>53.1</v>
      </c>
      <c r="F517" s="112">
        <v>47.9</v>
      </c>
      <c r="G517" s="112"/>
      <c r="H517" s="112">
        <v>43</v>
      </c>
      <c r="I517" s="112">
        <v>50.1</v>
      </c>
      <c r="J517" s="112">
        <v>43.1</v>
      </c>
      <c r="K517" s="112">
        <v>54.6</v>
      </c>
      <c r="L517" s="112">
        <v>46.1</v>
      </c>
    </row>
    <row r="518" spans="1:12" x14ac:dyDescent="0.2">
      <c r="A518" s="54">
        <v>33117</v>
      </c>
      <c r="B518" s="71">
        <v>44.9</v>
      </c>
      <c r="C518" s="112">
        <v>46</v>
      </c>
      <c r="D518" s="55"/>
      <c r="E518" s="112">
        <v>70.2</v>
      </c>
      <c r="F518" s="112">
        <v>45.5</v>
      </c>
      <c r="G518" s="112"/>
      <c r="H518" s="112">
        <v>40.799999999999997</v>
      </c>
      <c r="I518" s="112">
        <v>48.9</v>
      </c>
      <c r="J518" s="112">
        <v>41.3</v>
      </c>
      <c r="K518" s="112">
        <v>54.7</v>
      </c>
      <c r="L518" s="112">
        <v>44.5</v>
      </c>
    </row>
    <row r="519" spans="1:12" x14ac:dyDescent="0.2">
      <c r="A519" s="54">
        <v>33147</v>
      </c>
      <c r="B519" s="71">
        <v>43.1</v>
      </c>
      <c r="C519" s="112">
        <v>47.4</v>
      </c>
      <c r="D519" s="55"/>
      <c r="E519" s="112">
        <v>73.400000000000006</v>
      </c>
      <c r="F519" s="112">
        <v>43.6</v>
      </c>
      <c r="G519" s="112"/>
      <c r="H519" s="112">
        <v>41.2</v>
      </c>
      <c r="I519" s="112">
        <v>48.1</v>
      </c>
      <c r="J519" s="112">
        <v>40.200000000000003</v>
      </c>
      <c r="K519" s="112">
        <v>51.5</v>
      </c>
      <c r="L519" s="112">
        <v>43.2</v>
      </c>
    </row>
    <row r="520" spans="1:12" x14ac:dyDescent="0.2">
      <c r="A520" s="54">
        <v>33178</v>
      </c>
      <c r="B520" s="71">
        <v>40.4</v>
      </c>
      <c r="C520" s="112">
        <v>43.1</v>
      </c>
      <c r="D520" s="55"/>
      <c r="E520" s="112">
        <v>64.2</v>
      </c>
      <c r="F520" s="112">
        <v>42.1</v>
      </c>
      <c r="G520" s="112"/>
      <c r="H520" s="112">
        <v>40.9</v>
      </c>
      <c r="I520" s="112">
        <v>48.6</v>
      </c>
      <c r="J520" s="112">
        <v>36.200000000000003</v>
      </c>
      <c r="K520" s="112">
        <v>55.5</v>
      </c>
      <c r="L520" s="112">
        <v>41.3</v>
      </c>
    </row>
    <row r="521" spans="1:12" x14ac:dyDescent="0.2">
      <c r="A521" s="54">
        <v>33208</v>
      </c>
      <c r="B521" s="71">
        <v>38.5</v>
      </c>
      <c r="C521" s="112">
        <v>46.5</v>
      </c>
      <c r="D521" s="55"/>
      <c r="E521" s="112">
        <v>58.9</v>
      </c>
      <c r="F521" s="112">
        <v>41.8</v>
      </c>
      <c r="G521" s="112"/>
      <c r="H521" s="112">
        <v>39.6</v>
      </c>
      <c r="I521" s="112">
        <v>47.2</v>
      </c>
      <c r="J521" s="112">
        <v>38.799999999999997</v>
      </c>
      <c r="K521" s="112">
        <v>56.5</v>
      </c>
      <c r="L521" s="112">
        <v>40.799999999999997</v>
      </c>
    </row>
    <row r="522" spans="1:12" x14ac:dyDescent="0.2">
      <c r="A522" s="54">
        <v>33239</v>
      </c>
      <c r="B522" s="71">
        <v>38.1</v>
      </c>
      <c r="C522" s="112">
        <v>44.6</v>
      </c>
      <c r="D522" s="55"/>
      <c r="E522" s="112">
        <v>51.6</v>
      </c>
      <c r="F522" s="112">
        <v>38.9</v>
      </c>
      <c r="G522" s="112"/>
      <c r="H522" s="112">
        <v>39.6</v>
      </c>
      <c r="I522" s="112">
        <v>44.4</v>
      </c>
      <c r="J522" s="112">
        <v>37.299999999999997</v>
      </c>
      <c r="K522" s="112">
        <v>55.9</v>
      </c>
      <c r="L522" s="112">
        <v>39.200000000000003</v>
      </c>
    </row>
    <row r="523" spans="1:12" x14ac:dyDescent="0.2">
      <c r="A523" s="54">
        <v>33270</v>
      </c>
      <c r="B523" s="71">
        <v>39.200000000000003</v>
      </c>
      <c r="C523" s="112">
        <v>45.8</v>
      </c>
      <c r="D523" s="55"/>
      <c r="E523" s="112">
        <v>44.5</v>
      </c>
      <c r="F523" s="112">
        <v>39.1</v>
      </c>
      <c r="G523" s="112"/>
      <c r="H523" s="112">
        <v>39.9</v>
      </c>
      <c r="I523" s="112">
        <v>44.7</v>
      </c>
      <c r="J523" s="112">
        <v>35.6</v>
      </c>
      <c r="K523" s="112">
        <v>53.3</v>
      </c>
      <c r="L523" s="112">
        <v>39.4</v>
      </c>
    </row>
    <row r="524" spans="1:12" x14ac:dyDescent="0.2">
      <c r="A524" s="54">
        <v>33298</v>
      </c>
      <c r="B524" s="71">
        <v>42.4</v>
      </c>
      <c r="C524" s="112">
        <v>45.8</v>
      </c>
      <c r="D524" s="55"/>
      <c r="E524" s="112">
        <v>41.2</v>
      </c>
      <c r="F524" s="112">
        <v>41.2</v>
      </c>
      <c r="G524" s="112"/>
      <c r="H524" s="112">
        <v>43.6</v>
      </c>
      <c r="I524" s="112">
        <v>43.9</v>
      </c>
      <c r="J524" s="112">
        <v>33.6</v>
      </c>
      <c r="K524" s="112">
        <v>55.9</v>
      </c>
      <c r="L524" s="112">
        <v>40.700000000000003</v>
      </c>
    </row>
    <row r="525" spans="1:12" x14ac:dyDescent="0.2">
      <c r="A525" s="54">
        <v>33329</v>
      </c>
      <c r="B525" s="71">
        <v>46.1</v>
      </c>
      <c r="C525" s="112">
        <v>45.2</v>
      </c>
      <c r="D525" s="55"/>
      <c r="E525" s="112">
        <v>38.799999999999997</v>
      </c>
      <c r="F525" s="112">
        <v>44.5</v>
      </c>
      <c r="G525" s="112"/>
      <c r="H525" s="112">
        <v>39.6</v>
      </c>
      <c r="I525" s="112">
        <v>45</v>
      </c>
      <c r="J525" s="112">
        <v>35.799999999999997</v>
      </c>
      <c r="K525" s="112">
        <v>53.9</v>
      </c>
      <c r="L525" s="112">
        <v>42.8</v>
      </c>
    </row>
    <row r="526" spans="1:12" x14ac:dyDescent="0.2">
      <c r="A526" s="54">
        <v>33359</v>
      </c>
      <c r="B526" s="71">
        <v>48.9</v>
      </c>
      <c r="C526" s="112">
        <v>47</v>
      </c>
      <c r="D526" s="55"/>
      <c r="E526" s="112">
        <v>38.200000000000003</v>
      </c>
      <c r="F526" s="112">
        <v>46.9</v>
      </c>
      <c r="G526" s="112"/>
      <c r="H526" s="112">
        <v>37.299999999999997</v>
      </c>
      <c r="I526" s="112">
        <v>46</v>
      </c>
      <c r="J526" s="112">
        <v>37.4</v>
      </c>
      <c r="K526" s="112">
        <v>53.2</v>
      </c>
      <c r="L526" s="112">
        <v>44.5</v>
      </c>
    </row>
    <row r="527" spans="1:12" x14ac:dyDescent="0.2">
      <c r="A527" s="54">
        <v>33390</v>
      </c>
      <c r="B527" s="71">
        <v>58.4</v>
      </c>
      <c r="C527" s="112">
        <v>47</v>
      </c>
      <c r="D527" s="55"/>
      <c r="E527" s="112">
        <v>39.6</v>
      </c>
      <c r="F527" s="112">
        <v>53.7</v>
      </c>
      <c r="G527" s="112"/>
      <c r="H527" s="112">
        <v>37.1</v>
      </c>
      <c r="I527" s="112">
        <v>47.1</v>
      </c>
      <c r="J527" s="112">
        <v>43</v>
      </c>
      <c r="K527" s="112">
        <v>54.8</v>
      </c>
      <c r="L527" s="112">
        <v>50.3</v>
      </c>
    </row>
    <row r="528" spans="1:12" x14ac:dyDescent="0.2">
      <c r="A528" s="54">
        <v>33420</v>
      </c>
      <c r="B528" s="71">
        <v>55.6</v>
      </c>
      <c r="C528" s="112">
        <v>47.6</v>
      </c>
      <c r="D528" s="55"/>
      <c r="E528" s="112">
        <v>38.4</v>
      </c>
      <c r="F528" s="112">
        <v>57.2</v>
      </c>
      <c r="G528" s="112"/>
      <c r="H528" s="112">
        <v>39.1</v>
      </c>
      <c r="I528" s="112">
        <v>49.6</v>
      </c>
      <c r="J528" s="112">
        <v>41.3</v>
      </c>
      <c r="K528" s="112">
        <v>52.8</v>
      </c>
      <c r="L528" s="112">
        <v>50.6</v>
      </c>
    </row>
    <row r="529" spans="1:12" x14ac:dyDescent="0.2">
      <c r="A529" s="54">
        <v>33451</v>
      </c>
      <c r="B529" s="71">
        <v>60.1</v>
      </c>
      <c r="C529" s="112">
        <v>49.5</v>
      </c>
      <c r="D529" s="55"/>
      <c r="E529" s="112">
        <v>41.8</v>
      </c>
      <c r="F529" s="112">
        <v>59.8</v>
      </c>
      <c r="G529" s="112"/>
      <c r="H529" s="112">
        <v>39</v>
      </c>
      <c r="I529" s="112">
        <v>48.3</v>
      </c>
      <c r="J529" s="112">
        <v>44</v>
      </c>
      <c r="K529" s="112">
        <v>56.5</v>
      </c>
      <c r="L529" s="112">
        <v>52.9</v>
      </c>
    </row>
    <row r="530" spans="1:12" x14ac:dyDescent="0.2">
      <c r="A530" s="54">
        <v>33482</v>
      </c>
      <c r="B530" s="71">
        <v>60.7</v>
      </c>
      <c r="C530" s="112">
        <v>49.5</v>
      </c>
      <c r="D530" s="55"/>
      <c r="E530" s="112">
        <v>45.5</v>
      </c>
      <c r="F530" s="112">
        <v>61.2</v>
      </c>
      <c r="G530" s="112"/>
      <c r="H530" s="112">
        <v>45.9</v>
      </c>
      <c r="I530" s="112">
        <v>48.8</v>
      </c>
      <c r="J530" s="112">
        <v>47.3</v>
      </c>
      <c r="K530" s="112">
        <v>53.8</v>
      </c>
      <c r="L530" s="112">
        <v>54.9</v>
      </c>
    </row>
    <row r="531" spans="1:12" x14ac:dyDescent="0.2">
      <c r="A531" s="54">
        <v>33512</v>
      </c>
      <c r="B531" s="71">
        <v>58</v>
      </c>
      <c r="C531" s="112">
        <v>48.4</v>
      </c>
      <c r="D531" s="55"/>
      <c r="E531" s="112">
        <v>50</v>
      </c>
      <c r="F531" s="112">
        <v>60.7</v>
      </c>
      <c r="G531" s="112"/>
      <c r="H531" s="112">
        <v>40.5</v>
      </c>
      <c r="I531" s="112">
        <v>50.2</v>
      </c>
      <c r="J531" s="112">
        <v>44.7</v>
      </c>
      <c r="K531" s="112">
        <v>55.7</v>
      </c>
      <c r="L531" s="112">
        <v>53.1</v>
      </c>
    </row>
    <row r="532" spans="1:12" x14ac:dyDescent="0.2">
      <c r="A532" s="54">
        <v>33543</v>
      </c>
      <c r="B532" s="71">
        <v>53.5</v>
      </c>
      <c r="C532" s="112">
        <v>46.1</v>
      </c>
      <c r="D532" s="55"/>
      <c r="E532" s="112">
        <v>47.6</v>
      </c>
      <c r="F532" s="112">
        <v>52.1</v>
      </c>
      <c r="G532" s="112"/>
      <c r="H532" s="112">
        <v>42.8</v>
      </c>
      <c r="I532" s="112">
        <v>50.1</v>
      </c>
      <c r="J532" s="112">
        <v>43</v>
      </c>
      <c r="K532" s="112">
        <v>55.2</v>
      </c>
      <c r="L532" s="112">
        <v>49.5</v>
      </c>
    </row>
    <row r="533" spans="1:12" x14ac:dyDescent="0.2">
      <c r="A533" s="54">
        <v>33573</v>
      </c>
      <c r="B533" s="71">
        <v>49.5</v>
      </c>
      <c r="C533" s="112">
        <v>47.6</v>
      </c>
      <c r="D533" s="55"/>
      <c r="E533" s="112">
        <v>48.9</v>
      </c>
      <c r="F533" s="112">
        <v>50.6</v>
      </c>
      <c r="G533" s="112"/>
      <c r="H533" s="112">
        <v>38.799999999999997</v>
      </c>
      <c r="I533" s="112">
        <v>49.4</v>
      </c>
      <c r="J533" s="112">
        <v>39.799999999999997</v>
      </c>
      <c r="K533" s="112">
        <v>53.6</v>
      </c>
      <c r="L533" s="112">
        <v>46.8</v>
      </c>
    </row>
    <row r="534" spans="1:12" x14ac:dyDescent="0.2">
      <c r="A534" s="54">
        <v>33604</v>
      </c>
      <c r="B534" s="71">
        <v>49.6</v>
      </c>
      <c r="C534" s="112">
        <v>47</v>
      </c>
      <c r="D534" s="55"/>
      <c r="E534" s="112">
        <v>45.4</v>
      </c>
      <c r="F534" s="112">
        <v>50.4</v>
      </c>
      <c r="G534" s="112"/>
      <c r="H534" s="112">
        <v>44.1</v>
      </c>
      <c r="I534" s="112">
        <v>48.7</v>
      </c>
      <c r="J534" s="112">
        <v>40.6</v>
      </c>
      <c r="K534" s="112">
        <v>51.9</v>
      </c>
      <c r="L534" s="112">
        <v>47.3</v>
      </c>
    </row>
    <row r="535" spans="1:12" x14ac:dyDescent="0.2">
      <c r="A535" s="54">
        <v>33635</v>
      </c>
      <c r="B535" s="71">
        <v>58.3</v>
      </c>
      <c r="C535" s="112">
        <v>47.2</v>
      </c>
      <c r="D535" s="55"/>
      <c r="E535" s="112">
        <v>45.9</v>
      </c>
      <c r="F535" s="112">
        <v>58.7</v>
      </c>
      <c r="G535" s="112"/>
      <c r="H535" s="112">
        <v>44</v>
      </c>
      <c r="I535" s="112">
        <v>49.3</v>
      </c>
      <c r="J535" s="112">
        <v>43.9</v>
      </c>
      <c r="K535" s="112">
        <v>54.7</v>
      </c>
      <c r="L535" s="112">
        <v>52.7</v>
      </c>
    </row>
    <row r="536" spans="1:12" x14ac:dyDescent="0.2">
      <c r="A536" s="54">
        <v>33664</v>
      </c>
      <c r="B536" s="71">
        <v>63.3</v>
      </c>
      <c r="C536" s="112">
        <v>49.8</v>
      </c>
      <c r="D536" s="55"/>
      <c r="E536" s="112">
        <v>48.1</v>
      </c>
      <c r="F536" s="112">
        <v>59.7</v>
      </c>
      <c r="G536" s="112"/>
      <c r="H536" s="112">
        <v>44.3</v>
      </c>
      <c r="I536" s="112">
        <v>50.3</v>
      </c>
      <c r="J536" s="112">
        <v>43.7</v>
      </c>
      <c r="K536" s="112">
        <v>54.7</v>
      </c>
      <c r="L536" s="112">
        <v>54.6</v>
      </c>
    </row>
    <row r="537" spans="1:12" x14ac:dyDescent="0.2">
      <c r="A537" s="54">
        <v>33695</v>
      </c>
      <c r="B537" s="71">
        <v>59.1</v>
      </c>
      <c r="C537" s="112">
        <v>52.1</v>
      </c>
      <c r="D537" s="55"/>
      <c r="E537" s="112">
        <v>51.1</v>
      </c>
      <c r="F537" s="112">
        <v>57.8</v>
      </c>
      <c r="G537" s="112"/>
      <c r="H537" s="112">
        <v>43.2</v>
      </c>
      <c r="I537" s="112">
        <v>47.4</v>
      </c>
      <c r="J537" s="112">
        <v>45</v>
      </c>
      <c r="K537" s="112">
        <v>53.4</v>
      </c>
      <c r="L537" s="112">
        <v>52.6</v>
      </c>
    </row>
    <row r="538" spans="1:12" x14ac:dyDescent="0.2">
      <c r="A538" s="54">
        <v>33725</v>
      </c>
      <c r="B538" s="71">
        <v>60.9</v>
      </c>
      <c r="C538" s="112">
        <v>53.9</v>
      </c>
      <c r="D538" s="55"/>
      <c r="E538" s="112">
        <v>55</v>
      </c>
      <c r="F538" s="112">
        <v>61.2</v>
      </c>
      <c r="G538" s="112"/>
      <c r="H538" s="112">
        <v>47</v>
      </c>
      <c r="I538" s="112">
        <v>50</v>
      </c>
      <c r="J538" s="112">
        <v>49.5</v>
      </c>
      <c r="K538" s="112">
        <v>56.2</v>
      </c>
      <c r="L538" s="112">
        <v>55.7</v>
      </c>
    </row>
    <row r="539" spans="1:12" x14ac:dyDescent="0.2">
      <c r="A539" s="54">
        <v>33756</v>
      </c>
      <c r="B539" s="71">
        <v>59.8</v>
      </c>
      <c r="C539" s="112">
        <v>49.1</v>
      </c>
      <c r="D539" s="55"/>
      <c r="E539" s="112">
        <v>53.9</v>
      </c>
      <c r="F539" s="112">
        <v>57.6</v>
      </c>
      <c r="G539" s="112"/>
      <c r="H539" s="112">
        <v>43.1</v>
      </c>
      <c r="I539" s="112">
        <v>50.8</v>
      </c>
      <c r="J539" s="112">
        <v>46.6</v>
      </c>
      <c r="K539" s="112">
        <v>53.1</v>
      </c>
      <c r="L539" s="112">
        <v>53.6</v>
      </c>
    </row>
    <row r="540" spans="1:12" x14ac:dyDescent="0.2">
      <c r="A540" s="54">
        <v>33786</v>
      </c>
      <c r="B540" s="71">
        <v>59.5</v>
      </c>
      <c r="C540" s="112">
        <v>49.7</v>
      </c>
      <c r="D540" s="55"/>
      <c r="E540" s="112">
        <v>56.2</v>
      </c>
      <c r="F540" s="112">
        <v>57.4</v>
      </c>
      <c r="G540" s="112"/>
      <c r="H540" s="112">
        <v>46.9</v>
      </c>
      <c r="I540" s="112">
        <v>52.5</v>
      </c>
      <c r="J540" s="112">
        <v>45.5</v>
      </c>
      <c r="K540" s="112">
        <v>55.2</v>
      </c>
      <c r="L540" s="112">
        <v>53.9</v>
      </c>
    </row>
    <row r="541" spans="1:12" x14ac:dyDescent="0.2">
      <c r="A541" s="54">
        <v>33817</v>
      </c>
      <c r="B541" s="71">
        <v>58.8</v>
      </c>
      <c r="C541" s="112">
        <v>48.6</v>
      </c>
      <c r="D541" s="55"/>
      <c r="E541" s="112">
        <v>53.7</v>
      </c>
      <c r="F541" s="112">
        <v>56.8</v>
      </c>
      <c r="G541" s="112"/>
      <c r="H541" s="112">
        <v>45.8</v>
      </c>
      <c r="I541" s="112">
        <v>50.3</v>
      </c>
      <c r="J541" s="112">
        <v>47.3</v>
      </c>
      <c r="K541" s="112">
        <v>53.3</v>
      </c>
      <c r="L541" s="112">
        <v>53.4</v>
      </c>
    </row>
    <row r="542" spans="1:12" x14ac:dyDescent="0.2">
      <c r="A542" s="54">
        <v>33848</v>
      </c>
      <c r="B542" s="71">
        <v>51.1</v>
      </c>
      <c r="C542" s="112">
        <v>46.7</v>
      </c>
      <c r="D542" s="55"/>
      <c r="E542" s="112">
        <v>51.6</v>
      </c>
      <c r="F542" s="112">
        <v>53.9</v>
      </c>
      <c r="G542" s="112"/>
      <c r="H542" s="112">
        <v>42.3</v>
      </c>
      <c r="I542" s="112">
        <v>51.2</v>
      </c>
      <c r="J542" s="112">
        <v>45.1</v>
      </c>
      <c r="K542" s="112">
        <v>55.8</v>
      </c>
      <c r="L542" s="112">
        <v>49.7</v>
      </c>
    </row>
    <row r="543" spans="1:12" x14ac:dyDescent="0.2">
      <c r="A543" s="54">
        <v>33878</v>
      </c>
      <c r="B543" s="71">
        <v>53.8</v>
      </c>
      <c r="C543" s="112">
        <v>47.7</v>
      </c>
      <c r="D543" s="55"/>
      <c r="E543" s="112">
        <v>46.4</v>
      </c>
      <c r="F543" s="112">
        <v>54.7</v>
      </c>
      <c r="G543" s="112"/>
      <c r="H543" s="112">
        <v>42.4</v>
      </c>
      <c r="I543" s="112">
        <v>48.6</v>
      </c>
      <c r="J543" s="112">
        <v>44.7</v>
      </c>
      <c r="K543" s="112">
        <v>53.8</v>
      </c>
      <c r="L543" s="112">
        <v>50.3</v>
      </c>
    </row>
    <row r="544" spans="1:12" x14ac:dyDescent="0.2">
      <c r="A544" s="54">
        <v>33909</v>
      </c>
      <c r="B544" s="71">
        <v>58.8</v>
      </c>
      <c r="C544" s="112">
        <v>48</v>
      </c>
      <c r="D544" s="55"/>
      <c r="E544" s="112">
        <v>42.1</v>
      </c>
      <c r="F544" s="112">
        <v>58.6</v>
      </c>
      <c r="G544" s="112"/>
      <c r="H544" s="112">
        <v>42.1</v>
      </c>
      <c r="I544" s="112">
        <v>51.3</v>
      </c>
      <c r="J544" s="112">
        <v>47.1</v>
      </c>
      <c r="K544" s="112">
        <v>52.9</v>
      </c>
      <c r="L544" s="112">
        <v>53.6</v>
      </c>
    </row>
    <row r="545" spans="1:12" x14ac:dyDescent="0.2">
      <c r="A545" s="54">
        <v>33939</v>
      </c>
      <c r="B545" s="71">
        <v>61</v>
      </c>
      <c r="C545" s="112">
        <v>51.4</v>
      </c>
      <c r="D545" s="55"/>
      <c r="E545" s="112">
        <v>48</v>
      </c>
      <c r="F545" s="112">
        <v>57.9</v>
      </c>
      <c r="G545" s="112"/>
      <c r="H545" s="112">
        <v>45</v>
      </c>
      <c r="I545" s="112">
        <v>51.5</v>
      </c>
      <c r="J545" s="112">
        <v>45.9</v>
      </c>
      <c r="K545" s="112">
        <v>53.1</v>
      </c>
      <c r="L545" s="112">
        <v>54.2</v>
      </c>
    </row>
    <row r="546" spans="1:12" x14ac:dyDescent="0.2">
      <c r="A546" s="54">
        <v>33970</v>
      </c>
      <c r="B546" s="71">
        <v>63</v>
      </c>
      <c r="C546" s="112">
        <v>49.4</v>
      </c>
      <c r="D546" s="55">
        <v>56.5</v>
      </c>
      <c r="E546" s="112">
        <v>49.8</v>
      </c>
      <c r="F546" s="112">
        <v>61.5</v>
      </c>
      <c r="G546" s="112"/>
      <c r="H546" s="112">
        <v>43.3</v>
      </c>
      <c r="I546" s="112">
        <v>52.3</v>
      </c>
      <c r="J546" s="112">
        <v>46.9</v>
      </c>
      <c r="K546" s="112">
        <v>53.4</v>
      </c>
      <c r="L546" s="112">
        <v>55.8</v>
      </c>
    </row>
    <row r="547" spans="1:12" x14ac:dyDescent="0.2">
      <c r="A547" s="54">
        <v>34001</v>
      </c>
      <c r="B547" s="71">
        <v>59.7</v>
      </c>
      <c r="C547" s="112">
        <v>49.5</v>
      </c>
      <c r="D547" s="55">
        <v>56</v>
      </c>
      <c r="E547" s="112">
        <v>53.9</v>
      </c>
      <c r="F547" s="112">
        <v>63.5</v>
      </c>
      <c r="G547" s="112"/>
      <c r="H547" s="112">
        <v>42.6</v>
      </c>
      <c r="I547" s="112">
        <v>51.7</v>
      </c>
      <c r="J547" s="112">
        <v>47</v>
      </c>
      <c r="K547" s="112">
        <v>53.2</v>
      </c>
      <c r="L547" s="112">
        <v>55.2</v>
      </c>
    </row>
    <row r="548" spans="1:12" x14ac:dyDescent="0.2">
      <c r="A548" s="54">
        <v>34029</v>
      </c>
      <c r="B548" s="71">
        <v>58.1</v>
      </c>
      <c r="C548" s="112">
        <v>49.4</v>
      </c>
      <c r="D548" s="55">
        <v>54.5</v>
      </c>
      <c r="E548" s="112">
        <v>53.6</v>
      </c>
      <c r="F548" s="112">
        <v>56.7</v>
      </c>
      <c r="G548" s="112"/>
      <c r="H548" s="112">
        <v>45.6</v>
      </c>
      <c r="I548" s="112">
        <v>52.7</v>
      </c>
      <c r="J548" s="112">
        <v>47.1</v>
      </c>
      <c r="K548" s="112">
        <v>52.3</v>
      </c>
      <c r="L548" s="112">
        <v>53.5</v>
      </c>
    </row>
    <row r="549" spans="1:12" x14ac:dyDescent="0.2">
      <c r="A549" s="54">
        <v>34060</v>
      </c>
      <c r="B549" s="71">
        <v>53</v>
      </c>
      <c r="C549" s="112">
        <v>50.1</v>
      </c>
      <c r="D549" s="55">
        <v>51</v>
      </c>
      <c r="E549" s="112">
        <v>54.6</v>
      </c>
      <c r="F549" s="112">
        <v>51.6</v>
      </c>
      <c r="G549" s="112"/>
      <c r="H549" s="112">
        <v>44.7</v>
      </c>
      <c r="I549" s="112">
        <v>52.8</v>
      </c>
      <c r="J549" s="112">
        <v>44.8</v>
      </c>
      <c r="K549" s="112">
        <v>53.5</v>
      </c>
      <c r="L549" s="112">
        <v>50.2</v>
      </c>
    </row>
    <row r="550" spans="1:12" x14ac:dyDescent="0.2">
      <c r="A550" s="54">
        <v>34090</v>
      </c>
      <c r="B550" s="71">
        <v>55.2</v>
      </c>
      <c r="C550" s="112">
        <v>47.4</v>
      </c>
      <c r="D550" s="55">
        <v>51.5</v>
      </c>
      <c r="E550" s="112">
        <v>50.4</v>
      </c>
      <c r="F550" s="112">
        <v>55</v>
      </c>
      <c r="G550" s="112"/>
      <c r="H550" s="112">
        <v>44.8</v>
      </c>
      <c r="I550" s="112">
        <v>51.5</v>
      </c>
      <c r="J550" s="112">
        <v>43.6</v>
      </c>
      <c r="K550" s="112">
        <v>54.2</v>
      </c>
      <c r="L550" s="112">
        <v>51.2</v>
      </c>
    </row>
    <row r="551" spans="1:12" x14ac:dyDescent="0.2">
      <c r="A551" s="54">
        <v>34121</v>
      </c>
      <c r="B551" s="71">
        <v>51.6</v>
      </c>
      <c r="C551" s="112">
        <v>49.8</v>
      </c>
      <c r="D551" s="55">
        <v>52</v>
      </c>
      <c r="E551" s="112">
        <v>50.6</v>
      </c>
      <c r="F551" s="112">
        <v>53.1</v>
      </c>
      <c r="G551" s="112"/>
      <c r="H551" s="112">
        <v>46.5</v>
      </c>
      <c r="I551" s="112">
        <v>50.4</v>
      </c>
      <c r="J551" s="112">
        <v>43.2</v>
      </c>
      <c r="K551" s="112">
        <v>52.4</v>
      </c>
      <c r="L551" s="112">
        <v>49.6</v>
      </c>
    </row>
    <row r="552" spans="1:12" x14ac:dyDescent="0.2">
      <c r="A552" s="54">
        <v>34151</v>
      </c>
      <c r="B552" s="71">
        <v>53.8</v>
      </c>
      <c r="C552" s="112">
        <v>48.7</v>
      </c>
      <c r="D552" s="55">
        <v>45</v>
      </c>
      <c r="E552" s="112">
        <v>51.4</v>
      </c>
      <c r="F552" s="112">
        <v>52.7</v>
      </c>
      <c r="G552" s="112"/>
      <c r="H552" s="112">
        <v>45.5</v>
      </c>
      <c r="I552" s="112">
        <v>51</v>
      </c>
      <c r="J552" s="112">
        <v>43.6</v>
      </c>
      <c r="K552" s="112">
        <v>50.1</v>
      </c>
      <c r="L552" s="112">
        <v>50.2</v>
      </c>
    </row>
    <row r="553" spans="1:12" x14ac:dyDescent="0.2">
      <c r="A553" s="54">
        <v>34182</v>
      </c>
      <c r="B553" s="71">
        <v>55.3</v>
      </c>
      <c r="C553" s="112">
        <v>49.4</v>
      </c>
      <c r="D553" s="55">
        <v>51</v>
      </c>
      <c r="E553" s="112">
        <v>52.3</v>
      </c>
      <c r="F553" s="112">
        <v>53.9</v>
      </c>
      <c r="G553" s="112"/>
      <c r="H553" s="112">
        <v>44.4</v>
      </c>
      <c r="I553" s="112">
        <v>51.8</v>
      </c>
      <c r="J553" s="112">
        <v>41.9</v>
      </c>
      <c r="K553" s="112">
        <v>52.6</v>
      </c>
      <c r="L553" s="112">
        <v>50.7</v>
      </c>
    </row>
    <row r="554" spans="1:12" x14ac:dyDescent="0.2">
      <c r="A554" s="54">
        <v>34213</v>
      </c>
      <c r="B554" s="71">
        <v>52.6</v>
      </c>
      <c r="C554" s="112">
        <v>49.9</v>
      </c>
      <c r="D554" s="55">
        <v>49</v>
      </c>
      <c r="E554" s="112">
        <v>49</v>
      </c>
      <c r="F554" s="112">
        <v>55.2</v>
      </c>
      <c r="G554" s="112"/>
      <c r="H554" s="112">
        <v>46.2</v>
      </c>
      <c r="I554" s="112">
        <v>51.3</v>
      </c>
      <c r="J554" s="112">
        <v>44.5</v>
      </c>
      <c r="K554" s="112">
        <v>51.7</v>
      </c>
      <c r="L554" s="112">
        <v>50.8</v>
      </c>
    </row>
    <row r="555" spans="1:12" x14ac:dyDescent="0.2">
      <c r="A555" s="54">
        <v>34243</v>
      </c>
      <c r="B555" s="71">
        <v>58.9</v>
      </c>
      <c r="C555" s="112">
        <v>49.4</v>
      </c>
      <c r="D555" s="55">
        <v>55.5</v>
      </c>
      <c r="E555" s="112">
        <v>50.9</v>
      </c>
      <c r="F555" s="112">
        <v>56.1</v>
      </c>
      <c r="G555" s="112"/>
      <c r="H555" s="112">
        <v>48.6</v>
      </c>
      <c r="I555" s="112">
        <v>50.7</v>
      </c>
      <c r="J555" s="112">
        <v>46</v>
      </c>
      <c r="K555" s="112">
        <v>54.1</v>
      </c>
      <c r="L555" s="112">
        <v>53.4</v>
      </c>
    </row>
    <row r="556" spans="1:12" x14ac:dyDescent="0.2">
      <c r="A556" s="54">
        <v>34274</v>
      </c>
      <c r="B556" s="71">
        <v>60.4</v>
      </c>
      <c r="C556" s="112">
        <v>51.5</v>
      </c>
      <c r="D556" s="55">
        <v>56.5</v>
      </c>
      <c r="E556" s="112">
        <v>52.7</v>
      </c>
      <c r="F556" s="112">
        <v>57.5</v>
      </c>
      <c r="G556" s="112"/>
      <c r="H556" s="112">
        <v>45.5</v>
      </c>
      <c r="I556" s="112">
        <v>50.9</v>
      </c>
      <c r="J556" s="112">
        <v>45.5</v>
      </c>
      <c r="K556" s="112">
        <v>55</v>
      </c>
      <c r="L556" s="112">
        <v>53.8</v>
      </c>
    </row>
    <row r="557" spans="1:12" x14ac:dyDescent="0.2">
      <c r="A557" s="54">
        <v>34304</v>
      </c>
      <c r="B557" s="71">
        <v>62.4</v>
      </c>
      <c r="C557" s="112">
        <v>50.3</v>
      </c>
      <c r="D557" s="55">
        <v>54.5</v>
      </c>
      <c r="E557" s="112">
        <v>53.1</v>
      </c>
      <c r="F557" s="112">
        <v>61.7</v>
      </c>
      <c r="G557" s="112"/>
      <c r="H557" s="112">
        <v>43.2</v>
      </c>
      <c r="I557" s="112">
        <v>51.5</v>
      </c>
      <c r="J557" s="112">
        <v>47.1</v>
      </c>
      <c r="K557" s="112">
        <v>53.8</v>
      </c>
      <c r="L557" s="112">
        <v>55.6</v>
      </c>
    </row>
    <row r="558" spans="1:12" x14ac:dyDescent="0.2">
      <c r="A558" s="54">
        <v>34335</v>
      </c>
      <c r="B558" s="71">
        <v>63.5</v>
      </c>
      <c r="C558" s="112">
        <v>52.4</v>
      </c>
      <c r="D558" s="55">
        <v>58</v>
      </c>
      <c r="E558" s="112">
        <v>58.9</v>
      </c>
      <c r="F558" s="112">
        <v>59.7</v>
      </c>
      <c r="G558" s="112"/>
      <c r="H558" s="112">
        <v>43.9</v>
      </c>
      <c r="I558" s="112">
        <v>54.4</v>
      </c>
      <c r="J558" s="112">
        <v>47.5</v>
      </c>
      <c r="K558" s="112">
        <v>55.3</v>
      </c>
      <c r="L558" s="112">
        <v>56</v>
      </c>
    </row>
    <row r="559" spans="1:12" x14ac:dyDescent="0.2">
      <c r="A559" s="54">
        <v>34366</v>
      </c>
      <c r="B559" s="71">
        <v>62.2</v>
      </c>
      <c r="C559" s="112">
        <v>51.9</v>
      </c>
      <c r="D559" s="55">
        <v>56.5</v>
      </c>
      <c r="E559" s="112">
        <v>63</v>
      </c>
      <c r="F559" s="112">
        <v>60.2</v>
      </c>
      <c r="G559" s="112"/>
      <c r="H559" s="112">
        <v>44.6</v>
      </c>
      <c r="I559" s="112">
        <v>57</v>
      </c>
      <c r="J559" s="112">
        <v>48.7</v>
      </c>
      <c r="K559" s="112">
        <v>58.3</v>
      </c>
      <c r="L559" s="112">
        <v>56.5</v>
      </c>
    </row>
    <row r="560" spans="1:12" x14ac:dyDescent="0.2">
      <c r="A560" s="54">
        <v>34394</v>
      </c>
      <c r="B560" s="71">
        <v>62.8</v>
      </c>
      <c r="C560" s="112">
        <v>51.8</v>
      </c>
      <c r="D560" s="55">
        <v>56.5</v>
      </c>
      <c r="E560" s="112">
        <v>62.9</v>
      </c>
      <c r="F560" s="112">
        <v>63.4</v>
      </c>
      <c r="G560" s="112"/>
      <c r="H560" s="112">
        <v>43</v>
      </c>
      <c r="I560" s="112">
        <v>55.4</v>
      </c>
      <c r="J560" s="112">
        <v>48.2</v>
      </c>
      <c r="K560" s="112">
        <v>55.2</v>
      </c>
      <c r="L560" s="112">
        <v>56.9</v>
      </c>
    </row>
    <row r="561" spans="1:12" x14ac:dyDescent="0.2">
      <c r="A561" s="54">
        <v>34425</v>
      </c>
      <c r="B561" s="71">
        <v>62.7</v>
      </c>
      <c r="C561" s="112">
        <v>51.8</v>
      </c>
      <c r="D561" s="55">
        <v>61.5</v>
      </c>
      <c r="E561" s="112">
        <v>63.5</v>
      </c>
      <c r="F561" s="112">
        <v>61.4</v>
      </c>
      <c r="G561" s="112"/>
      <c r="H561" s="112">
        <v>45.9</v>
      </c>
      <c r="I561" s="112">
        <v>57.2</v>
      </c>
      <c r="J561" s="112">
        <v>50.1</v>
      </c>
      <c r="K561" s="112">
        <v>56.9</v>
      </c>
      <c r="L561" s="112">
        <v>57.4</v>
      </c>
    </row>
    <row r="562" spans="1:12" x14ac:dyDescent="0.2">
      <c r="A562" s="54">
        <v>34455</v>
      </c>
      <c r="B562" s="71">
        <v>61.6</v>
      </c>
      <c r="C562" s="112">
        <v>53.4</v>
      </c>
      <c r="D562" s="55">
        <v>61.5</v>
      </c>
      <c r="E562" s="112">
        <v>67.8</v>
      </c>
      <c r="F562" s="112">
        <v>62.7</v>
      </c>
      <c r="G562" s="112"/>
      <c r="H562" s="112">
        <v>47.6</v>
      </c>
      <c r="I562" s="112">
        <v>60.2</v>
      </c>
      <c r="J562" s="112">
        <v>51.4</v>
      </c>
      <c r="K562" s="112">
        <v>54.9</v>
      </c>
      <c r="L562" s="112">
        <v>58.2</v>
      </c>
    </row>
    <row r="563" spans="1:12" x14ac:dyDescent="0.2">
      <c r="A563" s="54">
        <v>34486</v>
      </c>
      <c r="B563" s="71">
        <v>65</v>
      </c>
      <c r="C563" s="112">
        <v>55.2</v>
      </c>
      <c r="D563" s="55">
        <v>60</v>
      </c>
      <c r="E563" s="112">
        <v>69.7</v>
      </c>
      <c r="F563" s="112">
        <v>62</v>
      </c>
      <c r="G563" s="112"/>
      <c r="H563" s="112">
        <v>48.3</v>
      </c>
      <c r="I563" s="112">
        <v>60.3</v>
      </c>
      <c r="J563" s="112">
        <v>49.5</v>
      </c>
      <c r="K563" s="112">
        <v>57.8</v>
      </c>
      <c r="L563" s="112">
        <v>58.8</v>
      </c>
    </row>
    <row r="564" spans="1:12" x14ac:dyDescent="0.2">
      <c r="A564" s="54">
        <v>34516</v>
      </c>
      <c r="B564" s="71">
        <v>64.2</v>
      </c>
      <c r="C564" s="112">
        <v>51.1</v>
      </c>
      <c r="D564" s="55">
        <v>59.5</v>
      </c>
      <c r="E564" s="112">
        <v>71.599999999999994</v>
      </c>
      <c r="F564" s="112">
        <v>62.3</v>
      </c>
      <c r="G564" s="112"/>
      <c r="H564" s="112">
        <v>45.1</v>
      </c>
      <c r="I564" s="112">
        <v>58.1</v>
      </c>
      <c r="J564" s="112">
        <v>52.3</v>
      </c>
      <c r="K564" s="112">
        <v>56.7</v>
      </c>
      <c r="L564" s="112">
        <v>58.5</v>
      </c>
    </row>
    <row r="565" spans="1:12" x14ac:dyDescent="0.2">
      <c r="A565" s="54">
        <v>34547</v>
      </c>
      <c r="B565" s="71">
        <v>63</v>
      </c>
      <c r="C565" s="112">
        <v>51.3</v>
      </c>
      <c r="D565" s="55">
        <v>60.5</v>
      </c>
      <c r="E565" s="112">
        <v>75.2</v>
      </c>
      <c r="F565" s="112">
        <v>60.2</v>
      </c>
      <c r="G565" s="112"/>
      <c r="H565" s="112">
        <v>44.9</v>
      </c>
      <c r="I565" s="112">
        <v>61.6</v>
      </c>
      <c r="J565" s="112">
        <v>51.4</v>
      </c>
      <c r="K565" s="112">
        <v>57.7</v>
      </c>
      <c r="L565" s="112">
        <v>58</v>
      </c>
    </row>
    <row r="566" spans="1:12" x14ac:dyDescent="0.2">
      <c r="A566" s="54">
        <v>34578</v>
      </c>
      <c r="B566" s="71">
        <v>62.7</v>
      </c>
      <c r="C566" s="112">
        <v>53</v>
      </c>
      <c r="D566" s="55">
        <v>60.5</v>
      </c>
      <c r="E566" s="112">
        <v>80.3</v>
      </c>
      <c r="F566" s="112">
        <v>62.8</v>
      </c>
      <c r="G566" s="112"/>
      <c r="H566" s="112">
        <v>46.1</v>
      </c>
      <c r="I566" s="112">
        <v>62.5</v>
      </c>
      <c r="J566" s="112">
        <v>52.5</v>
      </c>
      <c r="K566" s="112">
        <v>60</v>
      </c>
      <c r="L566" s="112">
        <v>59</v>
      </c>
    </row>
    <row r="567" spans="1:12" x14ac:dyDescent="0.2">
      <c r="A567" s="54">
        <v>34608</v>
      </c>
      <c r="B567" s="71">
        <v>63</v>
      </c>
      <c r="C567" s="112">
        <v>53.7</v>
      </c>
      <c r="D567" s="55">
        <v>60.5</v>
      </c>
      <c r="E567" s="112">
        <v>84.1</v>
      </c>
      <c r="F567" s="112">
        <v>63.3</v>
      </c>
      <c r="G567" s="112"/>
      <c r="H567" s="112">
        <v>47.6</v>
      </c>
      <c r="I567" s="112">
        <v>64.900000000000006</v>
      </c>
      <c r="J567" s="112">
        <v>51.1</v>
      </c>
      <c r="K567" s="112">
        <v>58.5</v>
      </c>
      <c r="L567" s="112">
        <v>59.4</v>
      </c>
    </row>
    <row r="568" spans="1:12" x14ac:dyDescent="0.2">
      <c r="A568" s="54">
        <v>34639</v>
      </c>
      <c r="B568" s="71">
        <v>61.5</v>
      </c>
      <c r="C568" s="112">
        <v>53.2</v>
      </c>
      <c r="D568" s="55">
        <v>58</v>
      </c>
      <c r="E568" s="112">
        <v>84.5</v>
      </c>
      <c r="F568" s="112">
        <v>63.9</v>
      </c>
      <c r="G568" s="112"/>
      <c r="H568" s="112">
        <v>47.3</v>
      </c>
      <c r="I568" s="112">
        <v>64.7</v>
      </c>
      <c r="J568" s="112">
        <v>51.6</v>
      </c>
      <c r="K568" s="112">
        <v>56.1</v>
      </c>
      <c r="L568" s="112">
        <v>59.2</v>
      </c>
    </row>
    <row r="569" spans="1:12" x14ac:dyDescent="0.2">
      <c r="A569" s="54">
        <v>34669</v>
      </c>
      <c r="B569" s="71">
        <v>58.9</v>
      </c>
      <c r="C569" s="112">
        <v>52.6</v>
      </c>
      <c r="D569" s="55">
        <v>53.5</v>
      </c>
      <c r="E569" s="112">
        <v>87.1</v>
      </c>
      <c r="F569" s="112">
        <v>59.5</v>
      </c>
      <c r="G569" s="112"/>
      <c r="H569" s="112">
        <v>45</v>
      </c>
      <c r="I569" s="112">
        <v>64.8</v>
      </c>
      <c r="J569" s="112">
        <v>46.7</v>
      </c>
      <c r="K569" s="112">
        <v>58.4</v>
      </c>
      <c r="L569" s="112">
        <v>56.1</v>
      </c>
    </row>
    <row r="570" spans="1:12" x14ac:dyDescent="0.2">
      <c r="A570" s="54">
        <v>34700</v>
      </c>
      <c r="B570" s="71">
        <v>59.7</v>
      </c>
      <c r="C570" s="112">
        <v>52.2</v>
      </c>
      <c r="D570" s="55">
        <v>54</v>
      </c>
      <c r="E570" s="112">
        <v>86</v>
      </c>
      <c r="F570" s="112">
        <v>60.9</v>
      </c>
      <c r="G570" s="112"/>
      <c r="H570" s="112">
        <v>45.2</v>
      </c>
      <c r="I570" s="112">
        <v>62.7</v>
      </c>
      <c r="J570" s="112">
        <v>51.9</v>
      </c>
      <c r="K570" s="112">
        <v>59.1</v>
      </c>
      <c r="L570" s="112">
        <v>57.4</v>
      </c>
    </row>
    <row r="571" spans="1:12" x14ac:dyDescent="0.2">
      <c r="A571" s="54">
        <v>34731</v>
      </c>
      <c r="B571" s="71">
        <v>56.6</v>
      </c>
      <c r="C571" s="112">
        <v>53</v>
      </c>
      <c r="D571" s="55">
        <v>55</v>
      </c>
      <c r="E571" s="112">
        <v>81.7</v>
      </c>
      <c r="F571" s="112">
        <v>57.4</v>
      </c>
      <c r="G571" s="112"/>
      <c r="H571" s="112">
        <v>47</v>
      </c>
      <c r="I571" s="112">
        <v>60.7</v>
      </c>
      <c r="J571" s="112">
        <v>50</v>
      </c>
      <c r="K571" s="112">
        <v>58.7</v>
      </c>
      <c r="L571" s="112">
        <v>55.1</v>
      </c>
    </row>
    <row r="572" spans="1:12" x14ac:dyDescent="0.2">
      <c r="A572" s="54">
        <v>34759</v>
      </c>
      <c r="B572" s="71">
        <v>51.9</v>
      </c>
      <c r="C572" s="112">
        <v>52</v>
      </c>
      <c r="D572" s="55">
        <v>51</v>
      </c>
      <c r="E572" s="112">
        <v>78.900000000000006</v>
      </c>
      <c r="F572" s="112">
        <v>54.8</v>
      </c>
      <c r="G572" s="112"/>
      <c r="H572" s="112">
        <v>47</v>
      </c>
      <c r="I572" s="112">
        <v>56.9</v>
      </c>
      <c r="J572" s="112">
        <v>48.1</v>
      </c>
      <c r="K572" s="112">
        <v>56.9</v>
      </c>
      <c r="L572" s="112">
        <v>52.1</v>
      </c>
    </row>
    <row r="573" spans="1:12" x14ac:dyDescent="0.2">
      <c r="A573" s="54">
        <v>34790</v>
      </c>
      <c r="B573" s="71">
        <v>52.2</v>
      </c>
      <c r="C573" s="112">
        <v>49.8</v>
      </c>
      <c r="D573" s="55">
        <v>47.5</v>
      </c>
      <c r="E573" s="112">
        <v>74.5</v>
      </c>
      <c r="F573" s="112">
        <v>54.1</v>
      </c>
      <c r="G573" s="112"/>
      <c r="H573" s="112">
        <v>44.2</v>
      </c>
      <c r="I573" s="112">
        <v>56.3</v>
      </c>
      <c r="J573" s="112">
        <v>47.4</v>
      </c>
      <c r="K573" s="112">
        <v>55.6</v>
      </c>
      <c r="L573" s="112">
        <v>51.5</v>
      </c>
    </row>
    <row r="574" spans="1:12" x14ac:dyDescent="0.2">
      <c r="A574" s="54">
        <v>34820</v>
      </c>
      <c r="B574" s="71">
        <v>44</v>
      </c>
      <c r="C574" s="112">
        <v>47.9</v>
      </c>
      <c r="D574" s="55">
        <v>42</v>
      </c>
      <c r="E574" s="112">
        <v>70.5</v>
      </c>
      <c r="F574" s="112">
        <v>49.9</v>
      </c>
      <c r="G574" s="112"/>
      <c r="H574" s="112">
        <v>43.3</v>
      </c>
      <c r="I574" s="112">
        <v>53.3</v>
      </c>
      <c r="J574" s="112">
        <v>43.7</v>
      </c>
      <c r="K574" s="112">
        <v>56.3</v>
      </c>
      <c r="L574" s="112">
        <v>46.7</v>
      </c>
    </row>
    <row r="575" spans="1:12" x14ac:dyDescent="0.2">
      <c r="A575" s="54">
        <v>34851</v>
      </c>
      <c r="B575" s="71">
        <v>43.5</v>
      </c>
      <c r="C575" s="112">
        <v>49.3</v>
      </c>
      <c r="D575" s="55">
        <v>36</v>
      </c>
      <c r="E575" s="112">
        <v>64.7</v>
      </c>
      <c r="F575" s="112">
        <v>46.1</v>
      </c>
      <c r="G575" s="112"/>
      <c r="H575" s="112">
        <v>43</v>
      </c>
      <c r="I575" s="112">
        <v>51.8</v>
      </c>
      <c r="J575" s="112">
        <v>46.5</v>
      </c>
      <c r="K575" s="112">
        <v>56.1</v>
      </c>
      <c r="L575" s="112">
        <v>45.9</v>
      </c>
    </row>
    <row r="576" spans="1:12" x14ac:dyDescent="0.2">
      <c r="A576" s="54">
        <v>34881</v>
      </c>
      <c r="B576" s="71">
        <v>52.7</v>
      </c>
      <c r="C576" s="112">
        <v>53.3</v>
      </c>
      <c r="D576" s="55">
        <v>41.5</v>
      </c>
      <c r="E576" s="112">
        <v>58.6</v>
      </c>
      <c r="F576" s="112">
        <v>51.6</v>
      </c>
      <c r="G576" s="112"/>
      <c r="H576" s="112">
        <v>46.5</v>
      </c>
      <c r="I576" s="112">
        <v>51.3</v>
      </c>
      <c r="J576" s="112">
        <v>48.1</v>
      </c>
      <c r="K576" s="112">
        <v>56.4</v>
      </c>
      <c r="L576" s="112">
        <v>50.7</v>
      </c>
    </row>
    <row r="577" spans="1:12" x14ac:dyDescent="0.2">
      <c r="A577" s="54">
        <v>34912</v>
      </c>
      <c r="B577" s="71">
        <v>46.5</v>
      </c>
      <c r="C577" s="112">
        <v>51.8</v>
      </c>
      <c r="D577" s="55">
        <v>40.5</v>
      </c>
      <c r="E577" s="112">
        <v>48.5</v>
      </c>
      <c r="F577" s="112">
        <v>49.1</v>
      </c>
      <c r="G577" s="112"/>
      <c r="H577" s="112">
        <v>45.5</v>
      </c>
      <c r="I577" s="112">
        <v>49.1</v>
      </c>
      <c r="J577" s="112">
        <v>45</v>
      </c>
      <c r="K577" s="112">
        <v>53.7</v>
      </c>
      <c r="L577" s="112">
        <v>47.1</v>
      </c>
    </row>
    <row r="578" spans="1:12" x14ac:dyDescent="0.2">
      <c r="A578" s="54">
        <v>34943</v>
      </c>
      <c r="B578" s="71">
        <v>49.4</v>
      </c>
      <c r="C578" s="112">
        <v>49.4</v>
      </c>
      <c r="D578" s="55">
        <v>43.5</v>
      </c>
      <c r="E578" s="112">
        <v>48.8</v>
      </c>
      <c r="F578" s="112">
        <v>50.5</v>
      </c>
      <c r="G578" s="112"/>
      <c r="H578" s="112">
        <v>40.299999999999997</v>
      </c>
      <c r="I578" s="112">
        <v>50</v>
      </c>
      <c r="J578" s="112">
        <v>45.5</v>
      </c>
      <c r="K578" s="112">
        <v>52.6</v>
      </c>
      <c r="L578" s="112">
        <v>48.1</v>
      </c>
    </row>
    <row r="579" spans="1:12" x14ac:dyDescent="0.2">
      <c r="A579" s="54">
        <v>34973</v>
      </c>
      <c r="B579" s="71">
        <v>47.5</v>
      </c>
      <c r="C579" s="112">
        <v>49.5</v>
      </c>
      <c r="D579" s="55">
        <v>40.5</v>
      </c>
      <c r="E579" s="112">
        <v>46.5</v>
      </c>
      <c r="F579" s="112">
        <v>47</v>
      </c>
      <c r="G579" s="112"/>
      <c r="H579" s="112">
        <v>42.2</v>
      </c>
      <c r="I579" s="112">
        <v>48.4</v>
      </c>
      <c r="J579" s="112">
        <v>45.9</v>
      </c>
      <c r="K579" s="112">
        <v>52.2</v>
      </c>
      <c r="L579" s="112">
        <v>46.7</v>
      </c>
    </row>
    <row r="580" spans="1:12" x14ac:dyDescent="0.2">
      <c r="A580" s="54">
        <v>35004</v>
      </c>
      <c r="B580" s="71">
        <v>48.6</v>
      </c>
      <c r="C580" s="112">
        <v>44.2</v>
      </c>
      <c r="D580" s="55">
        <v>41.5</v>
      </c>
      <c r="E580" s="112">
        <v>44.5</v>
      </c>
      <c r="F580" s="112">
        <v>45</v>
      </c>
      <c r="G580" s="112"/>
      <c r="H580" s="112">
        <v>43.3</v>
      </c>
      <c r="I580" s="112">
        <v>45.3</v>
      </c>
      <c r="J580" s="112">
        <v>44.5</v>
      </c>
      <c r="K580" s="112">
        <v>54.7</v>
      </c>
      <c r="L580" s="112">
        <v>45.9</v>
      </c>
    </row>
    <row r="581" spans="1:12" x14ac:dyDescent="0.2">
      <c r="A581" s="54">
        <v>35034</v>
      </c>
      <c r="B581" s="71">
        <v>45.9</v>
      </c>
      <c r="C581" s="112">
        <v>49.5</v>
      </c>
      <c r="D581" s="55">
        <v>42</v>
      </c>
      <c r="E581" s="112">
        <v>40.299999999999997</v>
      </c>
      <c r="F581" s="112">
        <v>46.9</v>
      </c>
      <c r="G581" s="112"/>
      <c r="H581" s="112">
        <v>43.1</v>
      </c>
      <c r="I581" s="112">
        <v>47.5</v>
      </c>
      <c r="J581" s="112">
        <v>46.2</v>
      </c>
      <c r="K581" s="112">
        <v>56.5</v>
      </c>
      <c r="L581" s="112">
        <v>46.2</v>
      </c>
    </row>
    <row r="582" spans="1:12" x14ac:dyDescent="0.2">
      <c r="A582" s="54">
        <v>35065</v>
      </c>
      <c r="B582" s="71">
        <v>44.1</v>
      </c>
      <c r="C582" s="112">
        <v>48.3</v>
      </c>
      <c r="D582" s="55">
        <v>41.5</v>
      </c>
      <c r="E582" s="112">
        <v>40.299999999999997</v>
      </c>
      <c r="F582" s="112">
        <v>45.6</v>
      </c>
      <c r="G582" s="112"/>
      <c r="H582" s="112">
        <v>46.6</v>
      </c>
      <c r="I582" s="112">
        <v>47.8</v>
      </c>
      <c r="J582" s="112">
        <v>45.3</v>
      </c>
      <c r="K582" s="112">
        <v>50</v>
      </c>
      <c r="L582" s="112">
        <v>45.5</v>
      </c>
    </row>
    <row r="583" spans="1:12" x14ac:dyDescent="0.2">
      <c r="A583" s="54">
        <v>35096</v>
      </c>
      <c r="B583" s="71">
        <v>46.1</v>
      </c>
      <c r="C583" s="112">
        <v>48.1</v>
      </c>
      <c r="D583" s="55">
        <v>43.5</v>
      </c>
      <c r="E583" s="112">
        <v>38.799999999999997</v>
      </c>
      <c r="F583" s="112">
        <v>45.7</v>
      </c>
      <c r="G583" s="112"/>
      <c r="H583" s="112">
        <v>43.3</v>
      </c>
      <c r="I583" s="112">
        <v>49.5</v>
      </c>
      <c r="J583" s="112">
        <v>44.6</v>
      </c>
      <c r="K583" s="112">
        <v>51.3</v>
      </c>
      <c r="L583" s="112">
        <v>45.9</v>
      </c>
    </row>
    <row r="584" spans="1:12" x14ac:dyDescent="0.2">
      <c r="A584" s="54">
        <v>35125</v>
      </c>
      <c r="B584" s="71">
        <v>49.1</v>
      </c>
      <c r="C584" s="112">
        <v>47.5</v>
      </c>
      <c r="D584" s="55">
        <v>40</v>
      </c>
      <c r="E584" s="112">
        <v>39.9</v>
      </c>
      <c r="F584" s="112">
        <v>47.3</v>
      </c>
      <c r="G584" s="112"/>
      <c r="H584" s="112">
        <v>40</v>
      </c>
      <c r="I584" s="112">
        <v>49.6</v>
      </c>
      <c r="J584" s="112">
        <v>44.4</v>
      </c>
      <c r="K584" s="112">
        <v>50.8</v>
      </c>
      <c r="L584" s="112">
        <v>46.9</v>
      </c>
    </row>
    <row r="585" spans="1:12" x14ac:dyDescent="0.2">
      <c r="A585" s="54">
        <v>35156</v>
      </c>
      <c r="B585" s="71">
        <v>52.3</v>
      </c>
      <c r="C585" s="112">
        <v>47.5</v>
      </c>
      <c r="D585" s="55">
        <v>44</v>
      </c>
      <c r="E585" s="112">
        <v>41.5</v>
      </c>
      <c r="F585" s="112">
        <v>51.6</v>
      </c>
      <c r="G585" s="112"/>
      <c r="H585" s="112">
        <v>43.9</v>
      </c>
      <c r="I585" s="112">
        <v>49.4</v>
      </c>
      <c r="J585" s="112">
        <v>44.7</v>
      </c>
      <c r="K585" s="112">
        <v>51.4</v>
      </c>
      <c r="L585" s="112">
        <v>49.3</v>
      </c>
    </row>
    <row r="586" spans="1:12" x14ac:dyDescent="0.2">
      <c r="A586" s="54">
        <v>35186</v>
      </c>
      <c r="B586" s="71">
        <v>51.7</v>
      </c>
      <c r="C586" s="112">
        <v>48.5</v>
      </c>
      <c r="D586" s="55">
        <v>48.5</v>
      </c>
      <c r="E586" s="112">
        <v>50.2</v>
      </c>
      <c r="F586" s="112">
        <v>53</v>
      </c>
      <c r="G586" s="112"/>
      <c r="H586" s="112">
        <v>39.200000000000003</v>
      </c>
      <c r="I586" s="112">
        <v>49.9</v>
      </c>
      <c r="J586" s="112">
        <v>44.7</v>
      </c>
      <c r="K586" s="112">
        <v>57.2</v>
      </c>
      <c r="L586" s="112">
        <v>49.1</v>
      </c>
    </row>
    <row r="587" spans="1:12" x14ac:dyDescent="0.2">
      <c r="A587" s="54">
        <v>35217</v>
      </c>
      <c r="B587" s="71">
        <v>59.4</v>
      </c>
      <c r="C587" s="112">
        <v>48.7</v>
      </c>
      <c r="D587" s="55">
        <v>51</v>
      </c>
      <c r="E587" s="112">
        <v>47.9</v>
      </c>
      <c r="F587" s="112">
        <v>55.5</v>
      </c>
      <c r="G587" s="112"/>
      <c r="H587" s="112">
        <v>43.1</v>
      </c>
      <c r="I587" s="112">
        <v>52.8</v>
      </c>
      <c r="J587" s="112">
        <v>48.2</v>
      </c>
      <c r="K587" s="112">
        <v>53.1</v>
      </c>
      <c r="L587" s="112">
        <v>53.6</v>
      </c>
    </row>
    <row r="588" spans="1:12" x14ac:dyDescent="0.2">
      <c r="A588" s="54">
        <v>35247</v>
      </c>
      <c r="B588" s="71">
        <v>51.9</v>
      </c>
      <c r="C588" s="112">
        <v>53.1</v>
      </c>
      <c r="D588" s="55">
        <v>47.5</v>
      </c>
      <c r="E588" s="112">
        <v>44.1</v>
      </c>
      <c r="F588" s="112">
        <v>52.4</v>
      </c>
      <c r="G588" s="112"/>
      <c r="H588" s="112">
        <v>40.799999999999997</v>
      </c>
      <c r="I588" s="112">
        <v>50.8</v>
      </c>
      <c r="J588" s="112">
        <v>46.7</v>
      </c>
      <c r="K588" s="112">
        <v>53.2</v>
      </c>
      <c r="L588" s="112">
        <v>49.7</v>
      </c>
    </row>
    <row r="589" spans="1:12" x14ac:dyDescent="0.2">
      <c r="A589" s="54">
        <v>35278</v>
      </c>
      <c r="B589" s="71">
        <v>54.6</v>
      </c>
      <c r="C589" s="112">
        <v>50</v>
      </c>
      <c r="D589" s="55">
        <v>47</v>
      </c>
      <c r="E589" s="112">
        <v>46.6</v>
      </c>
      <c r="F589" s="112">
        <v>55.1</v>
      </c>
      <c r="G589" s="112"/>
      <c r="H589" s="112">
        <v>42.2</v>
      </c>
      <c r="I589" s="112">
        <v>51.9</v>
      </c>
      <c r="J589" s="112">
        <v>47.4</v>
      </c>
      <c r="K589" s="112">
        <v>55.3</v>
      </c>
      <c r="L589" s="112">
        <v>51.6</v>
      </c>
    </row>
    <row r="590" spans="1:12" x14ac:dyDescent="0.2">
      <c r="A590" s="54">
        <v>35309</v>
      </c>
      <c r="B590" s="71">
        <v>54.6</v>
      </c>
      <c r="C590" s="112">
        <v>50.7</v>
      </c>
      <c r="D590" s="55">
        <v>49.5</v>
      </c>
      <c r="E590" s="112">
        <v>50.1</v>
      </c>
      <c r="F590" s="112">
        <v>53.5</v>
      </c>
      <c r="G590" s="112"/>
      <c r="H590" s="112">
        <v>43.7</v>
      </c>
      <c r="I590" s="112">
        <v>50</v>
      </c>
      <c r="J590" s="112">
        <v>47.2</v>
      </c>
      <c r="K590" s="112">
        <v>55.1</v>
      </c>
      <c r="L590" s="112">
        <v>51.1</v>
      </c>
    </row>
    <row r="591" spans="1:12" x14ac:dyDescent="0.2">
      <c r="A591" s="54">
        <v>35339</v>
      </c>
      <c r="B591" s="71">
        <v>52.9</v>
      </c>
      <c r="C591" s="112">
        <v>52.8</v>
      </c>
      <c r="D591" s="55">
        <v>44.5</v>
      </c>
      <c r="E591" s="112">
        <v>45.7</v>
      </c>
      <c r="F591" s="112">
        <v>55.4</v>
      </c>
      <c r="G591" s="112"/>
      <c r="H591" s="112">
        <v>39.6</v>
      </c>
      <c r="I591" s="112">
        <v>50.9</v>
      </c>
      <c r="J591" s="112">
        <v>46</v>
      </c>
      <c r="K591" s="112">
        <v>57</v>
      </c>
      <c r="L591" s="112">
        <v>50.5</v>
      </c>
    </row>
    <row r="592" spans="1:12" x14ac:dyDescent="0.2">
      <c r="A592" s="54">
        <v>35370</v>
      </c>
      <c r="B592" s="71">
        <v>56.9</v>
      </c>
      <c r="C592" s="112">
        <v>53.2</v>
      </c>
      <c r="D592" s="55">
        <v>49</v>
      </c>
      <c r="E592" s="112">
        <v>46.3</v>
      </c>
      <c r="F592" s="112">
        <v>58.1</v>
      </c>
      <c r="G592" s="112"/>
      <c r="H592" s="112">
        <v>42.3</v>
      </c>
      <c r="I592" s="112">
        <v>51.2</v>
      </c>
      <c r="J592" s="112">
        <v>47.6</v>
      </c>
      <c r="K592" s="112">
        <v>55.5</v>
      </c>
      <c r="L592" s="112">
        <v>53</v>
      </c>
    </row>
    <row r="593" spans="1:12" x14ac:dyDescent="0.2">
      <c r="A593" s="54">
        <v>35400</v>
      </c>
      <c r="B593" s="71">
        <v>61.7</v>
      </c>
      <c r="C593" s="112">
        <v>51.6</v>
      </c>
      <c r="D593" s="55">
        <v>51</v>
      </c>
      <c r="E593" s="112">
        <v>52</v>
      </c>
      <c r="F593" s="112">
        <v>58.9</v>
      </c>
      <c r="G593" s="112"/>
      <c r="H593" s="112">
        <v>44.4</v>
      </c>
      <c r="I593" s="112">
        <v>52</v>
      </c>
      <c r="J593" s="112">
        <v>48.6</v>
      </c>
      <c r="K593" s="112">
        <v>56.5</v>
      </c>
      <c r="L593" s="112">
        <v>55.2</v>
      </c>
    </row>
    <row r="594" spans="1:12" x14ac:dyDescent="0.2">
      <c r="A594" s="54">
        <v>35431</v>
      </c>
      <c r="B594" s="71">
        <v>57</v>
      </c>
      <c r="C594" s="112">
        <v>53.5</v>
      </c>
      <c r="D594" s="55">
        <v>45.5</v>
      </c>
      <c r="E594" s="112">
        <v>53.3</v>
      </c>
      <c r="F594" s="112">
        <v>59.8</v>
      </c>
      <c r="G594" s="112">
        <v>46.5</v>
      </c>
      <c r="H594" s="112">
        <v>43.2</v>
      </c>
      <c r="I594" s="112">
        <v>49.7</v>
      </c>
      <c r="J594" s="112">
        <v>49.8</v>
      </c>
      <c r="K594" s="112">
        <v>56.2</v>
      </c>
      <c r="L594" s="112">
        <v>53.8</v>
      </c>
    </row>
    <row r="595" spans="1:12" x14ac:dyDescent="0.2">
      <c r="A595" s="54">
        <v>35462</v>
      </c>
      <c r="B595" s="71">
        <v>57.6</v>
      </c>
      <c r="C595" s="112">
        <v>53.7</v>
      </c>
      <c r="D595" s="55">
        <v>48.5</v>
      </c>
      <c r="E595" s="112">
        <v>56.4</v>
      </c>
      <c r="F595" s="112">
        <v>58.9</v>
      </c>
      <c r="G595" s="112">
        <v>44.5</v>
      </c>
      <c r="H595" s="112">
        <v>41.3</v>
      </c>
      <c r="I595" s="112">
        <v>52.1</v>
      </c>
      <c r="J595" s="112">
        <v>45.9</v>
      </c>
      <c r="K595" s="112">
        <v>54.6</v>
      </c>
      <c r="L595" s="112">
        <v>53.1</v>
      </c>
    </row>
    <row r="596" spans="1:12" x14ac:dyDescent="0.2">
      <c r="A596" s="54">
        <v>35490</v>
      </c>
      <c r="B596" s="71">
        <v>58.6</v>
      </c>
      <c r="C596" s="112">
        <v>48.3</v>
      </c>
      <c r="D596" s="55">
        <v>51.5</v>
      </c>
      <c r="E596" s="112">
        <v>51.1</v>
      </c>
      <c r="F596" s="112">
        <v>55</v>
      </c>
      <c r="G596" s="112">
        <v>46.5</v>
      </c>
      <c r="H596" s="112">
        <v>43.5</v>
      </c>
      <c r="I596" s="112">
        <v>53.1</v>
      </c>
      <c r="J596" s="112">
        <v>50.8</v>
      </c>
      <c r="K596" s="112">
        <v>55.7</v>
      </c>
      <c r="L596" s="112">
        <v>53.8</v>
      </c>
    </row>
    <row r="597" spans="1:12" x14ac:dyDescent="0.2">
      <c r="A597" s="54">
        <v>35521</v>
      </c>
      <c r="B597" s="71">
        <v>56.6</v>
      </c>
      <c r="C597" s="112">
        <v>51.4</v>
      </c>
      <c r="D597" s="55">
        <v>54</v>
      </c>
      <c r="E597" s="112">
        <v>50.3</v>
      </c>
      <c r="F597" s="112">
        <v>56.8</v>
      </c>
      <c r="G597" s="112">
        <v>47</v>
      </c>
      <c r="H597" s="112">
        <v>41.4</v>
      </c>
      <c r="I597" s="112">
        <v>53.4</v>
      </c>
      <c r="J597" s="112">
        <v>51.8</v>
      </c>
      <c r="K597" s="112">
        <v>54.7</v>
      </c>
      <c r="L597" s="112">
        <v>53.7</v>
      </c>
    </row>
    <row r="598" spans="1:12" x14ac:dyDescent="0.2">
      <c r="A598" s="54">
        <v>35551</v>
      </c>
      <c r="B598" s="71">
        <v>62.3</v>
      </c>
      <c r="C598" s="112">
        <v>52.1</v>
      </c>
      <c r="D598" s="55">
        <v>58</v>
      </c>
      <c r="E598" s="112">
        <v>48.5</v>
      </c>
      <c r="F598" s="112">
        <v>56.7</v>
      </c>
      <c r="G598" s="112">
        <v>44.5</v>
      </c>
      <c r="H598" s="112">
        <v>48.1</v>
      </c>
      <c r="I598" s="112">
        <v>55</v>
      </c>
      <c r="J598" s="112">
        <v>50.7</v>
      </c>
      <c r="K598" s="112">
        <v>53.6</v>
      </c>
      <c r="L598" s="112">
        <v>56.1</v>
      </c>
    </row>
    <row r="599" spans="1:12" x14ac:dyDescent="0.2">
      <c r="A599" s="54">
        <v>35582</v>
      </c>
      <c r="B599" s="71">
        <v>59.4</v>
      </c>
      <c r="C599" s="112">
        <v>54.1</v>
      </c>
      <c r="D599" s="55">
        <v>53.5</v>
      </c>
      <c r="E599" s="112">
        <v>48.9</v>
      </c>
      <c r="F599" s="112">
        <v>56.5</v>
      </c>
      <c r="G599" s="112">
        <v>50.5</v>
      </c>
      <c r="H599" s="112">
        <v>45.2</v>
      </c>
      <c r="I599" s="112">
        <v>54.6</v>
      </c>
      <c r="J599" s="112">
        <v>51.3</v>
      </c>
      <c r="K599" s="112">
        <v>53.5</v>
      </c>
      <c r="L599" s="112">
        <v>54.9</v>
      </c>
    </row>
    <row r="600" spans="1:12" x14ac:dyDescent="0.2">
      <c r="A600" s="54">
        <v>35612</v>
      </c>
      <c r="B600" s="71">
        <v>61.3</v>
      </c>
      <c r="C600" s="112">
        <v>55.2</v>
      </c>
      <c r="D600" s="55">
        <v>56.5</v>
      </c>
      <c r="E600" s="112">
        <v>52</v>
      </c>
      <c r="F600" s="112">
        <v>64.5</v>
      </c>
      <c r="G600" s="112">
        <v>47.5</v>
      </c>
      <c r="H600" s="112">
        <v>45.9</v>
      </c>
      <c r="I600" s="112">
        <v>54.7</v>
      </c>
      <c r="J600" s="112">
        <v>51.7</v>
      </c>
      <c r="K600" s="112">
        <v>56.2</v>
      </c>
      <c r="L600" s="112">
        <v>57.7</v>
      </c>
    </row>
    <row r="601" spans="1:12" x14ac:dyDescent="0.2">
      <c r="A601" s="54">
        <v>35643</v>
      </c>
      <c r="B601" s="71">
        <v>60.3</v>
      </c>
      <c r="C601" s="112">
        <v>53.7</v>
      </c>
      <c r="D601" s="55">
        <v>60</v>
      </c>
      <c r="E601" s="112">
        <v>52.1</v>
      </c>
      <c r="F601" s="112">
        <v>61.5</v>
      </c>
      <c r="G601" s="112">
        <v>47</v>
      </c>
      <c r="H601" s="112">
        <v>43</v>
      </c>
      <c r="I601" s="112">
        <v>55.2</v>
      </c>
      <c r="J601" s="112">
        <v>51.3</v>
      </c>
      <c r="K601" s="112">
        <v>54.9</v>
      </c>
      <c r="L601" s="112">
        <v>56.3</v>
      </c>
    </row>
    <row r="602" spans="1:12" x14ac:dyDescent="0.2">
      <c r="A602" s="54">
        <v>35674</v>
      </c>
      <c r="B602" s="71">
        <v>55.4</v>
      </c>
      <c r="C602" s="112">
        <v>51.6</v>
      </c>
      <c r="D602" s="55">
        <v>50</v>
      </c>
      <c r="E602" s="112">
        <v>53</v>
      </c>
      <c r="F602" s="112">
        <v>56.6</v>
      </c>
      <c r="G602" s="112">
        <v>49.5</v>
      </c>
      <c r="H602" s="112">
        <v>47.2</v>
      </c>
      <c r="I602" s="112">
        <v>54.8</v>
      </c>
      <c r="J602" s="112">
        <v>51.2</v>
      </c>
      <c r="K602" s="112">
        <v>49.4</v>
      </c>
      <c r="L602" s="112">
        <v>53.9</v>
      </c>
    </row>
    <row r="603" spans="1:12" x14ac:dyDescent="0.2">
      <c r="A603" s="54">
        <v>35704</v>
      </c>
      <c r="B603" s="71">
        <v>60.9</v>
      </c>
      <c r="C603" s="112">
        <v>51.8</v>
      </c>
      <c r="D603" s="55">
        <v>56.5</v>
      </c>
      <c r="E603" s="112">
        <v>53.6</v>
      </c>
      <c r="F603" s="112">
        <v>59.4</v>
      </c>
      <c r="G603" s="112">
        <v>47</v>
      </c>
      <c r="H603" s="112">
        <v>45</v>
      </c>
      <c r="I603" s="112">
        <v>54.9</v>
      </c>
      <c r="J603" s="112">
        <v>52.8</v>
      </c>
      <c r="K603" s="112">
        <v>54.9</v>
      </c>
      <c r="L603" s="112">
        <v>56.4</v>
      </c>
    </row>
    <row r="604" spans="1:12" x14ac:dyDescent="0.2">
      <c r="A604" s="54">
        <v>35735</v>
      </c>
      <c r="B604" s="71">
        <v>57.4</v>
      </c>
      <c r="C604" s="112">
        <v>54.7</v>
      </c>
      <c r="D604" s="55">
        <v>50</v>
      </c>
      <c r="E604" s="112">
        <v>52.1</v>
      </c>
      <c r="F604" s="112">
        <v>60.1</v>
      </c>
      <c r="G604" s="112">
        <v>48</v>
      </c>
      <c r="H604" s="112">
        <v>43.8</v>
      </c>
      <c r="I604" s="112">
        <v>55.2</v>
      </c>
      <c r="J604" s="112">
        <v>53.7</v>
      </c>
      <c r="K604" s="112">
        <v>53.6</v>
      </c>
      <c r="L604" s="112">
        <v>55.7</v>
      </c>
    </row>
    <row r="605" spans="1:12" x14ac:dyDescent="0.2">
      <c r="A605" s="54">
        <v>35765</v>
      </c>
      <c r="B605" s="71">
        <v>57.2</v>
      </c>
      <c r="C605" s="112">
        <v>56</v>
      </c>
      <c r="D605" s="55">
        <v>52</v>
      </c>
      <c r="E605" s="112">
        <v>52.2</v>
      </c>
      <c r="F605" s="112">
        <v>56.7</v>
      </c>
      <c r="G605" s="112">
        <v>46.5</v>
      </c>
      <c r="H605" s="112">
        <v>46.2</v>
      </c>
      <c r="I605" s="112">
        <v>53.9</v>
      </c>
      <c r="J605" s="112">
        <v>52.1</v>
      </c>
      <c r="K605" s="112">
        <v>51.4</v>
      </c>
      <c r="L605" s="112">
        <v>54.5</v>
      </c>
    </row>
    <row r="606" spans="1:12" x14ac:dyDescent="0.2">
      <c r="A606" s="54">
        <v>35796</v>
      </c>
      <c r="B606" s="71">
        <v>57.1</v>
      </c>
      <c r="C606" s="112">
        <v>55.1</v>
      </c>
      <c r="D606" s="55">
        <v>47</v>
      </c>
      <c r="E606" s="112">
        <v>47</v>
      </c>
      <c r="F606" s="112">
        <v>55.6</v>
      </c>
      <c r="G606" s="112">
        <v>47.5</v>
      </c>
      <c r="H606" s="112">
        <v>46.2</v>
      </c>
      <c r="I606" s="112">
        <v>53</v>
      </c>
      <c r="J606" s="112">
        <v>51.1</v>
      </c>
      <c r="K606" s="112">
        <v>46.2</v>
      </c>
      <c r="L606" s="112">
        <v>53.8</v>
      </c>
    </row>
    <row r="607" spans="1:12" x14ac:dyDescent="0.2">
      <c r="A607" s="54">
        <v>35827</v>
      </c>
      <c r="B607" s="71">
        <v>54.6</v>
      </c>
      <c r="C607" s="112">
        <v>53.4</v>
      </c>
      <c r="D607" s="55">
        <v>48</v>
      </c>
      <c r="E607" s="112">
        <v>45.5</v>
      </c>
      <c r="F607" s="112">
        <v>54.6</v>
      </c>
      <c r="G607" s="112">
        <v>46.5</v>
      </c>
      <c r="H607" s="112">
        <v>46.2</v>
      </c>
      <c r="I607" s="112">
        <v>52.8</v>
      </c>
      <c r="J607" s="112">
        <v>51.7</v>
      </c>
      <c r="K607" s="112">
        <v>48.3</v>
      </c>
      <c r="L607" s="112">
        <v>52.9</v>
      </c>
    </row>
    <row r="608" spans="1:12" x14ac:dyDescent="0.2">
      <c r="A608" s="54">
        <v>35855</v>
      </c>
      <c r="B608" s="71">
        <v>54.9</v>
      </c>
      <c r="C608" s="112">
        <v>52.1</v>
      </c>
      <c r="D608" s="55">
        <v>51.5</v>
      </c>
      <c r="E608" s="112">
        <v>44.2</v>
      </c>
      <c r="F608" s="112">
        <v>54.5</v>
      </c>
      <c r="G608" s="112">
        <v>47</v>
      </c>
      <c r="H608" s="112">
        <v>46</v>
      </c>
      <c r="I608" s="112">
        <v>53</v>
      </c>
      <c r="J608" s="112">
        <v>51.4</v>
      </c>
      <c r="K608" s="112">
        <v>46.7</v>
      </c>
      <c r="L608" s="112">
        <v>52.9</v>
      </c>
    </row>
    <row r="609" spans="1:12" x14ac:dyDescent="0.2">
      <c r="A609" s="54">
        <v>35886</v>
      </c>
      <c r="B609" s="71">
        <v>55.3</v>
      </c>
      <c r="C609" s="112">
        <v>53.9</v>
      </c>
      <c r="D609" s="55">
        <v>52.5</v>
      </c>
      <c r="E609" s="112">
        <v>40.5</v>
      </c>
      <c r="F609" s="112">
        <v>53.3</v>
      </c>
      <c r="G609" s="112">
        <v>49</v>
      </c>
      <c r="H609" s="112">
        <v>46.1</v>
      </c>
      <c r="I609" s="112">
        <v>52.4</v>
      </c>
      <c r="J609" s="112">
        <v>49</v>
      </c>
      <c r="K609" s="112">
        <v>48.5</v>
      </c>
      <c r="L609" s="112">
        <v>52.2</v>
      </c>
    </row>
    <row r="610" spans="1:12" x14ac:dyDescent="0.2">
      <c r="A610" s="54">
        <v>35916</v>
      </c>
      <c r="B610" s="71">
        <v>51.5</v>
      </c>
      <c r="C610" s="112">
        <v>52.1</v>
      </c>
      <c r="D610" s="55">
        <v>48.5</v>
      </c>
      <c r="E610" s="112">
        <v>41.1</v>
      </c>
      <c r="F610" s="112">
        <v>53.2</v>
      </c>
      <c r="G610" s="112">
        <v>47.5</v>
      </c>
      <c r="H610" s="112">
        <v>46</v>
      </c>
      <c r="I610" s="112">
        <v>51.5</v>
      </c>
      <c r="J610" s="112">
        <v>49.3</v>
      </c>
      <c r="K610" s="112">
        <v>46.1</v>
      </c>
      <c r="L610" s="112">
        <v>50.9</v>
      </c>
    </row>
    <row r="611" spans="1:12" x14ac:dyDescent="0.2">
      <c r="A611" s="54">
        <v>35947</v>
      </c>
      <c r="B611" s="71">
        <v>50.2</v>
      </c>
      <c r="C611" s="112">
        <v>51.7</v>
      </c>
      <c r="D611" s="55">
        <v>48.5</v>
      </c>
      <c r="E611" s="112">
        <v>39.299999999999997</v>
      </c>
      <c r="F611" s="112">
        <v>50.6</v>
      </c>
      <c r="G611" s="112">
        <v>44.5</v>
      </c>
      <c r="H611" s="112">
        <v>42</v>
      </c>
      <c r="I611" s="112">
        <v>50.9</v>
      </c>
      <c r="J611" s="112">
        <v>47</v>
      </c>
      <c r="K611" s="112">
        <v>46.3</v>
      </c>
      <c r="L611" s="112">
        <v>48.9</v>
      </c>
    </row>
    <row r="612" spans="1:12" x14ac:dyDescent="0.2">
      <c r="A612" s="54">
        <v>35977</v>
      </c>
      <c r="B612" s="71">
        <v>51.8</v>
      </c>
      <c r="C612" s="112">
        <v>51.4</v>
      </c>
      <c r="D612" s="55">
        <v>44.5</v>
      </c>
      <c r="E612" s="112">
        <v>38.4</v>
      </c>
      <c r="F612" s="112">
        <v>50.8</v>
      </c>
      <c r="G612" s="112">
        <v>47</v>
      </c>
      <c r="H612" s="112">
        <v>44.1</v>
      </c>
      <c r="I612" s="112">
        <v>50.2</v>
      </c>
      <c r="J612" s="112">
        <v>45.1</v>
      </c>
      <c r="K612" s="112">
        <v>45.6</v>
      </c>
      <c r="L612" s="112">
        <v>49.2</v>
      </c>
    </row>
    <row r="613" spans="1:12" x14ac:dyDescent="0.2">
      <c r="A613" s="54">
        <v>36008</v>
      </c>
      <c r="B613" s="71">
        <v>50.9</v>
      </c>
      <c r="C613" s="112">
        <v>51.2</v>
      </c>
      <c r="D613" s="55">
        <v>48.5</v>
      </c>
      <c r="E613" s="112">
        <v>37.799999999999997</v>
      </c>
      <c r="F613" s="112">
        <v>50.7</v>
      </c>
      <c r="G613" s="112">
        <v>50.5</v>
      </c>
      <c r="H613" s="112">
        <v>44.8</v>
      </c>
      <c r="I613" s="112">
        <v>50.3</v>
      </c>
      <c r="J613" s="112">
        <v>46.7</v>
      </c>
      <c r="K613" s="112">
        <v>44</v>
      </c>
      <c r="L613" s="112">
        <v>49.3</v>
      </c>
    </row>
    <row r="614" spans="1:12" x14ac:dyDescent="0.2">
      <c r="A614" s="54">
        <v>36039</v>
      </c>
      <c r="B614" s="71">
        <v>49.4</v>
      </c>
      <c r="C614" s="112">
        <v>51.5</v>
      </c>
      <c r="D614" s="55">
        <v>46</v>
      </c>
      <c r="E614" s="112">
        <v>34</v>
      </c>
      <c r="F614" s="112">
        <v>51.2</v>
      </c>
      <c r="G614" s="112">
        <v>49</v>
      </c>
      <c r="H614" s="112">
        <v>43.2</v>
      </c>
      <c r="I614" s="112">
        <v>50.8</v>
      </c>
      <c r="J614" s="112">
        <v>45.7</v>
      </c>
      <c r="K614" s="112">
        <v>44.2</v>
      </c>
      <c r="L614" s="112">
        <v>48.7</v>
      </c>
    </row>
    <row r="615" spans="1:12" x14ac:dyDescent="0.2">
      <c r="A615" s="54">
        <v>36069</v>
      </c>
      <c r="B615" s="71">
        <v>48</v>
      </c>
      <c r="C615" s="112">
        <v>51.3</v>
      </c>
      <c r="D615" s="55">
        <v>45.5</v>
      </c>
      <c r="E615" s="112">
        <v>34.700000000000003</v>
      </c>
      <c r="F615" s="112">
        <v>52.4</v>
      </c>
      <c r="G615" s="112">
        <v>50.5</v>
      </c>
      <c r="H615" s="112">
        <v>47.1</v>
      </c>
      <c r="I615" s="112">
        <v>49.8</v>
      </c>
      <c r="J615" s="112">
        <v>45.2</v>
      </c>
      <c r="K615" s="112">
        <v>44.4</v>
      </c>
      <c r="L615" s="112">
        <v>48.7</v>
      </c>
    </row>
    <row r="616" spans="1:12" x14ac:dyDescent="0.2">
      <c r="A616" s="54">
        <v>36100</v>
      </c>
      <c r="B616" s="71">
        <v>48.3</v>
      </c>
      <c r="C616" s="112">
        <v>51.1</v>
      </c>
      <c r="D616" s="55">
        <v>40.5</v>
      </c>
      <c r="E616" s="112">
        <v>34.5</v>
      </c>
      <c r="F616" s="112">
        <v>50.4</v>
      </c>
      <c r="G616" s="112">
        <v>47.5</v>
      </c>
      <c r="H616" s="112">
        <v>44.5</v>
      </c>
      <c r="I616" s="112">
        <v>50.4</v>
      </c>
      <c r="J616" s="112">
        <v>45.3</v>
      </c>
      <c r="K616" s="112">
        <v>43.7</v>
      </c>
      <c r="L616" s="112">
        <v>48.2</v>
      </c>
    </row>
    <row r="617" spans="1:12" x14ac:dyDescent="0.2">
      <c r="A617" s="54">
        <v>36130</v>
      </c>
      <c r="B617" s="71">
        <v>49.7</v>
      </c>
      <c r="C617" s="112">
        <v>50.5</v>
      </c>
      <c r="D617" s="55">
        <v>37</v>
      </c>
      <c r="E617" s="112">
        <v>31.9</v>
      </c>
      <c r="F617" s="112">
        <v>47.7</v>
      </c>
      <c r="G617" s="112">
        <v>47</v>
      </c>
      <c r="H617" s="112">
        <v>42.7</v>
      </c>
      <c r="I617" s="112">
        <v>48.5</v>
      </c>
      <c r="J617" s="112">
        <v>41.9</v>
      </c>
      <c r="K617" s="112">
        <v>46.2</v>
      </c>
      <c r="L617" s="112">
        <v>46.8</v>
      </c>
    </row>
    <row r="618" spans="1:12" x14ac:dyDescent="0.2">
      <c r="A618" s="54">
        <v>36161</v>
      </c>
      <c r="B618" s="71">
        <v>52.4</v>
      </c>
      <c r="C618" s="112">
        <v>50.5</v>
      </c>
      <c r="D618" s="55">
        <v>38</v>
      </c>
      <c r="E618" s="112">
        <v>33.700000000000003</v>
      </c>
      <c r="F618" s="112">
        <v>55.6</v>
      </c>
      <c r="G618" s="112">
        <v>44</v>
      </c>
      <c r="H618" s="112">
        <v>42.7</v>
      </c>
      <c r="I618" s="112">
        <v>51</v>
      </c>
      <c r="J618" s="112">
        <v>45.5</v>
      </c>
      <c r="K618" s="112">
        <v>50</v>
      </c>
      <c r="L618" s="112">
        <v>50.6</v>
      </c>
    </row>
    <row r="619" spans="1:12" x14ac:dyDescent="0.2">
      <c r="A619" s="54">
        <v>36192</v>
      </c>
      <c r="B619" s="71">
        <v>55</v>
      </c>
      <c r="C619" s="112">
        <v>54.6</v>
      </c>
      <c r="D619" s="55">
        <v>48.5</v>
      </c>
      <c r="E619" s="112">
        <v>35.200000000000003</v>
      </c>
      <c r="F619" s="112">
        <v>56</v>
      </c>
      <c r="G619" s="112">
        <v>43</v>
      </c>
      <c r="H619" s="112">
        <v>43.5</v>
      </c>
      <c r="I619" s="112">
        <v>50.8</v>
      </c>
      <c r="J619" s="112">
        <v>45.8</v>
      </c>
      <c r="K619" s="112">
        <v>53.3</v>
      </c>
      <c r="L619" s="112">
        <v>51.7</v>
      </c>
    </row>
    <row r="620" spans="1:12" x14ac:dyDescent="0.2">
      <c r="A620" s="54">
        <v>36220</v>
      </c>
      <c r="B620" s="71">
        <v>55.9</v>
      </c>
      <c r="C620" s="112">
        <v>52.8</v>
      </c>
      <c r="D620" s="55">
        <v>52</v>
      </c>
      <c r="E620" s="112">
        <v>42.5</v>
      </c>
      <c r="F620" s="112">
        <v>55.7</v>
      </c>
      <c r="G620" s="112">
        <v>43.5</v>
      </c>
      <c r="H620" s="112">
        <v>43.7</v>
      </c>
      <c r="I620" s="112">
        <v>52.3</v>
      </c>
      <c r="J620" s="112">
        <v>47.6</v>
      </c>
      <c r="K620" s="112">
        <v>50.1</v>
      </c>
      <c r="L620" s="112">
        <v>52.4</v>
      </c>
    </row>
    <row r="621" spans="1:12" x14ac:dyDescent="0.2">
      <c r="A621" s="54">
        <v>36251</v>
      </c>
      <c r="B621" s="71">
        <v>54</v>
      </c>
      <c r="C621" s="112">
        <v>51.6</v>
      </c>
      <c r="D621" s="55">
        <v>53</v>
      </c>
      <c r="E621" s="112">
        <v>47.4</v>
      </c>
      <c r="F621" s="112">
        <v>57.2</v>
      </c>
      <c r="G621" s="112">
        <v>45</v>
      </c>
      <c r="H621" s="112">
        <v>46.8</v>
      </c>
      <c r="I621" s="112">
        <v>49.5</v>
      </c>
      <c r="J621" s="112">
        <v>48.8</v>
      </c>
      <c r="K621" s="112">
        <v>51.1</v>
      </c>
      <c r="L621" s="112">
        <v>52.3</v>
      </c>
    </row>
    <row r="622" spans="1:12" x14ac:dyDescent="0.2">
      <c r="A622" s="54">
        <v>36281</v>
      </c>
      <c r="B622" s="71">
        <v>57.8</v>
      </c>
      <c r="C622" s="112">
        <v>53.1</v>
      </c>
      <c r="D622" s="55">
        <v>55.5</v>
      </c>
      <c r="E622" s="112">
        <v>51.2</v>
      </c>
      <c r="F622" s="112">
        <v>58.5</v>
      </c>
      <c r="G622" s="112">
        <v>45.5</v>
      </c>
      <c r="H622" s="112">
        <v>43.6</v>
      </c>
      <c r="I622" s="112">
        <v>52.1</v>
      </c>
      <c r="J622" s="112">
        <v>51.1</v>
      </c>
      <c r="K622" s="112">
        <v>50.9</v>
      </c>
      <c r="L622" s="112">
        <v>54.3</v>
      </c>
    </row>
    <row r="623" spans="1:12" x14ac:dyDescent="0.2">
      <c r="A623" s="54">
        <v>36312</v>
      </c>
      <c r="B623" s="71">
        <v>59.4</v>
      </c>
      <c r="C623" s="112">
        <v>52.2</v>
      </c>
      <c r="D623" s="55">
        <v>54.5</v>
      </c>
      <c r="E623" s="112">
        <v>54.2</v>
      </c>
      <c r="F623" s="112">
        <v>61.6</v>
      </c>
      <c r="G623" s="112">
        <v>43.5</v>
      </c>
      <c r="H623" s="112">
        <v>44.7</v>
      </c>
      <c r="I623" s="112">
        <v>52.6</v>
      </c>
      <c r="J623" s="112">
        <v>51.3</v>
      </c>
      <c r="K623" s="112">
        <v>52.4</v>
      </c>
      <c r="L623" s="112">
        <v>55.8</v>
      </c>
    </row>
    <row r="624" spans="1:12" x14ac:dyDescent="0.2">
      <c r="A624" s="54">
        <v>36342</v>
      </c>
      <c r="B624" s="71">
        <v>54.6</v>
      </c>
      <c r="C624" s="112">
        <v>54.1</v>
      </c>
      <c r="D624" s="55">
        <v>50.5</v>
      </c>
      <c r="E624" s="112">
        <v>55.5</v>
      </c>
      <c r="F624" s="112">
        <v>58.1</v>
      </c>
      <c r="G624" s="112">
        <v>45</v>
      </c>
      <c r="H624" s="112">
        <v>44.9</v>
      </c>
      <c r="I624" s="112">
        <v>54</v>
      </c>
      <c r="J624" s="112">
        <v>50.4</v>
      </c>
      <c r="K624" s="112">
        <v>51.1</v>
      </c>
      <c r="L624" s="112">
        <v>53.6</v>
      </c>
    </row>
    <row r="625" spans="1:12" x14ac:dyDescent="0.2">
      <c r="A625" s="54">
        <v>36373</v>
      </c>
      <c r="B625" s="71">
        <v>57.5</v>
      </c>
      <c r="C625" s="112">
        <v>53.7</v>
      </c>
      <c r="D625" s="55">
        <v>52.5</v>
      </c>
      <c r="E625" s="112">
        <v>60.6</v>
      </c>
      <c r="F625" s="112">
        <v>58.3</v>
      </c>
      <c r="G625" s="112">
        <v>45.5</v>
      </c>
      <c r="H625" s="112">
        <v>46.2</v>
      </c>
      <c r="I625" s="112">
        <v>51.4</v>
      </c>
      <c r="J625" s="112">
        <v>53.1</v>
      </c>
      <c r="K625" s="112">
        <v>54.4</v>
      </c>
      <c r="L625" s="112">
        <v>54.8</v>
      </c>
    </row>
    <row r="626" spans="1:12" x14ac:dyDescent="0.2">
      <c r="A626" s="54">
        <v>36404</v>
      </c>
      <c r="B626" s="71">
        <v>63.5</v>
      </c>
      <c r="C626" s="112">
        <v>54.2</v>
      </c>
      <c r="D626" s="55">
        <v>54.5</v>
      </c>
      <c r="E626" s="112">
        <v>65.8</v>
      </c>
      <c r="F626" s="112">
        <v>59.9</v>
      </c>
      <c r="G626" s="112">
        <v>43.5</v>
      </c>
      <c r="H626" s="112">
        <v>43.8</v>
      </c>
      <c r="I626" s="112">
        <v>55.8</v>
      </c>
      <c r="J626" s="112">
        <v>51.3</v>
      </c>
      <c r="K626" s="112">
        <v>55.8</v>
      </c>
      <c r="L626" s="112">
        <v>57</v>
      </c>
    </row>
    <row r="627" spans="1:12" x14ac:dyDescent="0.2">
      <c r="A627" s="54">
        <v>36434</v>
      </c>
      <c r="B627" s="71">
        <v>61.3</v>
      </c>
      <c r="C627" s="112">
        <v>54.3</v>
      </c>
      <c r="D627" s="55">
        <v>54</v>
      </c>
      <c r="E627" s="112">
        <v>68.8</v>
      </c>
      <c r="F627" s="112">
        <v>59.7</v>
      </c>
      <c r="G627" s="112">
        <v>44.5</v>
      </c>
      <c r="H627" s="112">
        <v>48</v>
      </c>
      <c r="I627" s="112">
        <v>56.2</v>
      </c>
      <c r="J627" s="112">
        <v>53</v>
      </c>
      <c r="K627" s="112">
        <v>54.9</v>
      </c>
      <c r="L627" s="112">
        <v>57.2</v>
      </c>
    </row>
    <row r="628" spans="1:12" x14ac:dyDescent="0.2">
      <c r="A628" s="54">
        <v>36465</v>
      </c>
      <c r="B628" s="71">
        <v>63.1</v>
      </c>
      <c r="C628" s="112">
        <v>52.7</v>
      </c>
      <c r="D628" s="55">
        <v>58.5</v>
      </c>
      <c r="E628" s="112">
        <v>68.099999999999994</v>
      </c>
      <c r="F628" s="112">
        <v>60.2</v>
      </c>
      <c r="G628" s="112">
        <v>48.5</v>
      </c>
      <c r="H628" s="112">
        <v>49.7</v>
      </c>
      <c r="I628" s="112">
        <v>56.8</v>
      </c>
      <c r="J628" s="112">
        <v>53.1</v>
      </c>
      <c r="K628" s="112">
        <v>55.8</v>
      </c>
      <c r="L628" s="112">
        <v>58.1</v>
      </c>
    </row>
    <row r="629" spans="1:12" x14ac:dyDescent="0.2">
      <c r="A629" s="54">
        <v>36495</v>
      </c>
      <c r="B629" s="71">
        <v>60.3</v>
      </c>
      <c r="C629" s="112">
        <v>52</v>
      </c>
      <c r="D629" s="55">
        <v>50</v>
      </c>
      <c r="E629" s="112">
        <v>67.400000000000006</v>
      </c>
      <c r="F629" s="112">
        <v>60.6</v>
      </c>
      <c r="G629" s="112">
        <v>48.5</v>
      </c>
      <c r="H629" s="112">
        <v>49</v>
      </c>
      <c r="I629" s="112">
        <v>56.7</v>
      </c>
      <c r="J629" s="112">
        <v>55.7</v>
      </c>
      <c r="K629" s="112">
        <v>55</v>
      </c>
      <c r="L629" s="112">
        <v>57.8</v>
      </c>
    </row>
    <row r="630" spans="1:12" x14ac:dyDescent="0.2">
      <c r="A630" s="54">
        <v>36526</v>
      </c>
      <c r="B630" s="71">
        <v>60.4</v>
      </c>
      <c r="C630" s="112">
        <v>52.9</v>
      </c>
      <c r="D630" s="55">
        <v>52</v>
      </c>
      <c r="E630" s="112">
        <v>72.400000000000006</v>
      </c>
      <c r="F630" s="112">
        <v>57.8</v>
      </c>
      <c r="G630" s="112">
        <v>46.5</v>
      </c>
      <c r="H630" s="112">
        <v>52.8</v>
      </c>
      <c r="I630" s="112">
        <v>55</v>
      </c>
      <c r="J630" s="112">
        <v>52.8</v>
      </c>
      <c r="K630" s="112">
        <v>53.4</v>
      </c>
      <c r="L630" s="112">
        <v>56.7</v>
      </c>
    </row>
    <row r="631" spans="1:12" x14ac:dyDescent="0.2">
      <c r="A631" s="54">
        <v>36557</v>
      </c>
      <c r="B631" s="71">
        <v>58.7</v>
      </c>
      <c r="C631" s="112">
        <v>53</v>
      </c>
      <c r="D631" s="55">
        <v>54</v>
      </c>
      <c r="E631" s="112">
        <v>71.599999999999994</v>
      </c>
      <c r="F631" s="112">
        <v>59.1</v>
      </c>
      <c r="G631" s="112">
        <v>48</v>
      </c>
      <c r="H631" s="112">
        <v>44.9</v>
      </c>
      <c r="I631" s="112">
        <v>54.4</v>
      </c>
      <c r="J631" s="112">
        <v>53.6</v>
      </c>
      <c r="K631" s="112">
        <v>54.2</v>
      </c>
      <c r="L631" s="112">
        <v>55.8</v>
      </c>
    </row>
    <row r="632" spans="1:12" x14ac:dyDescent="0.2">
      <c r="A632" s="54">
        <v>36586</v>
      </c>
      <c r="B632" s="71">
        <v>56.2</v>
      </c>
      <c r="C632" s="112">
        <v>53.5</v>
      </c>
      <c r="D632" s="55">
        <v>51</v>
      </c>
      <c r="E632" s="112">
        <v>78.7</v>
      </c>
      <c r="F632" s="112">
        <v>59.5</v>
      </c>
      <c r="G632" s="112">
        <v>48</v>
      </c>
      <c r="H632" s="112">
        <v>47.5</v>
      </c>
      <c r="I632" s="112">
        <v>54.3</v>
      </c>
      <c r="J632" s="112">
        <v>51.2</v>
      </c>
      <c r="K632" s="112">
        <v>54.8</v>
      </c>
      <c r="L632" s="112">
        <v>54.9</v>
      </c>
    </row>
    <row r="633" spans="1:12" x14ac:dyDescent="0.2">
      <c r="A633" s="54">
        <v>36617</v>
      </c>
      <c r="B633" s="71">
        <v>55.4</v>
      </c>
      <c r="C633" s="112">
        <v>53.8</v>
      </c>
      <c r="D633" s="55">
        <v>51</v>
      </c>
      <c r="E633" s="112">
        <v>71.2</v>
      </c>
      <c r="F633" s="112">
        <v>58.1</v>
      </c>
      <c r="G633" s="112">
        <v>47</v>
      </c>
      <c r="H633" s="112">
        <v>46.1</v>
      </c>
      <c r="I633" s="112">
        <v>55.4</v>
      </c>
      <c r="J633" s="112">
        <v>53.2</v>
      </c>
      <c r="K633" s="112">
        <v>51.5</v>
      </c>
      <c r="L633" s="112">
        <v>54.7</v>
      </c>
    </row>
    <row r="634" spans="1:12" x14ac:dyDescent="0.2">
      <c r="A634" s="54">
        <v>36647</v>
      </c>
      <c r="B634" s="71">
        <v>51.5</v>
      </c>
      <c r="C634" s="112">
        <v>54.2</v>
      </c>
      <c r="D634" s="55">
        <v>49</v>
      </c>
      <c r="E634" s="112">
        <v>65.7</v>
      </c>
      <c r="F634" s="112">
        <v>56.4</v>
      </c>
      <c r="G634" s="112">
        <v>50.5</v>
      </c>
      <c r="H634" s="112">
        <v>46.9</v>
      </c>
      <c r="I634" s="112">
        <v>55.4</v>
      </c>
      <c r="J634" s="112">
        <v>53</v>
      </c>
      <c r="K634" s="112">
        <v>56.4</v>
      </c>
      <c r="L634" s="112">
        <v>53.2</v>
      </c>
    </row>
    <row r="635" spans="1:12" x14ac:dyDescent="0.2">
      <c r="A635" s="54">
        <v>36678</v>
      </c>
      <c r="B635" s="71">
        <v>50</v>
      </c>
      <c r="C635" s="112">
        <v>55.7</v>
      </c>
      <c r="D635" s="55">
        <v>48.5</v>
      </c>
      <c r="E635" s="112">
        <v>62.9</v>
      </c>
      <c r="F635" s="112">
        <v>53.4</v>
      </c>
      <c r="G635" s="112">
        <v>47</v>
      </c>
      <c r="H635" s="112">
        <v>47</v>
      </c>
      <c r="I635" s="112">
        <v>54.5</v>
      </c>
      <c r="J635" s="112">
        <v>50.7</v>
      </c>
      <c r="K635" s="112">
        <v>52.8</v>
      </c>
      <c r="L635" s="112">
        <v>51.4</v>
      </c>
    </row>
    <row r="636" spans="1:12" x14ac:dyDescent="0.2">
      <c r="A636" s="54">
        <v>36708</v>
      </c>
      <c r="B636" s="71">
        <v>52</v>
      </c>
      <c r="C636" s="112">
        <v>50.8</v>
      </c>
      <c r="D636" s="55">
        <v>45</v>
      </c>
      <c r="E636" s="112">
        <v>63.4</v>
      </c>
      <c r="F636" s="112">
        <v>53.7</v>
      </c>
      <c r="G636" s="112">
        <v>49.5</v>
      </c>
      <c r="H636" s="112">
        <v>48.5</v>
      </c>
      <c r="I636" s="112">
        <v>53.9</v>
      </c>
      <c r="J636" s="112">
        <v>52.5</v>
      </c>
      <c r="K636" s="112">
        <v>51.7</v>
      </c>
      <c r="L636" s="112">
        <v>52.5</v>
      </c>
    </row>
    <row r="637" spans="1:12" x14ac:dyDescent="0.2">
      <c r="A637" s="54">
        <v>36739</v>
      </c>
      <c r="B637" s="71">
        <v>50</v>
      </c>
      <c r="C637" s="112">
        <v>52.2</v>
      </c>
      <c r="D637" s="55">
        <v>49</v>
      </c>
      <c r="E637" s="112">
        <v>58.1</v>
      </c>
      <c r="F637" s="112">
        <v>49.7</v>
      </c>
      <c r="G637" s="112">
        <v>50.5</v>
      </c>
      <c r="H637" s="112">
        <v>47.1</v>
      </c>
      <c r="I637" s="112">
        <v>53.5</v>
      </c>
      <c r="J637" s="112">
        <v>48.8</v>
      </c>
      <c r="K637" s="112">
        <v>50.8</v>
      </c>
      <c r="L637" s="112">
        <v>49.9</v>
      </c>
    </row>
    <row r="638" spans="1:12" x14ac:dyDescent="0.2">
      <c r="A638" s="54">
        <v>36770</v>
      </c>
      <c r="B638" s="71">
        <v>48.9</v>
      </c>
      <c r="C638" s="112">
        <v>48.9</v>
      </c>
      <c r="D638" s="55">
        <v>47</v>
      </c>
      <c r="E638" s="112">
        <v>58.4</v>
      </c>
      <c r="F638" s="112">
        <v>51.5</v>
      </c>
      <c r="G638" s="112">
        <v>48.5</v>
      </c>
      <c r="H638" s="112">
        <v>45.9</v>
      </c>
      <c r="I638" s="112">
        <v>49.6</v>
      </c>
      <c r="J638" s="112">
        <v>50.6</v>
      </c>
      <c r="K638" s="112">
        <v>50.7</v>
      </c>
      <c r="L638" s="112">
        <v>49.7</v>
      </c>
    </row>
    <row r="639" spans="1:12" x14ac:dyDescent="0.2">
      <c r="A639" s="54">
        <v>36800</v>
      </c>
      <c r="B639" s="71">
        <v>48.4</v>
      </c>
      <c r="C639" s="112">
        <v>52.4</v>
      </c>
      <c r="D639" s="55">
        <v>41</v>
      </c>
      <c r="E639" s="112">
        <v>57.7</v>
      </c>
      <c r="F639" s="112">
        <v>49.3</v>
      </c>
      <c r="G639" s="112">
        <v>50.5</v>
      </c>
      <c r="H639" s="112">
        <v>45.9</v>
      </c>
      <c r="I639" s="112">
        <v>51.1</v>
      </c>
      <c r="J639" s="112">
        <v>48.2</v>
      </c>
      <c r="K639" s="112">
        <v>48.7</v>
      </c>
      <c r="L639" s="112">
        <v>48.7</v>
      </c>
    </row>
    <row r="640" spans="1:12" x14ac:dyDescent="0.2">
      <c r="A640" s="54">
        <v>36831</v>
      </c>
      <c r="B640" s="71">
        <v>49.1</v>
      </c>
      <c r="C640" s="112">
        <v>53.2</v>
      </c>
      <c r="D640" s="55">
        <v>42</v>
      </c>
      <c r="E640" s="112">
        <v>58.1</v>
      </c>
      <c r="F640" s="112">
        <v>50.1</v>
      </c>
      <c r="G640" s="112">
        <v>51.5</v>
      </c>
      <c r="H640" s="112">
        <v>42.8</v>
      </c>
      <c r="I640" s="112">
        <v>50.3</v>
      </c>
      <c r="J640" s="112">
        <v>47.1</v>
      </c>
      <c r="K640" s="112">
        <v>48.6</v>
      </c>
      <c r="L640" s="112">
        <v>48.5</v>
      </c>
    </row>
    <row r="641" spans="1:12" x14ac:dyDescent="0.2">
      <c r="A641" s="54">
        <v>36861</v>
      </c>
      <c r="B641" s="71">
        <v>42.1</v>
      </c>
      <c r="C641" s="112">
        <v>51.2</v>
      </c>
      <c r="D641" s="55">
        <v>36</v>
      </c>
      <c r="E641" s="112">
        <v>59.8</v>
      </c>
      <c r="F641" s="112">
        <v>42.9</v>
      </c>
      <c r="G641" s="112">
        <v>51</v>
      </c>
      <c r="H641" s="112">
        <v>40.4</v>
      </c>
      <c r="I641" s="112">
        <v>52.8</v>
      </c>
      <c r="J641" s="112">
        <v>42.7</v>
      </c>
      <c r="K641" s="112">
        <v>49.5</v>
      </c>
      <c r="L641" s="112">
        <v>43.9</v>
      </c>
    </row>
    <row r="642" spans="1:12" x14ac:dyDescent="0.2">
      <c r="A642" s="54">
        <v>36892</v>
      </c>
      <c r="B642" s="71">
        <v>38.4</v>
      </c>
      <c r="C642" s="112">
        <v>49.1</v>
      </c>
      <c r="D642" s="55">
        <v>32.5</v>
      </c>
      <c r="E642" s="112">
        <v>64.599999999999994</v>
      </c>
      <c r="F642" s="112">
        <v>39.200000000000003</v>
      </c>
      <c r="G642" s="112">
        <v>56</v>
      </c>
      <c r="H642" s="112">
        <v>41.8</v>
      </c>
      <c r="I642" s="112">
        <v>49.8</v>
      </c>
      <c r="J642" s="112">
        <v>42.3</v>
      </c>
      <c r="K642" s="112">
        <v>46.7</v>
      </c>
      <c r="L642" s="112">
        <v>42.3</v>
      </c>
    </row>
    <row r="643" spans="1:12" x14ac:dyDescent="0.2">
      <c r="A643" s="54">
        <v>36923</v>
      </c>
      <c r="B643" s="71">
        <v>39.9</v>
      </c>
      <c r="C643" s="112">
        <v>47.5</v>
      </c>
      <c r="D643" s="55">
        <v>37</v>
      </c>
      <c r="E643" s="112">
        <v>55.6</v>
      </c>
      <c r="F643" s="112">
        <v>38.6</v>
      </c>
      <c r="G643" s="112">
        <v>52.5</v>
      </c>
      <c r="H643" s="112">
        <v>44.2</v>
      </c>
      <c r="I643" s="112">
        <v>50.2</v>
      </c>
      <c r="J643" s="112">
        <v>37.799999999999997</v>
      </c>
      <c r="K643" s="112">
        <v>46.8</v>
      </c>
      <c r="L643" s="112">
        <v>42.1</v>
      </c>
    </row>
    <row r="644" spans="1:12" x14ac:dyDescent="0.2">
      <c r="A644" s="54">
        <v>36951</v>
      </c>
      <c r="B644" s="71">
        <v>41.5</v>
      </c>
      <c r="C644" s="112">
        <v>48.8</v>
      </c>
      <c r="D644" s="55">
        <v>43.5</v>
      </c>
      <c r="E644" s="112">
        <v>49.9</v>
      </c>
      <c r="F644" s="112">
        <v>42.6</v>
      </c>
      <c r="G644" s="112">
        <v>52</v>
      </c>
      <c r="H644" s="112">
        <v>43.7</v>
      </c>
      <c r="I644" s="112">
        <v>47.7</v>
      </c>
      <c r="J644" s="112">
        <v>39.9</v>
      </c>
      <c r="K644" s="112">
        <v>50.3</v>
      </c>
      <c r="L644" s="112">
        <v>43.1</v>
      </c>
    </row>
    <row r="645" spans="1:12" x14ac:dyDescent="0.2">
      <c r="A645" s="54">
        <v>36982</v>
      </c>
      <c r="B645" s="71">
        <v>45.5</v>
      </c>
      <c r="C645" s="112">
        <v>47.2</v>
      </c>
      <c r="D645" s="55">
        <v>43.5</v>
      </c>
      <c r="E645" s="112">
        <v>48</v>
      </c>
      <c r="F645" s="112">
        <v>43.1</v>
      </c>
      <c r="G645" s="112">
        <v>50</v>
      </c>
      <c r="H645" s="112">
        <v>39.700000000000003</v>
      </c>
      <c r="I645" s="112">
        <v>47.2</v>
      </c>
      <c r="J645" s="112">
        <v>38.200000000000003</v>
      </c>
      <c r="K645" s="112">
        <v>47.5</v>
      </c>
      <c r="L645" s="112">
        <v>42.7</v>
      </c>
    </row>
    <row r="646" spans="1:12" x14ac:dyDescent="0.2">
      <c r="A646" s="54">
        <v>37012</v>
      </c>
      <c r="B646" s="71">
        <v>44.9</v>
      </c>
      <c r="C646" s="112">
        <v>46.9</v>
      </c>
      <c r="D646" s="55">
        <v>40</v>
      </c>
      <c r="E646" s="112">
        <v>45.1</v>
      </c>
      <c r="F646" s="112">
        <v>43.1</v>
      </c>
      <c r="G646" s="112">
        <v>51</v>
      </c>
      <c r="H646" s="112">
        <v>38.200000000000003</v>
      </c>
      <c r="I646" s="112">
        <v>45.4</v>
      </c>
      <c r="J646" s="112">
        <v>35.1</v>
      </c>
      <c r="K646" s="112">
        <v>45.3</v>
      </c>
      <c r="L646" s="112">
        <v>41.3</v>
      </c>
    </row>
    <row r="647" spans="1:12" x14ac:dyDescent="0.2">
      <c r="A647" s="54">
        <v>37043</v>
      </c>
      <c r="B647" s="71">
        <v>47.8</v>
      </c>
      <c r="C647" s="112">
        <v>47</v>
      </c>
      <c r="D647" s="55">
        <v>42</v>
      </c>
      <c r="E647" s="112">
        <v>42.8</v>
      </c>
      <c r="F647" s="112">
        <v>45.3</v>
      </c>
      <c r="G647" s="112">
        <v>48</v>
      </c>
      <c r="H647" s="112">
        <v>39.9</v>
      </c>
      <c r="I647" s="112">
        <v>47.1</v>
      </c>
      <c r="J647" s="112">
        <v>35.700000000000003</v>
      </c>
      <c r="K647" s="112">
        <v>45.2</v>
      </c>
      <c r="L647" s="112">
        <v>43.2</v>
      </c>
    </row>
    <row r="648" spans="1:12" x14ac:dyDescent="0.2">
      <c r="A648" s="54">
        <v>37073</v>
      </c>
      <c r="B648" s="71">
        <v>49.2</v>
      </c>
      <c r="C648" s="112">
        <v>47.2</v>
      </c>
      <c r="D648" s="55">
        <v>42.5</v>
      </c>
      <c r="E648" s="112">
        <v>39.9</v>
      </c>
      <c r="F648" s="112">
        <v>47</v>
      </c>
      <c r="G648" s="112">
        <v>45</v>
      </c>
      <c r="H648" s="112">
        <v>37.1</v>
      </c>
      <c r="I648" s="112">
        <v>46.8</v>
      </c>
      <c r="J648" s="112">
        <v>37.200000000000003</v>
      </c>
      <c r="K648" s="112">
        <v>48.4</v>
      </c>
      <c r="L648" s="112">
        <v>43.5</v>
      </c>
    </row>
    <row r="649" spans="1:12" x14ac:dyDescent="0.2">
      <c r="A649" s="54">
        <v>37104</v>
      </c>
      <c r="B649" s="71">
        <v>54.3</v>
      </c>
      <c r="C649" s="112">
        <v>50</v>
      </c>
      <c r="D649" s="55">
        <v>44.5</v>
      </c>
      <c r="E649" s="112">
        <v>35</v>
      </c>
      <c r="F649" s="112">
        <v>51.8</v>
      </c>
      <c r="G649" s="112">
        <v>48.5</v>
      </c>
      <c r="H649" s="112">
        <v>37.6</v>
      </c>
      <c r="I649" s="112">
        <v>46.7</v>
      </c>
      <c r="J649" s="112">
        <v>41.3</v>
      </c>
      <c r="K649" s="112">
        <v>52</v>
      </c>
      <c r="L649" s="112">
        <v>46.3</v>
      </c>
    </row>
    <row r="650" spans="1:12" x14ac:dyDescent="0.2">
      <c r="A650" s="54">
        <v>37135</v>
      </c>
      <c r="B650" s="71">
        <v>51.3</v>
      </c>
      <c r="C650" s="112">
        <v>49.7</v>
      </c>
      <c r="D650" s="55">
        <v>43</v>
      </c>
      <c r="E650" s="112">
        <v>36.6</v>
      </c>
      <c r="F650" s="112">
        <v>51.8</v>
      </c>
      <c r="G650" s="112">
        <v>48.5</v>
      </c>
      <c r="H650" s="112">
        <v>38.9</v>
      </c>
      <c r="I650" s="112">
        <v>47.5</v>
      </c>
      <c r="J650" s="112">
        <v>41.5</v>
      </c>
      <c r="K650" s="112">
        <v>46.9</v>
      </c>
      <c r="L650" s="112">
        <v>46.2</v>
      </c>
    </row>
    <row r="651" spans="1:12" x14ac:dyDescent="0.2">
      <c r="A651" s="54">
        <v>37165</v>
      </c>
      <c r="B651" s="71">
        <v>38.9</v>
      </c>
      <c r="C651" s="112">
        <v>47.6</v>
      </c>
      <c r="D651" s="55">
        <v>36</v>
      </c>
      <c r="E651" s="112">
        <v>33.299999999999997</v>
      </c>
      <c r="F651" s="112">
        <v>41.8</v>
      </c>
      <c r="G651" s="112">
        <v>44.5</v>
      </c>
      <c r="H651" s="112">
        <v>38.299999999999997</v>
      </c>
      <c r="I651" s="112">
        <v>49.5</v>
      </c>
      <c r="J651" s="112">
        <v>35.6</v>
      </c>
      <c r="K651" s="112">
        <v>44.3</v>
      </c>
      <c r="L651" s="112">
        <v>40.799999999999997</v>
      </c>
    </row>
    <row r="652" spans="1:12" x14ac:dyDescent="0.2">
      <c r="A652" s="54">
        <v>37196</v>
      </c>
      <c r="B652" s="71">
        <v>49.1</v>
      </c>
      <c r="C652" s="112">
        <v>49.5</v>
      </c>
      <c r="D652" s="55">
        <v>38.5</v>
      </c>
      <c r="E652" s="112">
        <v>32</v>
      </c>
      <c r="F652" s="112">
        <v>46.9</v>
      </c>
      <c r="G652" s="112">
        <v>44.5</v>
      </c>
      <c r="H652" s="112">
        <v>38.9</v>
      </c>
      <c r="I652" s="112">
        <v>49.1</v>
      </c>
      <c r="J652" s="112">
        <v>36.4</v>
      </c>
      <c r="K652" s="112">
        <v>50</v>
      </c>
      <c r="L652" s="112">
        <v>44.1</v>
      </c>
    </row>
    <row r="653" spans="1:12" x14ac:dyDescent="0.2">
      <c r="A653" s="54">
        <v>37226</v>
      </c>
      <c r="B653" s="71">
        <v>51.4</v>
      </c>
      <c r="C653" s="112">
        <v>50.2</v>
      </c>
      <c r="D653" s="55">
        <v>39.5</v>
      </c>
      <c r="E653" s="112">
        <v>33.200000000000003</v>
      </c>
      <c r="F653" s="112">
        <v>49.2</v>
      </c>
      <c r="G653" s="112">
        <v>44</v>
      </c>
      <c r="H653" s="112">
        <v>37.6</v>
      </c>
      <c r="I653" s="112">
        <v>49.3</v>
      </c>
      <c r="J653" s="112">
        <v>39.1</v>
      </c>
      <c r="K653" s="112">
        <v>47.6</v>
      </c>
      <c r="L653" s="112">
        <v>45.3</v>
      </c>
    </row>
    <row r="654" spans="1:12" x14ac:dyDescent="0.2">
      <c r="A654" s="54">
        <v>37257</v>
      </c>
      <c r="B654" s="71">
        <v>55.2</v>
      </c>
      <c r="C654" s="112">
        <v>51.3</v>
      </c>
      <c r="D654" s="55">
        <v>44.5</v>
      </c>
      <c r="E654" s="112">
        <v>43.9</v>
      </c>
      <c r="F654" s="112">
        <v>51.1</v>
      </c>
      <c r="G654" s="112">
        <v>43.5</v>
      </c>
      <c r="H654" s="112">
        <v>39.200000000000003</v>
      </c>
      <c r="I654" s="112">
        <v>51.2</v>
      </c>
      <c r="J654" s="112">
        <v>41</v>
      </c>
      <c r="K654" s="112">
        <v>50.1</v>
      </c>
      <c r="L654" s="112">
        <v>47.5</v>
      </c>
    </row>
    <row r="655" spans="1:12" x14ac:dyDescent="0.2">
      <c r="A655" s="54">
        <v>37288</v>
      </c>
      <c r="B655" s="71">
        <v>60.7</v>
      </c>
      <c r="C655" s="112">
        <v>52.4</v>
      </c>
      <c r="D655" s="55">
        <v>53</v>
      </c>
      <c r="E655" s="112">
        <v>41.5</v>
      </c>
      <c r="F655" s="112">
        <v>58.1</v>
      </c>
      <c r="G655" s="112">
        <v>41.5</v>
      </c>
      <c r="H655" s="112">
        <v>39.700000000000003</v>
      </c>
      <c r="I655" s="112">
        <v>51.4</v>
      </c>
      <c r="J655" s="112">
        <v>43.8</v>
      </c>
      <c r="K655" s="112">
        <v>50.7</v>
      </c>
      <c r="L655" s="112">
        <v>50.7</v>
      </c>
    </row>
    <row r="656" spans="1:12" x14ac:dyDescent="0.2">
      <c r="A656" s="54">
        <v>37316</v>
      </c>
      <c r="B656" s="71">
        <v>63.8</v>
      </c>
      <c r="C656" s="112">
        <v>53.9</v>
      </c>
      <c r="D656" s="55">
        <v>62.5</v>
      </c>
      <c r="E656" s="112">
        <v>51.9</v>
      </c>
      <c r="F656" s="112">
        <v>58.3</v>
      </c>
      <c r="G656" s="112">
        <v>40</v>
      </c>
      <c r="H656" s="112">
        <v>41.4</v>
      </c>
      <c r="I656" s="112">
        <v>51.9</v>
      </c>
      <c r="J656" s="112">
        <v>46.6</v>
      </c>
      <c r="K656" s="112">
        <v>50.6</v>
      </c>
      <c r="L656" s="112">
        <v>52.4</v>
      </c>
    </row>
    <row r="657" spans="1:12" x14ac:dyDescent="0.2">
      <c r="A657" s="54">
        <v>37347</v>
      </c>
      <c r="B657" s="71">
        <v>59.9</v>
      </c>
      <c r="C657" s="112">
        <v>55.5</v>
      </c>
      <c r="D657" s="55">
        <v>56</v>
      </c>
      <c r="E657" s="112">
        <v>60.3</v>
      </c>
      <c r="F657" s="112">
        <v>59.1</v>
      </c>
      <c r="G657" s="112">
        <v>40.5</v>
      </c>
      <c r="H657" s="112">
        <v>43</v>
      </c>
      <c r="I657" s="112">
        <v>53.5</v>
      </c>
      <c r="J657" s="112">
        <v>46.6</v>
      </c>
      <c r="K657" s="112">
        <v>51.9</v>
      </c>
      <c r="L657" s="112">
        <v>52.4</v>
      </c>
    </row>
    <row r="658" spans="1:12" x14ac:dyDescent="0.2">
      <c r="A658" s="54">
        <v>37377</v>
      </c>
      <c r="B658" s="71">
        <v>61.8</v>
      </c>
      <c r="C658" s="112">
        <v>53.9</v>
      </c>
      <c r="D658" s="55">
        <v>56.5</v>
      </c>
      <c r="E658" s="112">
        <v>63</v>
      </c>
      <c r="F658" s="112">
        <v>59.4</v>
      </c>
      <c r="G658" s="112">
        <v>39</v>
      </c>
      <c r="H658" s="112">
        <v>43.8</v>
      </c>
      <c r="I658" s="112">
        <v>53.4</v>
      </c>
      <c r="J658" s="112">
        <v>47.3</v>
      </c>
      <c r="K658" s="112">
        <v>53.3</v>
      </c>
      <c r="L658" s="112">
        <v>53.1</v>
      </c>
    </row>
    <row r="659" spans="1:12" x14ac:dyDescent="0.2">
      <c r="A659" s="54">
        <v>37408</v>
      </c>
      <c r="B659" s="71">
        <v>61.2</v>
      </c>
      <c r="C659" s="112">
        <v>53.8</v>
      </c>
      <c r="D659" s="55">
        <v>53.5</v>
      </c>
      <c r="E659" s="112">
        <v>65.5</v>
      </c>
      <c r="F659" s="112">
        <v>61.1</v>
      </c>
      <c r="G659" s="112">
        <v>44.5</v>
      </c>
      <c r="H659" s="112">
        <v>43.2</v>
      </c>
      <c r="I659" s="112">
        <v>54.4</v>
      </c>
      <c r="J659" s="112">
        <v>48.3</v>
      </c>
      <c r="K659" s="112">
        <v>54.1</v>
      </c>
      <c r="L659" s="112">
        <v>53.6</v>
      </c>
    </row>
    <row r="660" spans="1:12" x14ac:dyDescent="0.2">
      <c r="A660" s="54">
        <v>37438</v>
      </c>
      <c r="B660" s="71">
        <v>51.9</v>
      </c>
      <c r="C660" s="112">
        <v>53.2</v>
      </c>
      <c r="D660" s="55">
        <v>45.5</v>
      </c>
      <c r="E660" s="112">
        <v>68.3</v>
      </c>
      <c r="F660" s="112">
        <v>56.6</v>
      </c>
      <c r="G660" s="112">
        <v>42.5</v>
      </c>
      <c r="H660" s="112">
        <v>42.7</v>
      </c>
      <c r="I660" s="112">
        <v>54.8</v>
      </c>
      <c r="J660" s="112">
        <v>45</v>
      </c>
      <c r="K660" s="112">
        <v>52.2</v>
      </c>
      <c r="L660" s="112">
        <v>50.2</v>
      </c>
    </row>
    <row r="661" spans="1:12" x14ac:dyDescent="0.2">
      <c r="A661" s="54">
        <v>37469</v>
      </c>
      <c r="B661" s="71">
        <v>50.6</v>
      </c>
      <c r="C661" s="112">
        <v>52.6</v>
      </c>
      <c r="D661" s="55">
        <v>45</v>
      </c>
      <c r="E661" s="112">
        <v>61.5</v>
      </c>
      <c r="F661" s="112">
        <v>54.9</v>
      </c>
      <c r="G661" s="112">
        <v>42.5</v>
      </c>
      <c r="H661" s="112">
        <v>45.4</v>
      </c>
      <c r="I661" s="112">
        <v>53.6</v>
      </c>
      <c r="J661" s="112">
        <v>46.8</v>
      </c>
      <c r="K661" s="112">
        <v>53.4</v>
      </c>
      <c r="L661" s="112">
        <v>50.3</v>
      </c>
    </row>
    <row r="662" spans="1:12" x14ac:dyDescent="0.2">
      <c r="A662" s="54">
        <v>37500</v>
      </c>
      <c r="B662" s="71">
        <v>52.9</v>
      </c>
      <c r="C662" s="112">
        <v>54.7</v>
      </c>
      <c r="D662" s="55">
        <v>44.5</v>
      </c>
      <c r="E662" s="112">
        <v>62.5</v>
      </c>
      <c r="F662" s="112">
        <v>53.5</v>
      </c>
      <c r="G662" s="112">
        <v>40.5</v>
      </c>
      <c r="H662" s="112">
        <v>43.8</v>
      </c>
      <c r="I662" s="112">
        <v>56.7</v>
      </c>
      <c r="J662" s="112">
        <v>45.8</v>
      </c>
      <c r="K662" s="112">
        <v>53.8</v>
      </c>
      <c r="L662" s="112">
        <v>50.5</v>
      </c>
    </row>
    <row r="663" spans="1:12" x14ac:dyDescent="0.2">
      <c r="A663" s="54">
        <v>37530</v>
      </c>
      <c r="B663" s="71">
        <v>52.1</v>
      </c>
      <c r="C663" s="112">
        <v>51.2</v>
      </c>
      <c r="D663" s="55">
        <v>43.5</v>
      </c>
      <c r="E663" s="112">
        <v>58.3</v>
      </c>
      <c r="F663" s="112">
        <v>51.3</v>
      </c>
      <c r="G663" s="112">
        <v>42.5</v>
      </c>
      <c r="H663" s="112">
        <v>42</v>
      </c>
      <c r="I663" s="112">
        <v>53.4</v>
      </c>
      <c r="J663" s="112">
        <v>46.4</v>
      </c>
      <c r="K663" s="112">
        <v>53</v>
      </c>
      <c r="L663" s="112">
        <v>49</v>
      </c>
    </row>
    <row r="664" spans="1:12" x14ac:dyDescent="0.2">
      <c r="A664" s="54">
        <v>37561</v>
      </c>
      <c r="B664" s="71">
        <v>49.9</v>
      </c>
      <c r="C664" s="112">
        <v>52.4</v>
      </c>
      <c r="D664" s="55">
        <v>42.5</v>
      </c>
      <c r="E664" s="112">
        <v>55.7</v>
      </c>
      <c r="F664" s="112">
        <v>52.7</v>
      </c>
      <c r="G664" s="112">
        <v>46.5</v>
      </c>
      <c r="H664" s="112">
        <v>43.1</v>
      </c>
      <c r="I664" s="112">
        <v>52.1</v>
      </c>
      <c r="J664" s="112">
        <v>44.8</v>
      </c>
      <c r="K664" s="112">
        <v>50</v>
      </c>
      <c r="L664" s="112">
        <v>48.5</v>
      </c>
    </row>
    <row r="665" spans="1:12" x14ac:dyDescent="0.2">
      <c r="A665" s="54">
        <v>37591</v>
      </c>
      <c r="B665" s="71">
        <v>58.7</v>
      </c>
      <c r="C665" s="112">
        <v>55.1</v>
      </c>
      <c r="D665" s="55">
        <v>46.5</v>
      </c>
      <c r="E665" s="112">
        <v>56.9</v>
      </c>
      <c r="F665" s="112">
        <v>53.9</v>
      </c>
      <c r="G665" s="112">
        <v>43</v>
      </c>
      <c r="H665" s="112">
        <v>45.2</v>
      </c>
      <c r="I665" s="112">
        <v>52.9</v>
      </c>
      <c r="J665" s="112">
        <v>47.5</v>
      </c>
      <c r="K665" s="112">
        <v>52</v>
      </c>
      <c r="L665" s="112">
        <v>51.6</v>
      </c>
    </row>
    <row r="666" spans="1:12" x14ac:dyDescent="0.2">
      <c r="A666" s="54">
        <v>37622</v>
      </c>
      <c r="B666" s="71">
        <v>58.2</v>
      </c>
      <c r="C666" s="112">
        <v>58.6</v>
      </c>
      <c r="D666" s="55">
        <v>45</v>
      </c>
      <c r="E666" s="112">
        <v>57.5</v>
      </c>
      <c r="F666" s="112">
        <v>54.1</v>
      </c>
      <c r="G666" s="112">
        <v>42.5</v>
      </c>
      <c r="H666" s="112">
        <v>44.2</v>
      </c>
      <c r="I666" s="112">
        <v>52.8</v>
      </c>
      <c r="J666" s="112">
        <v>47.4</v>
      </c>
      <c r="K666" s="112">
        <v>54.4</v>
      </c>
      <c r="L666" s="112">
        <v>51.3</v>
      </c>
    </row>
    <row r="667" spans="1:12" x14ac:dyDescent="0.2">
      <c r="A667" s="54">
        <v>37653</v>
      </c>
      <c r="B667" s="71">
        <v>51.9</v>
      </c>
      <c r="C667" s="112">
        <v>54.6</v>
      </c>
      <c r="D667" s="55">
        <v>49</v>
      </c>
      <c r="E667" s="112">
        <v>65.5</v>
      </c>
      <c r="F667" s="112">
        <v>53.6</v>
      </c>
      <c r="G667" s="112">
        <v>46</v>
      </c>
      <c r="H667" s="112">
        <v>43</v>
      </c>
      <c r="I667" s="112">
        <v>52.8</v>
      </c>
      <c r="J667" s="112">
        <v>42.6</v>
      </c>
      <c r="K667" s="112">
        <v>55.2</v>
      </c>
      <c r="L667" s="112">
        <v>48.8</v>
      </c>
    </row>
    <row r="668" spans="1:12" x14ac:dyDescent="0.2">
      <c r="A668" s="54">
        <v>37681</v>
      </c>
      <c r="B668" s="71">
        <v>47.2</v>
      </c>
      <c r="C668" s="112">
        <v>53.3</v>
      </c>
      <c r="D668" s="55">
        <v>41.5</v>
      </c>
      <c r="E668" s="112">
        <v>70</v>
      </c>
      <c r="F668" s="112">
        <v>47</v>
      </c>
      <c r="G668" s="112">
        <v>42</v>
      </c>
      <c r="H668" s="112">
        <v>42.3</v>
      </c>
      <c r="I668" s="112">
        <v>52.6</v>
      </c>
      <c r="J668" s="112">
        <v>42.2</v>
      </c>
      <c r="K668" s="112">
        <v>51.3</v>
      </c>
      <c r="L668" s="112">
        <v>46.3</v>
      </c>
    </row>
    <row r="669" spans="1:12" x14ac:dyDescent="0.2">
      <c r="A669" s="54">
        <v>37712</v>
      </c>
      <c r="B669" s="71">
        <v>47.2</v>
      </c>
      <c r="C669" s="112">
        <v>54.8</v>
      </c>
      <c r="D669" s="55">
        <v>47.5</v>
      </c>
      <c r="E669" s="112">
        <v>63.5</v>
      </c>
      <c r="F669" s="112">
        <v>48.5</v>
      </c>
      <c r="G669" s="112">
        <v>44.5</v>
      </c>
      <c r="H669" s="112">
        <v>43.1</v>
      </c>
      <c r="I669" s="112">
        <v>49.9</v>
      </c>
      <c r="J669" s="112">
        <v>41.8</v>
      </c>
      <c r="K669" s="112">
        <v>50.8</v>
      </c>
      <c r="L669" s="112">
        <v>46.1</v>
      </c>
    </row>
    <row r="670" spans="1:12" x14ac:dyDescent="0.2">
      <c r="A670" s="54">
        <v>37742</v>
      </c>
      <c r="B670" s="71">
        <v>53.4</v>
      </c>
      <c r="C670" s="112">
        <v>52.2</v>
      </c>
      <c r="D670" s="55">
        <v>51</v>
      </c>
      <c r="E670" s="112">
        <v>51.5</v>
      </c>
      <c r="F670" s="112">
        <v>52.9</v>
      </c>
      <c r="G670" s="112">
        <v>45</v>
      </c>
      <c r="H670" s="112">
        <v>45.7</v>
      </c>
      <c r="I670" s="112">
        <v>50.6</v>
      </c>
      <c r="J670" s="112">
        <v>42.4</v>
      </c>
      <c r="K670" s="112">
        <v>51.7</v>
      </c>
      <c r="L670" s="112">
        <v>49</v>
      </c>
    </row>
    <row r="671" spans="1:12" x14ac:dyDescent="0.2">
      <c r="A671" s="54">
        <v>37773</v>
      </c>
      <c r="B671" s="71">
        <v>53.6</v>
      </c>
      <c r="C671" s="112">
        <v>55.9</v>
      </c>
      <c r="D671" s="55">
        <v>50</v>
      </c>
      <c r="E671" s="112">
        <v>56.5</v>
      </c>
      <c r="F671" s="112">
        <v>54.1</v>
      </c>
      <c r="G671" s="112">
        <v>45.5</v>
      </c>
      <c r="H671" s="112">
        <v>42</v>
      </c>
      <c r="I671" s="112">
        <v>49.8</v>
      </c>
      <c r="J671" s="112">
        <v>45.6</v>
      </c>
      <c r="K671" s="112">
        <v>54.6</v>
      </c>
      <c r="L671" s="112">
        <v>49</v>
      </c>
    </row>
    <row r="672" spans="1:12" x14ac:dyDescent="0.2">
      <c r="A672" s="54">
        <v>37803</v>
      </c>
      <c r="B672" s="71">
        <v>56.8</v>
      </c>
      <c r="C672" s="112">
        <v>54.9</v>
      </c>
      <c r="D672" s="55">
        <v>51</v>
      </c>
      <c r="E672" s="112">
        <v>53</v>
      </c>
      <c r="F672" s="112">
        <v>53.9</v>
      </c>
      <c r="G672" s="112">
        <v>42.5</v>
      </c>
      <c r="H672" s="112">
        <v>46.3</v>
      </c>
      <c r="I672" s="112">
        <v>51.5</v>
      </c>
      <c r="J672" s="112">
        <v>46.3</v>
      </c>
      <c r="K672" s="112">
        <v>54.4</v>
      </c>
      <c r="L672" s="112">
        <v>51</v>
      </c>
    </row>
    <row r="673" spans="1:12" x14ac:dyDescent="0.2">
      <c r="A673" s="54">
        <v>37834</v>
      </c>
      <c r="B673" s="71">
        <v>61.1</v>
      </c>
      <c r="C673" s="112">
        <v>55.2</v>
      </c>
      <c r="D673" s="55">
        <v>51.5</v>
      </c>
      <c r="E673" s="112">
        <v>53</v>
      </c>
      <c r="F673" s="112">
        <v>61.8</v>
      </c>
      <c r="G673" s="112">
        <v>43</v>
      </c>
      <c r="H673" s="112">
        <v>43.1</v>
      </c>
      <c r="I673" s="112">
        <v>53</v>
      </c>
      <c r="J673" s="112">
        <v>47.1</v>
      </c>
      <c r="K673" s="112">
        <v>56.4</v>
      </c>
      <c r="L673" s="112">
        <v>53.2</v>
      </c>
    </row>
    <row r="674" spans="1:12" x14ac:dyDescent="0.2">
      <c r="A674" s="54">
        <v>37865</v>
      </c>
      <c r="B674" s="71">
        <v>60.8</v>
      </c>
      <c r="C674" s="112">
        <v>61.4</v>
      </c>
      <c r="D674" s="55">
        <v>52.5</v>
      </c>
      <c r="E674" s="112">
        <v>56</v>
      </c>
      <c r="F674" s="112">
        <v>57.8</v>
      </c>
      <c r="G674" s="112">
        <v>44.5</v>
      </c>
      <c r="H674" s="112">
        <v>43.4</v>
      </c>
      <c r="I674" s="112">
        <v>53.4</v>
      </c>
      <c r="J674" s="112">
        <v>46.5</v>
      </c>
      <c r="K674" s="112">
        <v>54.5</v>
      </c>
      <c r="L674" s="112">
        <v>52.4</v>
      </c>
    </row>
    <row r="675" spans="1:12" x14ac:dyDescent="0.2">
      <c r="A675" s="54">
        <v>37895</v>
      </c>
      <c r="B675" s="71">
        <v>64.400000000000006</v>
      </c>
      <c r="C675" s="112">
        <v>59.2</v>
      </c>
      <c r="D675" s="55">
        <v>53.5</v>
      </c>
      <c r="E675" s="112">
        <v>58.5</v>
      </c>
      <c r="F675" s="112">
        <v>62.8</v>
      </c>
      <c r="G675" s="112">
        <v>39</v>
      </c>
      <c r="H675" s="112">
        <v>45.6</v>
      </c>
      <c r="I675" s="112">
        <v>54.6</v>
      </c>
      <c r="J675" s="112">
        <v>48.6</v>
      </c>
      <c r="K675" s="112">
        <v>59.5</v>
      </c>
      <c r="L675" s="112">
        <v>55.2</v>
      </c>
    </row>
    <row r="676" spans="1:12" x14ac:dyDescent="0.2">
      <c r="A676" s="54">
        <v>37926</v>
      </c>
      <c r="B676" s="71">
        <v>69.099999999999994</v>
      </c>
      <c r="C676" s="112">
        <v>61.4</v>
      </c>
      <c r="D676" s="55">
        <v>59</v>
      </c>
      <c r="E676" s="112">
        <v>64</v>
      </c>
      <c r="F676" s="112">
        <v>66.599999999999994</v>
      </c>
      <c r="G676" s="112">
        <v>39.5</v>
      </c>
      <c r="H676" s="112">
        <v>49.7</v>
      </c>
      <c r="I676" s="112">
        <v>56.4</v>
      </c>
      <c r="J676" s="112">
        <v>50.4</v>
      </c>
      <c r="K676" s="112">
        <v>57.1</v>
      </c>
      <c r="L676" s="112">
        <v>58.4</v>
      </c>
    </row>
    <row r="677" spans="1:12" x14ac:dyDescent="0.2">
      <c r="A677" s="54">
        <v>37956</v>
      </c>
      <c r="B677" s="71">
        <v>71.3</v>
      </c>
      <c r="C677" s="112">
        <v>57.8</v>
      </c>
      <c r="D677" s="55">
        <v>61</v>
      </c>
      <c r="E677" s="112">
        <v>66</v>
      </c>
      <c r="F677" s="112">
        <v>70</v>
      </c>
      <c r="G677" s="112">
        <v>39</v>
      </c>
      <c r="H677" s="112">
        <v>45.9</v>
      </c>
      <c r="I677" s="112">
        <v>59.3</v>
      </c>
      <c r="J677" s="112">
        <v>54.1</v>
      </c>
      <c r="K677" s="112">
        <v>59.3</v>
      </c>
      <c r="L677" s="112">
        <v>60.1</v>
      </c>
    </row>
    <row r="678" spans="1:12" x14ac:dyDescent="0.2">
      <c r="A678" s="54">
        <v>37987</v>
      </c>
      <c r="B678" s="71">
        <v>70.599999999999994</v>
      </c>
      <c r="C678" s="112">
        <v>59.2</v>
      </c>
      <c r="D678" s="55">
        <v>60.5</v>
      </c>
      <c r="E678" s="112">
        <v>75.5</v>
      </c>
      <c r="F678" s="112">
        <v>69.3</v>
      </c>
      <c r="G678" s="112">
        <v>40</v>
      </c>
      <c r="H678" s="112">
        <v>47.9</v>
      </c>
      <c r="I678" s="112">
        <v>61.5</v>
      </c>
      <c r="J678" s="112">
        <v>54.7</v>
      </c>
      <c r="K678" s="112">
        <v>57.2</v>
      </c>
      <c r="L678" s="112">
        <v>60.8</v>
      </c>
    </row>
    <row r="679" spans="1:12" x14ac:dyDescent="0.2">
      <c r="A679" s="54">
        <v>38018</v>
      </c>
      <c r="B679" s="71">
        <v>66.5</v>
      </c>
      <c r="C679" s="112">
        <v>59.9</v>
      </c>
      <c r="D679" s="55">
        <v>62</v>
      </c>
      <c r="E679" s="112">
        <v>81.5</v>
      </c>
      <c r="F679" s="112">
        <v>65.599999999999994</v>
      </c>
      <c r="G679" s="112">
        <v>38.5</v>
      </c>
      <c r="H679" s="112">
        <v>49</v>
      </c>
      <c r="I679" s="112">
        <v>62.9</v>
      </c>
      <c r="J679" s="112">
        <v>55.7</v>
      </c>
      <c r="K679" s="112">
        <v>55.1</v>
      </c>
      <c r="L679" s="112">
        <v>59.9</v>
      </c>
    </row>
    <row r="680" spans="1:12" x14ac:dyDescent="0.2">
      <c r="A680" s="54">
        <v>38047</v>
      </c>
      <c r="B680" s="71">
        <v>64.599999999999994</v>
      </c>
      <c r="C680" s="112">
        <v>57.1</v>
      </c>
      <c r="D680" s="55">
        <v>63.5</v>
      </c>
      <c r="E680" s="112">
        <v>86</v>
      </c>
      <c r="F680" s="112">
        <v>66.8</v>
      </c>
      <c r="G680" s="112">
        <v>39.5</v>
      </c>
      <c r="H680" s="112">
        <v>48</v>
      </c>
      <c r="I680" s="112">
        <v>66.7</v>
      </c>
      <c r="J680" s="112">
        <v>57</v>
      </c>
      <c r="K680" s="112">
        <v>60.2</v>
      </c>
      <c r="L680" s="112">
        <v>60.6</v>
      </c>
    </row>
    <row r="681" spans="1:12" x14ac:dyDescent="0.2">
      <c r="A681" s="54">
        <v>38078</v>
      </c>
      <c r="B681" s="71">
        <v>67.099999999999994</v>
      </c>
      <c r="C681" s="112">
        <v>58.7</v>
      </c>
      <c r="D681" s="55">
        <v>66.5</v>
      </c>
      <c r="E681" s="112">
        <v>88</v>
      </c>
      <c r="F681" s="112">
        <v>66.599999999999994</v>
      </c>
      <c r="G681" s="112">
        <v>40.5</v>
      </c>
      <c r="H681" s="112">
        <v>45.2</v>
      </c>
      <c r="I681" s="112">
        <v>66.7</v>
      </c>
      <c r="J681" s="112">
        <v>57.2</v>
      </c>
      <c r="K681" s="112">
        <v>59.9</v>
      </c>
      <c r="L681" s="112">
        <v>60.6</v>
      </c>
    </row>
    <row r="682" spans="1:12" x14ac:dyDescent="0.2">
      <c r="A682" s="54">
        <v>38108</v>
      </c>
      <c r="B682" s="71">
        <v>64.5</v>
      </c>
      <c r="C682" s="112">
        <v>58.8</v>
      </c>
      <c r="D682" s="55">
        <v>63</v>
      </c>
      <c r="E682" s="112">
        <v>86</v>
      </c>
      <c r="F682" s="112">
        <v>65.3</v>
      </c>
      <c r="G682" s="112">
        <v>37</v>
      </c>
      <c r="H682" s="112">
        <v>48.8</v>
      </c>
      <c r="I682" s="112">
        <v>68.3</v>
      </c>
      <c r="J682" s="112">
        <v>60.1</v>
      </c>
      <c r="K682" s="112">
        <v>60</v>
      </c>
      <c r="L682" s="112">
        <v>61.4</v>
      </c>
    </row>
    <row r="683" spans="1:12" x14ac:dyDescent="0.2">
      <c r="A683" s="54">
        <v>38139</v>
      </c>
      <c r="B683" s="71">
        <v>60.9</v>
      </c>
      <c r="C683" s="112">
        <v>57.5</v>
      </c>
      <c r="D683" s="55">
        <v>58.5</v>
      </c>
      <c r="E683" s="112">
        <v>81</v>
      </c>
      <c r="F683" s="112">
        <v>63.7</v>
      </c>
      <c r="G683" s="112">
        <v>39</v>
      </c>
      <c r="H683" s="112">
        <v>51.3</v>
      </c>
      <c r="I683" s="112">
        <v>67.099999999999994</v>
      </c>
      <c r="J683" s="112">
        <v>59.4</v>
      </c>
      <c r="K683" s="112">
        <v>57.3</v>
      </c>
      <c r="L683" s="112">
        <v>60.5</v>
      </c>
    </row>
    <row r="684" spans="1:12" x14ac:dyDescent="0.2">
      <c r="A684" s="54">
        <v>38169</v>
      </c>
      <c r="B684" s="71">
        <v>62.8</v>
      </c>
      <c r="C684" s="112">
        <v>58.8</v>
      </c>
      <c r="D684" s="55">
        <v>58</v>
      </c>
      <c r="E684" s="112">
        <v>77</v>
      </c>
      <c r="F684" s="112">
        <v>63.8</v>
      </c>
      <c r="G684" s="112">
        <v>37.5</v>
      </c>
      <c r="H684" s="112">
        <v>50.8</v>
      </c>
      <c r="I684" s="112">
        <v>64.5</v>
      </c>
      <c r="J684" s="112">
        <v>57.4</v>
      </c>
      <c r="K684" s="112">
        <v>56.7</v>
      </c>
      <c r="L684" s="112">
        <v>59.9</v>
      </c>
    </row>
    <row r="685" spans="1:12" x14ac:dyDescent="0.2">
      <c r="A685" s="54">
        <v>38200</v>
      </c>
      <c r="B685" s="71">
        <v>62.1</v>
      </c>
      <c r="C685" s="112">
        <v>58.3</v>
      </c>
      <c r="D685" s="55">
        <v>55</v>
      </c>
      <c r="E685" s="112">
        <v>81.5</v>
      </c>
      <c r="F685" s="112">
        <v>59.3</v>
      </c>
      <c r="G685" s="112">
        <v>45.5</v>
      </c>
      <c r="H685" s="112">
        <v>52.1</v>
      </c>
      <c r="I685" s="112">
        <v>62.8</v>
      </c>
      <c r="J685" s="112">
        <v>56.4</v>
      </c>
      <c r="K685" s="112">
        <v>55.8</v>
      </c>
      <c r="L685" s="112">
        <v>58.5</v>
      </c>
    </row>
    <row r="686" spans="1:12" x14ac:dyDescent="0.2">
      <c r="A686" s="54">
        <v>38231</v>
      </c>
      <c r="B686" s="71">
        <v>57.7</v>
      </c>
      <c r="C686" s="112">
        <v>58.2</v>
      </c>
      <c r="D686" s="55">
        <v>55</v>
      </c>
      <c r="E686" s="112">
        <v>76</v>
      </c>
      <c r="F686" s="112">
        <v>59.8</v>
      </c>
      <c r="G686" s="112">
        <v>41.5</v>
      </c>
      <c r="H686" s="112">
        <v>51.6</v>
      </c>
      <c r="I686" s="112">
        <v>59.8</v>
      </c>
      <c r="J686" s="112">
        <v>58</v>
      </c>
      <c r="K686" s="112">
        <v>53.5</v>
      </c>
      <c r="L686" s="112">
        <v>57.4</v>
      </c>
    </row>
    <row r="687" spans="1:12" x14ac:dyDescent="0.2">
      <c r="A687" s="54">
        <v>38261</v>
      </c>
      <c r="B687" s="71">
        <v>58.4</v>
      </c>
      <c r="C687" s="112">
        <v>59.2</v>
      </c>
      <c r="D687" s="55">
        <v>49</v>
      </c>
      <c r="E687" s="112">
        <v>78.5</v>
      </c>
      <c r="F687" s="112">
        <v>59.3</v>
      </c>
      <c r="G687" s="112">
        <v>43.5</v>
      </c>
      <c r="H687" s="112">
        <v>49.3</v>
      </c>
      <c r="I687" s="112">
        <v>59.2</v>
      </c>
      <c r="J687" s="112">
        <v>55.5</v>
      </c>
      <c r="K687" s="112">
        <v>56.7</v>
      </c>
      <c r="L687" s="112">
        <v>56.3</v>
      </c>
    </row>
    <row r="688" spans="1:12" x14ac:dyDescent="0.2">
      <c r="A688" s="54">
        <v>38292</v>
      </c>
      <c r="B688" s="71">
        <v>60.1</v>
      </c>
      <c r="C688" s="112">
        <v>58.8</v>
      </c>
      <c r="D688" s="55">
        <v>47.5</v>
      </c>
      <c r="E688" s="112">
        <v>74</v>
      </c>
      <c r="F688" s="112">
        <v>57.3</v>
      </c>
      <c r="G688" s="112">
        <v>43.5</v>
      </c>
      <c r="H688" s="112">
        <v>49.7</v>
      </c>
      <c r="I688" s="112">
        <v>56.8</v>
      </c>
      <c r="J688" s="112">
        <v>56.9</v>
      </c>
      <c r="K688" s="112">
        <v>54.5</v>
      </c>
      <c r="L688" s="112">
        <v>56.2</v>
      </c>
    </row>
    <row r="689" spans="1:12" x14ac:dyDescent="0.2">
      <c r="A689" s="54">
        <v>38322</v>
      </c>
      <c r="B689" s="71">
        <v>66.3</v>
      </c>
      <c r="C689" s="112">
        <v>60.8</v>
      </c>
      <c r="D689" s="55">
        <v>54</v>
      </c>
      <c r="E689" s="112">
        <v>72</v>
      </c>
      <c r="F689" s="112">
        <v>57.9</v>
      </c>
      <c r="G689" s="112">
        <v>44</v>
      </c>
      <c r="H689" s="112">
        <v>52.8</v>
      </c>
      <c r="I689" s="112">
        <v>55.3</v>
      </c>
      <c r="J689" s="112">
        <v>53.8</v>
      </c>
      <c r="K689" s="112">
        <v>59.1</v>
      </c>
      <c r="L689" s="112">
        <v>57.2</v>
      </c>
    </row>
    <row r="690" spans="1:12" x14ac:dyDescent="0.2">
      <c r="A690" s="54">
        <v>38353</v>
      </c>
      <c r="B690" s="71">
        <v>57.9</v>
      </c>
      <c r="C690" s="112">
        <v>61.1</v>
      </c>
      <c r="D690" s="55">
        <v>50.5</v>
      </c>
      <c r="E690" s="112">
        <v>69</v>
      </c>
      <c r="F690" s="112">
        <v>59.3</v>
      </c>
      <c r="G690" s="112">
        <v>44.5</v>
      </c>
      <c r="H690" s="112">
        <v>53.5</v>
      </c>
      <c r="I690" s="112">
        <v>54.7</v>
      </c>
      <c r="J690" s="112">
        <v>58.6</v>
      </c>
      <c r="K690" s="112">
        <v>56.5</v>
      </c>
      <c r="L690" s="112">
        <v>56.8</v>
      </c>
    </row>
    <row r="691" spans="1:12" x14ac:dyDescent="0.2">
      <c r="A691" s="54">
        <v>38384</v>
      </c>
      <c r="B691" s="71">
        <v>55.9</v>
      </c>
      <c r="C691" s="112">
        <v>60.7</v>
      </c>
      <c r="D691" s="55">
        <v>50.5</v>
      </c>
      <c r="E691" s="112">
        <v>65.5</v>
      </c>
      <c r="F691" s="112">
        <v>58.2</v>
      </c>
      <c r="G691" s="112">
        <v>42.5</v>
      </c>
      <c r="H691" s="112">
        <v>51</v>
      </c>
      <c r="I691" s="112">
        <v>56.5</v>
      </c>
      <c r="J691" s="112">
        <v>56</v>
      </c>
      <c r="K691" s="112">
        <v>56.5</v>
      </c>
      <c r="L691" s="112">
        <v>55.5</v>
      </c>
    </row>
    <row r="692" spans="1:12" x14ac:dyDescent="0.2">
      <c r="A692" s="54">
        <v>38412</v>
      </c>
      <c r="B692" s="71">
        <v>57.7</v>
      </c>
      <c r="C692" s="112">
        <v>58.9</v>
      </c>
      <c r="D692" s="55">
        <v>56</v>
      </c>
      <c r="E692" s="112">
        <v>73</v>
      </c>
      <c r="F692" s="112">
        <v>57.5</v>
      </c>
      <c r="G692" s="112">
        <v>46</v>
      </c>
      <c r="H692" s="112">
        <v>55</v>
      </c>
      <c r="I692" s="112">
        <v>53.5</v>
      </c>
      <c r="J692" s="112">
        <v>52.5</v>
      </c>
      <c r="K692" s="112">
        <v>55.1</v>
      </c>
      <c r="L692" s="112">
        <v>55.2</v>
      </c>
    </row>
    <row r="693" spans="1:12" x14ac:dyDescent="0.2">
      <c r="A693" s="54">
        <v>38443</v>
      </c>
      <c r="B693" s="71">
        <v>53.4</v>
      </c>
      <c r="C693" s="112">
        <v>56.7</v>
      </c>
      <c r="D693" s="55">
        <v>53</v>
      </c>
      <c r="E693" s="112">
        <v>71</v>
      </c>
      <c r="F693" s="112">
        <v>54.2</v>
      </c>
      <c r="G693" s="112">
        <v>41.5</v>
      </c>
      <c r="H693" s="112">
        <v>48.5</v>
      </c>
      <c r="I693" s="112">
        <v>51.8</v>
      </c>
      <c r="J693" s="112">
        <v>53</v>
      </c>
      <c r="K693" s="112">
        <v>57</v>
      </c>
      <c r="L693" s="112">
        <v>52.2</v>
      </c>
    </row>
    <row r="694" spans="1:12" x14ac:dyDescent="0.2">
      <c r="A694" s="54">
        <v>38473</v>
      </c>
      <c r="B694" s="71">
        <v>51.8</v>
      </c>
      <c r="C694" s="112">
        <v>53.9</v>
      </c>
      <c r="D694" s="55">
        <v>51</v>
      </c>
      <c r="E694" s="112">
        <v>58</v>
      </c>
      <c r="F694" s="112">
        <v>54.7</v>
      </c>
      <c r="G694" s="112">
        <v>47.5</v>
      </c>
      <c r="H694" s="112">
        <v>48.5</v>
      </c>
      <c r="I694" s="112">
        <v>49.8</v>
      </c>
      <c r="J694" s="112">
        <v>49.3</v>
      </c>
      <c r="K694" s="112">
        <v>55.3</v>
      </c>
      <c r="L694" s="112">
        <v>50.8</v>
      </c>
    </row>
    <row r="695" spans="1:12" x14ac:dyDescent="0.2">
      <c r="A695" s="54">
        <v>38504</v>
      </c>
      <c r="B695" s="71">
        <v>55.7</v>
      </c>
      <c r="C695" s="112">
        <v>54.2</v>
      </c>
      <c r="D695" s="55">
        <v>51</v>
      </c>
      <c r="E695" s="112">
        <v>50.5</v>
      </c>
      <c r="F695" s="112">
        <v>55.1</v>
      </c>
      <c r="G695" s="112">
        <v>44</v>
      </c>
      <c r="H695" s="112">
        <v>48</v>
      </c>
      <c r="I695" s="112">
        <v>52</v>
      </c>
      <c r="J695" s="112">
        <v>51.1</v>
      </c>
      <c r="K695" s="112">
        <v>51.2</v>
      </c>
      <c r="L695" s="112">
        <v>52.4</v>
      </c>
    </row>
    <row r="696" spans="1:12" x14ac:dyDescent="0.2">
      <c r="A696" s="54">
        <v>38534</v>
      </c>
      <c r="B696" s="71">
        <v>57.2</v>
      </c>
      <c r="C696" s="112">
        <v>54.7</v>
      </c>
      <c r="D696" s="55">
        <v>49</v>
      </c>
      <c r="E696" s="112">
        <v>48.5</v>
      </c>
      <c r="F696" s="112">
        <v>57.4</v>
      </c>
      <c r="G696" s="112">
        <v>44.5</v>
      </c>
      <c r="H696" s="112">
        <v>45.5</v>
      </c>
      <c r="I696" s="112">
        <v>50.8</v>
      </c>
      <c r="J696" s="112">
        <v>53.2</v>
      </c>
      <c r="K696" s="112">
        <v>55.8</v>
      </c>
      <c r="L696" s="112">
        <v>52.8</v>
      </c>
    </row>
    <row r="697" spans="1:12" x14ac:dyDescent="0.2">
      <c r="A697" s="54">
        <v>38565</v>
      </c>
      <c r="B697" s="71">
        <v>57.8</v>
      </c>
      <c r="C697" s="112">
        <v>53.4</v>
      </c>
      <c r="D697" s="55">
        <v>50.5</v>
      </c>
      <c r="E697" s="112">
        <v>62.5</v>
      </c>
      <c r="F697" s="112">
        <v>55.6</v>
      </c>
      <c r="G697" s="112">
        <v>46.5</v>
      </c>
      <c r="H697" s="112">
        <v>47</v>
      </c>
      <c r="I697" s="112">
        <v>49.9</v>
      </c>
      <c r="J697" s="112">
        <v>51.8</v>
      </c>
      <c r="K697" s="112">
        <v>54.5</v>
      </c>
      <c r="L697" s="112">
        <v>52.4</v>
      </c>
    </row>
    <row r="698" spans="1:12" x14ac:dyDescent="0.2">
      <c r="A698" s="54">
        <v>38596</v>
      </c>
      <c r="B698" s="71">
        <v>60.9</v>
      </c>
      <c r="C698" s="112">
        <v>53.4</v>
      </c>
      <c r="D698" s="55">
        <v>55</v>
      </c>
      <c r="E698" s="112">
        <v>78</v>
      </c>
      <c r="F698" s="112">
        <v>62.4</v>
      </c>
      <c r="G698" s="112">
        <v>44.5</v>
      </c>
      <c r="H698" s="112">
        <v>49.5</v>
      </c>
      <c r="I698" s="112">
        <v>57.7</v>
      </c>
      <c r="J698" s="112">
        <v>53.4</v>
      </c>
      <c r="K698" s="112">
        <v>57.3</v>
      </c>
      <c r="L698" s="112">
        <v>56.8</v>
      </c>
    </row>
    <row r="699" spans="1:12" x14ac:dyDescent="0.2">
      <c r="A699" s="54">
        <v>38626</v>
      </c>
      <c r="B699" s="71">
        <v>61.4</v>
      </c>
      <c r="C699" s="112">
        <v>58.2</v>
      </c>
      <c r="D699" s="55">
        <v>55.5</v>
      </c>
      <c r="E699" s="112">
        <v>84</v>
      </c>
      <c r="F699" s="112">
        <v>62.1</v>
      </c>
      <c r="G699" s="112">
        <v>41</v>
      </c>
      <c r="H699" s="112">
        <v>46.5</v>
      </c>
      <c r="I699" s="112">
        <v>61.8</v>
      </c>
      <c r="J699" s="112">
        <v>54.3</v>
      </c>
      <c r="K699" s="112">
        <v>55.2</v>
      </c>
      <c r="L699" s="112">
        <v>57.2</v>
      </c>
    </row>
    <row r="700" spans="1:12" x14ac:dyDescent="0.2">
      <c r="A700" s="54">
        <v>38657</v>
      </c>
      <c r="B700" s="71">
        <v>61.2</v>
      </c>
      <c r="C700" s="112">
        <v>54.1</v>
      </c>
      <c r="D700" s="55">
        <v>53</v>
      </c>
      <c r="E700" s="112">
        <v>74</v>
      </c>
      <c r="F700" s="112">
        <v>62.4</v>
      </c>
      <c r="G700" s="112">
        <v>43.5</v>
      </c>
      <c r="H700" s="112">
        <v>47</v>
      </c>
      <c r="I700" s="112">
        <v>57</v>
      </c>
      <c r="J700" s="112">
        <v>56</v>
      </c>
      <c r="K700" s="112">
        <v>57.9</v>
      </c>
      <c r="L700" s="112">
        <v>56.7</v>
      </c>
    </row>
    <row r="701" spans="1:12" x14ac:dyDescent="0.2">
      <c r="A701" s="54">
        <v>38687</v>
      </c>
      <c r="B701" s="71">
        <v>60.1</v>
      </c>
      <c r="C701" s="112">
        <v>52.8</v>
      </c>
      <c r="D701" s="55">
        <v>49.5</v>
      </c>
      <c r="E701" s="112">
        <v>63</v>
      </c>
      <c r="F701" s="112">
        <v>60.3</v>
      </c>
      <c r="G701" s="112">
        <v>48</v>
      </c>
      <c r="H701" s="112">
        <v>46.5</v>
      </c>
      <c r="I701" s="112">
        <v>54.9</v>
      </c>
      <c r="J701" s="112">
        <v>53.7</v>
      </c>
      <c r="K701" s="112">
        <v>54.3</v>
      </c>
      <c r="L701" s="112">
        <v>55.1</v>
      </c>
    </row>
    <row r="702" spans="1:12" x14ac:dyDescent="0.2">
      <c r="A702" s="54">
        <v>38718</v>
      </c>
      <c r="B702" s="71">
        <v>58.9</v>
      </c>
      <c r="C702" s="112">
        <v>57</v>
      </c>
      <c r="D702" s="55">
        <v>53.5</v>
      </c>
      <c r="E702" s="112">
        <v>65</v>
      </c>
      <c r="F702" s="112">
        <v>59.7</v>
      </c>
      <c r="G702" s="112">
        <v>46</v>
      </c>
      <c r="H702" s="112">
        <v>47.5</v>
      </c>
      <c r="I702" s="112">
        <v>55.7</v>
      </c>
      <c r="J702" s="112">
        <v>53.1</v>
      </c>
      <c r="K702" s="112">
        <v>58.5</v>
      </c>
      <c r="L702" s="112">
        <v>55</v>
      </c>
    </row>
    <row r="703" spans="1:12" x14ac:dyDescent="0.2">
      <c r="A703" s="54">
        <v>38749</v>
      </c>
      <c r="B703" s="71">
        <v>61</v>
      </c>
      <c r="C703" s="112">
        <v>57.5</v>
      </c>
      <c r="D703" s="55">
        <v>54.5</v>
      </c>
      <c r="E703" s="112">
        <v>62.5</v>
      </c>
      <c r="F703" s="112">
        <v>57.9</v>
      </c>
      <c r="G703" s="112">
        <v>48.5</v>
      </c>
      <c r="H703" s="112">
        <v>52</v>
      </c>
      <c r="I703" s="112">
        <v>54.4</v>
      </c>
      <c r="J703" s="112">
        <v>53.5</v>
      </c>
      <c r="K703" s="112">
        <v>57</v>
      </c>
      <c r="L703" s="112">
        <v>55.8</v>
      </c>
    </row>
    <row r="704" spans="1:12" x14ac:dyDescent="0.2">
      <c r="A704" s="54">
        <v>38777</v>
      </c>
      <c r="B704" s="71">
        <v>57</v>
      </c>
      <c r="C704" s="112">
        <v>57</v>
      </c>
      <c r="D704" s="55">
        <v>59.5</v>
      </c>
      <c r="E704" s="112">
        <v>66.5</v>
      </c>
      <c r="F704" s="112">
        <v>57</v>
      </c>
      <c r="G704" s="112">
        <v>48</v>
      </c>
      <c r="H704" s="112">
        <v>50</v>
      </c>
      <c r="I704" s="112">
        <v>53.9</v>
      </c>
      <c r="J704" s="112">
        <v>53.8</v>
      </c>
      <c r="K704" s="112">
        <v>57.3</v>
      </c>
      <c r="L704" s="112">
        <v>54.3</v>
      </c>
    </row>
    <row r="705" spans="1:12" x14ac:dyDescent="0.2">
      <c r="A705" s="54">
        <v>38808</v>
      </c>
      <c r="B705" s="71">
        <v>55.7</v>
      </c>
      <c r="C705" s="112">
        <v>59</v>
      </c>
      <c r="D705" s="55">
        <v>57</v>
      </c>
      <c r="E705" s="112">
        <v>71.5</v>
      </c>
      <c r="F705" s="112">
        <v>57.1</v>
      </c>
      <c r="G705" s="112">
        <v>46.5</v>
      </c>
      <c r="H705" s="112">
        <v>51.5</v>
      </c>
      <c r="I705" s="112">
        <v>57.4</v>
      </c>
      <c r="J705" s="112">
        <v>54.2</v>
      </c>
      <c r="K705" s="112">
        <v>53.4</v>
      </c>
      <c r="L705" s="112">
        <v>55.2</v>
      </c>
    </row>
    <row r="706" spans="1:12" x14ac:dyDescent="0.2">
      <c r="A706" s="54">
        <v>38838</v>
      </c>
      <c r="B706" s="71">
        <v>54.9</v>
      </c>
      <c r="C706" s="112">
        <v>56.5</v>
      </c>
      <c r="D706" s="55">
        <v>53</v>
      </c>
      <c r="E706" s="112">
        <v>77</v>
      </c>
      <c r="F706" s="112">
        <v>56</v>
      </c>
      <c r="G706" s="112">
        <v>44</v>
      </c>
      <c r="H706" s="112">
        <v>48.5</v>
      </c>
      <c r="I706" s="112">
        <v>56.1</v>
      </c>
      <c r="J706" s="112">
        <v>53.2</v>
      </c>
      <c r="K706" s="112">
        <v>55.7</v>
      </c>
      <c r="L706" s="112">
        <v>53.7</v>
      </c>
    </row>
    <row r="707" spans="1:12" x14ac:dyDescent="0.2">
      <c r="A707" s="54">
        <v>38869</v>
      </c>
      <c r="B707" s="71">
        <v>55</v>
      </c>
      <c r="C707" s="112">
        <v>56.5</v>
      </c>
      <c r="D707" s="55">
        <v>54</v>
      </c>
      <c r="E707" s="112">
        <v>76.5</v>
      </c>
      <c r="F707" s="112">
        <v>53.4</v>
      </c>
      <c r="G707" s="112">
        <v>45.5</v>
      </c>
      <c r="H707" s="112">
        <v>47.5</v>
      </c>
      <c r="I707" s="112">
        <v>54</v>
      </c>
      <c r="J707" s="112">
        <v>49.9</v>
      </c>
      <c r="K707" s="112">
        <v>55.4</v>
      </c>
      <c r="L707" s="112">
        <v>52</v>
      </c>
    </row>
    <row r="708" spans="1:12" x14ac:dyDescent="0.2">
      <c r="A708" s="54">
        <v>38899</v>
      </c>
      <c r="B708" s="71">
        <v>55.8</v>
      </c>
      <c r="C708" s="112">
        <v>57.5</v>
      </c>
      <c r="D708" s="55">
        <v>50.5</v>
      </c>
      <c r="E708" s="112">
        <v>78.5</v>
      </c>
      <c r="F708" s="112">
        <v>56.9</v>
      </c>
      <c r="G708" s="112">
        <v>44.5</v>
      </c>
      <c r="H708" s="112">
        <v>48</v>
      </c>
      <c r="I708" s="112">
        <v>53.5</v>
      </c>
      <c r="J708" s="112">
        <v>50.7</v>
      </c>
      <c r="K708" s="112">
        <v>51.9</v>
      </c>
      <c r="L708" s="112">
        <v>53</v>
      </c>
    </row>
    <row r="709" spans="1:12" x14ac:dyDescent="0.2">
      <c r="A709" s="54">
        <v>38930</v>
      </c>
      <c r="B709" s="71">
        <v>55.3</v>
      </c>
      <c r="C709" s="112">
        <v>54</v>
      </c>
      <c r="D709" s="55">
        <v>51.5</v>
      </c>
      <c r="E709" s="112">
        <v>73</v>
      </c>
      <c r="F709" s="112">
        <v>55.2</v>
      </c>
      <c r="G709" s="112">
        <v>46</v>
      </c>
      <c r="H709" s="112">
        <v>51</v>
      </c>
      <c r="I709" s="112">
        <v>54.2</v>
      </c>
      <c r="J709" s="112">
        <v>52.6</v>
      </c>
      <c r="K709" s="112">
        <v>55.7</v>
      </c>
      <c r="L709" s="112">
        <v>53.7</v>
      </c>
    </row>
    <row r="710" spans="1:12" x14ac:dyDescent="0.2">
      <c r="A710" s="54">
        <v>38961</v>
      </c>
      <c r="B710" s="71">
        <v>54.8</v>
      </c>
      <c r="C710" s="112">
        <v>56</v>
      </c>
      <c r="D710" s="55">
        <v>46.5</v>
      </c>
      <c r="E710" s="112">
        <v>61</v>
      </c>
      <c r="F710" s="112">
        <v>56.2</v>
      </c>
      <c r="G710" s="112">
        <v>49</v>
      </c>
      <c r="H710" s="112">
        <v>47</v>
      </c>
      <c r="I710" s="112">
        <v>52.9</v>
      </c>
      <c r="J710" s="112">
        <v>49.9</v>
      </c>
      <c r="K710" s="112">
        <v>55.3</v>
      </c>
      <c r="L710" s="112">
        <v>52.2</v>
      </c>
    </row>
    <row r="711" spans="1:12" x14ac:dyDescent="0.2">
      <c r="A711" s="54">
        <v>38991</v>
      </c>
      <c r="B711" s="71">
        <v>54.1</v>
      </c>
      <c r="C711" s="112">
        <v>57</v>
      </c>
      <c r="D711" s="55">
        <v>44.5</v>
      </c>
      <c r="E711" s="112">
        <v>47</v>
      </c>
      <c r="F711" s="112">
        <v>54.3</v>
      </c>
      <c r="G711" s="112">
        <v>52</v>
      </c>
      <c r="H711" s="112">
        <v>47.5</v>
      </c>
      <c r="I711" s="112">
        <v>51.3</v>
      </c>
      <c r="J711" s="112">
        <v>49.6</v>
      </c>
      <c r="K711" s="112">
        <v>57.8</v>
      </c>
      <c r="L711" s="112">
        <v>51.4</v>
      </c>
    </row>
    <row r="712" spans="1:12" x14ac:dyDescent="0.2">
      <c r="A712" s="54">
        <v>39022</v>
      </c>
      <c r="B712" s="71">
        <v>50.8</v>
      </c>
      <c r="C712" s="112">
        <v>56.5</v>
      </c>
      <c r="D712" s="55">
        <v>46.5</v>
      </c>
      <c r="E712" s="112">
        <v>53.5</v>
      </c>
      <c r="F712" s="112">
        <v>50.7</v>
      </c>
      <c r="G712" s="112">
        <v>50.5</v>
      </c>
      <c r="H712" s="112">
        <v>47.5</v>
      </c>
      <c r="I712" s="112">
        <v>53.1</v>
      </c>
      <c r="J712" s="112">
        <v>49.2</v>
      </c>
      <c r="K712" s="112">
        <v>56.9</v>
      </c>
      <c r="L712" s="112">
        <v>50.3</v>
      </c>
    </row>
    <row r="713" spans="1:12" x14ac:dyDescent="0.2">
      <c r="A713" s="54">
        <v>39052</v>
      </c>
      <c r="B713" s="71">
        <v>51.4</v>
      </c>
      <c r="C713" s="112">
        <v>55.5</v>
      </c>
      <c r="D713" s="55">
        <v>45</v>
      </c>
      <c r="E713" s="112">
        <v>47.5</v>
      </c>
      <c r="F713" s="112">
        <v>52.7</v>
      </c>
      <c r="G713" s="112">
        <v>50.5</v>
      </c>
      <c r="H713" s="112">
        <v>47.5</v>
      </c>
      <c r="I713" s="112">
        <v>55.7</v>
      </c>
      <c r="J713" s="112">
        <v>49.8</v>
      </c>
      <c r="K713" s="112">
        <v>54.3</v>
      </c>
      <c r="L713" s="112">
        <v>51.4</v>
      </c>
    </row>
    <row r="714" spans="1:12" x14ac:dyDescent="0.2">
      <c r="A714" s="54">
        <v>39083</v>
      </c>
      <c r="B714" s="71">
        <v>55.5</v>
      </c>
      <c r="C714" s="112">
        <v>53.3</v>
      </c>
      <c r="D714" s="55">
        <v>46</v>
      </c>
      <c r="E714" s="112">
        <v>53.6</v>
      </c>
      <c r="F714" s="112">
        <v>49</v>
      </c>
      <c r="G714" s="112">
        <v>49.2</v>
      </c>
      <c r="H714" s="112">
        <v>40.5</v>
      </c>
      <c r="I714" s="112">
        <v>54.7</v>
      </c>
      <c r="J714" s="112">
        <v>52.1</v>
      </c>
      <c r="K714" s="112">
        <v>53.4</v>
      </c>
      <c r="L714" s="112">
        <v>50.4</v>
      </c>
    </row>
    <row r="715" spans="1:12" x14ac:dyDescent="0.2">
      <c r="A715" s="54">
        <v>39114</v>
      </c>
      <c r="B715" s="71">
        <v>59.1</v>
      </c>
      <c r="C715" s="112">
        <v>61.1</v>
      </c>
      <c r="D715" s="55">
        <v>56.5</v>
      </c>
      <c r="E715" s="112">
        <v>62.5</v>
      </c>
      <c r="F715" s="112">
        <v>54.1</v>
      </c>
      <c r="G715" s="112">
        <v>51.4</v>
      </c>
      <c r="H715" s="112">
        <v>47</v>
      </c>
      <c r="I715" s="112">
        <v>53.3</v>
      </c>
      <c r="J715" s="112">
        <v>54.7</v>
      </c>
      <c r="K715" s="112">
        <v>53.4</v>
      </c>
      <c r="L715" s="112">
        <v>54.1</v>
      </c>
    </row>
    <row r="716" spans="1:12" x14ac:dyDescent="0.2">
      <c r="A716" s="54">
        <v>39142</v>
      </c>
      <c r="B716" s="71">
        <v>56</v>
      </c>
      <c r="C716" s="112">
        <v>57.5</v>
      </c>
      <c r="D716" s="55">
        <v>49.6</v>
      </c>
      <c r="E716" s="112">
        <v>65.5</v>
      </c>
      <c r="F716" s="112">
        <v>54.3</v>
      </c>
      <c r="G716" s="112">
        <v>47.1</v>
      </c>
      <c r="H716" s="112">
        <v>49</v>
      </c>
      <c r="I716" s="112">
        <v>52.2</v>
      </c>
      <c r="J716" s="112">
        <v>52.8</v>
      </c>
      <c r="K716" s="112">
        <v>56.7</v>
      </c>
      <c r="L716" s="112">
        <v>52.8</v>
      </c>
    </row>
    <row r="717" spans="1:12" x14ac:dyDescent="0.2">
      <c r="A717" s="54">
        <v>39173</v>
      </c>
      <c r="B717" s="71">
        <v>57.1</v>
      </c>
      <c r="C717" s="112">
        <v>58.3</v>
      </c>
      <c r="D717" s="55">
        <v>54.1</v>
      </c>
      <c r="E717" s="112">
        <v>73</v>
      </c>
      <c r="F717" s="112">
        <v>55.9</v>
      </c>
      <c r="G717" s="112">
        <v>44.6</v>
      </c>
      <c r="H717" s="112">
        <v>47</v>
      </c>
      <c r="I717" s="112">
        <v>51.1</v>
      </c>
      <c r="J717" s="112">
        <v>52.7</v>
      </c>
      <c r="K717" s="112">
        <v>56.7</v>
      </c>
      <c r="L717" s="112">
        <v>52.7</v>
      </c>
    </row>
    <row r="718" spans="1:12" x14ac:dyDescent="0.2">
      <c r="A718" s="54">
        <v>39203</v>
      </c>
      <c r="B718" s="71">
        <v>57</v>
      </c>
      <c r="C718" s="112">
        <v>57.5</v>
      </c>
      <c r="D718" s="55">
        <v>53.7</v>
      </c>
      <c r="E718" s="112">
        <v>72.599999999999994</v>
      </c>
      <c r="F718" s="112">
        <v>59</v>
      </c>
      <c r="G718" s="112">
        <v>48.6</v>
      </c>
      <c r="H718" s="112">
        <v>46</v>
      </c>
      <c r="I718" s="112">
        <v>51</v>
      </c>
      <c r="J718" s="112">
        <v>51.1</v>
      </c>
      <c r="K718" s="112">
        <v>60.2</v>
      </c>
      <c r="L718" s="112">
        <v>53.1</v>
      </c>
    </row>
    <row r="719" spans="1:12" x14ac:dyDescent="0.2">
      <c r="A719" s="54">
        <v>39234</v>
      </c>
      <c r="B719" s="71">
        <v>58.4</v>
      </c>
      <c r="C719" s="112">
        <v>56</v>
      </c>
      <c r="D719" s="55">
        <v>53.5</v>
      </c>
      <c r="E719" s="112">
        <v>67.099999999999994</v>
      </c>
      <c r="F719" s="112">
        <v>59.3</v>
      </c>
      <c r="G719" s="112">
        <v>47.5</v>
      </c>
      <c r="H719" s="112">
        <v>45</v>
      </c>
      <c r="I719" s="112">
        <v>49.1</v>
      </c>
      <c r="J719" s="112">
        <v>55.7</v>
      </c>
      <c r="K719" s="112">
        <v>54.4</v>
      </c>
      <c r="L719" s="112">
        <v>54</v>
      </c>
    </row>
    <row r="720" spans="1:12" x14ac:dyDescent="0.2">
      <c r="A720" s="54">
        <v>39264</v>
      </c>
      <c r="B720" s="71">
        <v>57.5</v>
      </c>
      <c r="C720" s="112">
        <v>56.2</v>
      </c>
      <c r="D720" s="55">
        <v>54.5</v>
      </c>
      <c r="E720" s="112">
        <v>67.400000000000006</v>
      </c>
      <c r="F720" s="112">
        <v>54.3</v>
      </c>
      <c r="G720" s="112">
        <v>49.8</v>
      </c>
      <c r="H720" s="112">
        <v>46.5</v>
      </c>
      <c r="I720" s="112">
        <v>49.9</v>
      </c>
      <c r="J720" s="112">
        <v>50.4</v>
      </c>
      <c r="K720" s="112">
        <v>58.1</v>
      </c>
      <c r="L720" s="112">
        <v>51.8</v>
      </c>
    </row>
    <row r="721" spans="1:12" x14ac:dyDescent="0.2">
      <c r="A721" s="54">
        <v>39295</v>
      </c>
      <c r="B721" s="71">
        <v>56.1</v>
      </c>
      <c r="C721" s="112">
        <v>54</v>
      </c>
      <c r="D721" s="55">
        <v>51.5</v>
      </c>
      <c r="E721" s="112">
        <v>62.9</v>
      </c>
      <c r="F721" s="112">
        <v>55.2</v>
      </c>
      <c r="G721" s="112">
        <v>50.7</v>
      </c>
      <c r="H721" s="112">
        <v>46.5</v>
      </c>
      <c r="I721" s="112">
        <v>50.8</v>
      </c>
      <c r="J721" s="112">
        <v>50.7</v>
      </c>
      <c r="K721" s="112">
        <v>56.1</v>
      </c>
      <c r="L721" s="112">
        <v>52.2</v>
      </c>
    </row>
    <row r="722" spans="1:12" x14ac:dyDescent="0.2">
      <c r="A722" s="54">
        <v>39326</v>
      </c>
      <c r="B722" s="71">
        <v>59.4</v>
      </c>
      <c r="C722" s="112">
        <v>54.1</v>
      </c>
      <c r="D722" s="55">
        <v>50.2</v>
      </c>
      <c r="E722" s="112">
        <v>60.4</v>
      </c>
      <c r="F722" s="112">
        <v>60.8</v>
      </c>
      <c r="G722" s="112">
        <v>51.1</v>
      </c>
      <c r="H722" s="112">
        <v>41.5</v>
      </c>
      <c r="I722" s="112">
        <v>50.3</v>
      </c>
      <c r="J722" s="112">
        <v>53.9</v>
      </c>
      <c r="K722" s="112">
        <v>55.6</v>
      </c>
      <c r="L722" s="112">
        <v>53.8</v>
      </c>
    </row>
    <row r="723" spans="1:12" x14ac:dyDescent="0.2">
      <c r="A723" s="54">
        <v>39356</v>
      </c>
      <c r="B723" s="71">
        <v>55.8</v>
      </c>
      <c r="C723" s="112">
        <v>50.9</v>
      </c>
      <c r="D723" s="55">
        <v>50.4</v>
      </c>
      <c r="E723" s="112">
        <v>63.9</v>
      </c>
      <c r="F723" s="112">
        <v>52.3</v>
      </c>
      <c r="G723" s="112">
        <v>52.5</v>
      </c>
      <c r="H723" s="112">
        <v>45.5</v>
      </c>
      <c r="I723" s="112">
        <v>52.1</v>
      </c>
      <c r="J723" s="112">
        <v>53.5</v>
      </c>
      <c r="K723" s="112">
        <v>58.9</v>
      </c>
      <c r="L723" s="112">
        <v>52.8</v>
      </c>
    </row>
    <row r="724" spans="1:12" x14ac:dyDescent="0.2">
      <c r="A724" s="54">
        <v>39387</v>
      </c>
      <c r="B724" s="71">
        <v>53.1</v>
      </c>
      <c r="C724" s="112">
        <v>44.9</v>
      </c>
      <c r="D724" s="55">
        <v>41.7</v>
      </c>
      <c r="E724" s="112">
        <v>72</v>
      </c>
      <c r="F724" s="112">
        <v>52.3</v>
      </c>
      <c r="G724" s="112">
        <v>49.5</v>
      </c>
      <c r="H724" s="112">
        <v>45.5</v>
      </c>
      <c r="I724" s="112">
        <v>52.8</v>
      </c>
      <c r="J724" s="112">
        <v>53.2</v>
      </c>
      <c r="K724" s="112">
        <v>59.6</v>
      </c>
      <c r="L724" s="112">
        <v>51.5</v>
      </c>
    </row>
    <row r="725" spans="1:12" x14ac:dyDescent="0.2">
      <c r="A725" s="54">
        <v>39417</v>
      </c>
      <c r="B725" s="71">
        <v>49.9</v>
      </c>
      <c r="C725" s="112">
        <v>48.6</v>
      </c>
      <c r="D725" s="55">
        <v>43.7</v>
      </c>
      <c r="E725" s="112">
        <v>65.7</v>
      </c>
      <c r="F725" s="112">
        <v>52</v>
      </c>
      <c r="G725" s="112">
        <v>49.8</v>
      </c>
      <c r="H725" s="112">
        <v>44.5</v>
      </c>
      <c r="I725" s="112">
        <v>53.6</v>
      </c>
      <c r="J725" s="112">
        <v>51.1</v>
      </c>
      <c r="K725" s="112">
        <v>53.9</v>
      </c>
      <c r="L725" s="112">
        <v>50.1</v>
      </c>
    </row>
    <row r="726" spans="1:12" x14ac:dyDescent="0.2">
      <c r="A726" s="54">
        <v>39448</v>
      </c>
      <c r="B726" s="71">
        <v>49.5</v>
      </c>
      <c r="C726" s="112">
        <v>53.3</v>
      </c>
      <c r="D726" s="55">
        <v>46</v>
      </c>
      <c r="E726" s="112">
        <v>76.2</v>
      </c>
      <c r="F726" s="112">
        <v>50.7</v>
      </c>
      <c r="G726" s="112">
        <v>48.9</v>
      </c>
      <c r="H726" s="112">
        <v>49</v>
      </c>
      <c r="I726" s="112">
        <v>53.1</v>
      </c>
      <c r="J726" s="112">
        <v>49.6</v>
      </c>
      <c r="K726" s="112">
        <v>56.9</v>
      </c>
      <c r="L726" s="112">
        <v>50.9</v>
      </c>
    </row>
    <row r="727" spans="1:12" x14ac:dyDescent="0.2">
      <c r="A727" s="54">
        <v>39479</v>
      </c>
      <c r="B727" s="71">
        <v>50.5</v>
      </c>
      <c r="C727" s="112">
        <v>47.9</v>
      </c>
      <c r="D727" s="55">
        <v>46.9</v>
      </c>
      <c r="E727" s="112">
        <v>75.7</v>
      </c>
      <c r="F727" s="112">
        <v>49.4</v>
      </c>
      <c r="G727" s="112">
        <v>50.3</v>
      </c>
      <c r="H727" s="112">
        <v>47</v>
      </c>
      <c r="I727" s="112">
        <v>50.7</v>
      </c>
      <c r="J727" s="112">
        <v>47.3</v>
      </c>
      <c r="K727" s="112">
        <v>57.1</v>
      </c>
      <c r="L727" s="112">
        <v>48.8</v>
      </c>
    </row>
    <row r="728" spans="1:12" x14ac:dyDescent="0.2">
      <c r="A728" s="54">
        <v>39508</v>
      </c>
      <c r="B728" s="71">
        <v>49.2</v>
      </c>
      <c r="C728" s="112">
        <v>45.7</v>
      </c>
      <c r="D728" s="55">
        <v>46.3</v>
      </c>
      <c r="E728" s="112">
        <v>83.1</v>
      </c>
      <c r="F728" s="112">
        <v>48.9</v>
      </c>
      <c r="G728" s="112">
        <v>50.7</v>
      </c>
      <c r="H728" s="112">
        <v>46.5</v>
      </c>
      <c r="I728" s="112">
        <v>52.6</v>
      </c>
      <c r="J728" s="112">
        <v>52.2</v>
      </c>
      <c r="K728" s="112">
        <v>57.2</v>
      </c>
      <c r="L728" s="112">
        <v>49.7</v>
      </c>
    </row>
    <row r="729" spans="1:12" x14ac:dyDescent="0.2">
      <c r="A729" s="54">
        <v>39539</v>
      </c>
      <c r="B729" s="71">
        <v>46.2</v>
      </c>
      <c r="C729" s="112">
        <v>49.2</v>
      </c>
      <c r="D729" s="55">
        <v>52.3</v>
      </c>
      <c r="E729" s="112">
        <v>83.9</v>
      </c>
      <c r="F729" s="112">
        <v>49</v>
      </c>
      <c r="G729" s="112">
        <v>44.1</v>
      </c>
      <c r="H729" s="112">
        <v>49</v>
      </c>
      <c r="I729" s="112">
        <v>53.9</v>
      </c>
      <c r="J729" s="112">
        <v>45.4</v>
      </c>
      <c r="K729" s="112">
        <v>58.4</v>
      </c>
      <c r="L729" s="112">
        <v>48.5</v>
      </c>
    </row>
    <row r="730" spans="1:12" x14ac:dyDescent="0.2">
      <c r="A730" s="54">
        <v>39569</v>
      </c>
      <c r="B730" s="71">
        <v>47.9</v>
      </c>
      <c r="C730" s="112">
        <v>48.2</v>
      </c>
      <c r="D730" s="55">
        <v>45.6</v>
      </c>
      <c r="E730" s="112">
        <v>88.1</v>
      </c>
      <c r="F730" s="112">
        <v>50.6</v>
      </c>
      <c r="G730" s="112">
        <v>47.2</v>
      </c>
      <c r="H730" s="112">
        <v>48</v>
      </c>
      <c r="I730" s="112">
        <v>54.3</v>
      </c>
      <c r="J730" s="112">
        <v>45</v>
      </c>
      <c r="K730" s="112">
        <v>60.6</v>
      </c>
      <c r="L730" s="112">
        <v>48.9</v>
      </c>
    </row>
    <row r="731" spans="1:12" x14ac:dyDescent="0.2">
      <c r="A731" s="54">
        <v>39600</v>
      </c>
      <c r="B731" s="71">
        <v>49.5</v>
      </c>
      <c r="C731" s="112">
        <v>46</v>
      </c>
      <c r="D731" s="55">
        <v>47.9</v>
      </c>
      <c r="E731" s="112">
        <v>91.4</v>
      </c>
      <c r="F731" s="112">
        <v>50</v>
      </c>
      <c r="G731" s="112">
        <v>55.7</v>
      </c>
      <c r="H731" s="112">
        <v>50</v>
      </c>
      <c r="I731" s="112">
        <v>55.8</v>
      </c>
      <c r="J731" s="112">
        <v>45</v>
      </c>
      <c r="K731" s="112">
        <v>60.2</v>
      </c>
      <c r="L731" s="112">
        <v>49.9</v>
      </c>
    </row>
    <row r="732" spans="1:12" x14ac:dyDescent="0.2">
      <c r="A732" s="54">
        <v>39630</v>
      </c>
      <c r="B732" s="71">
        <v>48.4</v>
      </c>
      <c r="C732" s="112">
        <v>45.7</v>
      </c>
      <c r="D732" s="55">
        <v>44</v>
      </c>
      <c r="E732" s="112">
        <v>90.4</v>
      </c>
      <c r="F732" s="112">
        <v>52.8</v>
      </c>
      <c r="G732" s="112">
        <v>46.2</v>
      </c>
      <c r="H732" s="112">
        <v>44</v>
      </c>
      <c r="I732" s="112">
        <v>54.8</v>
      </c>
      <c r="J732" s="112">
        <v>54.7</v>
      </c>
      <c r="K732" s="112">
        <v>55.4</v>
      </c>
      <c r="L732" s="112">
        <v>50.8</v>
      </c>
    </row>
    <row r="733" spans="1:12" x14ac:dyDescent="0.2">
      <c r="A733" s="54">
        <v>39661</v>
      </c>
      <c r="B733" s="71">
        <v>48.6</v>
      </c>
      <c r="C733" s="112">
        <v>51.1</v>
      </c>
      <c r="D733" s="55">
        <v>48.2</v>
      </c>
      <c r="E733" s="112">
        <v>76.5</v>
      </c>
      <c r="F733" s="112">
        <v>52.7</v>
      </c>
      <c r="G733" s="112">
        <v>52.5</v>
      </c>
      <c r="H733" s="112">
        <v>50.5</v>
      </c>
      <c r="I733" s="112">
        <v>50.1</v>
      </c>
      <c r="J733" s="112">
        <v>50.2</v>
      </c>
      <c r="K733" s="112">
        <v>56.8</v>
      </c>
      <c r="L733" s="112">
        <v>50.1</v>
      </c>
    </row>
    <row r="734" spans="1:12" x14ac:dyDescent="0.2">
      <c r="A734" s="54">
        <v>39692</v>
      </c>
      <c r="B734" s="71">
        <v>45.1</v>
      </c>
      <c r="C734" s="112">
        <v>45.2</v>
      </c>
      <c r="D734" s="55">
        <v>38.700000000000003</v>
      </c>
      <c r="E734" s="112">
        <v>55.1</v>
      </c>
      <c r="F734" s="112">
        <v>49</v>
      </c>
      <c r="G734" s="112">
        <v>52.4</v>
      </c>
      <c r="H734" s="112">
        <v>43</v>
      </c>
      <c r="I734" s="112">
        <v>52</v>
      </c>
      <c r="J734" s="112">
        <v>45.4</v>
      </c>
      <c r="K734" s="112">
        <v>53.6</v>
      </c>
      <c r="L734" s="112">
        <v>47.2</v>
      </c>
    </row>
    <row r="735" spans="1:12" x14ac:dyDescent="0.2">
      <c r="A735" s="54">
        <v>39722</v>
      </c>
      <c r="B735" s="71">
        <v>32</v>
      </c>
      <c r="C735" s="112">
        <v>40.1</v>
      </c>
      <c r="D735" s="55">
        <v>30.6</v>
      </c>
      <c r="E735" s="112">
        <v>39.799999999999997</v>
      </c>
      <c r="F735" s="112">
        <v>34.799999999999997</v>
      </c>
      <c r="G735" s="112">
        <v>55.8</v>
      </c>
      <c r="H735" s="112">
        <v>43.5</v>
      </c>
      <c r="I735" s="112">
        <v>48.4</v>
      </c>
      <c r="J735" s="112">
        <v>33</v>
      </c>
      <c r="K735" s="112">
        <v>40.700000000000003</v>
      </c>
      <c r="L735" s="112">
        <v>38.200000000000003</v>
      </c>
    </row>
    <row r="736" spans="1:12" x14ac:dyDescent="0.2">
      <c r="A736" s="54">
        <v>39753</v>
      </c>
      <c r="B736" s="71">
        <v>34.5</v>
      </c>
      <c r="C736" s="112">
        <v>36.4</v>
      </c>
      <c r="D736" s="55">
        <v>27.7</v>
      </c>
      <c r="E736" s="112">
        <v>28.4</v>
      </c>
      <c r="F736" s="112">
        <v>35.200000000000003</v>
      </c>
      <c r="G736" s="112">
        <v>54.3</v>
      </c>
      <c r="H736" s="112">
        <v>38.5</v>
      </c>
      <c r="I736" s="112">
        <v>49.4</v>
      </c>
      <c r="J736" s="112">
        <v>36.799999999999997</v>
      </c>
      <c r="K736" s="112">
        <v>40.4</v>
      </c>
      <c r="L736" s="112">
        <v>39</v>
      </c>
    </row>
    <row r="737" spans="1:12" x14ac:dyDescent="0.2">
      <c r="A737" s="54">
        <v>39783</v>
      </c>
      <c r="B737" s="71">
        <v>25.9</v>
      </c>
      <c r="C737" s="112">
        <v>38</v>
      </c>
      <c r="D737" s="55">
        <v>23.4</v>
      </c>
      <c r="E737" s="112">
        <v>17.100000000000001</v>
      </c>
      <c r="F737" s="112">
        <v>28.1</v>
      </c>
      <c r="G737" s="112">
        <v>54</v>
      </c>
      <c r="H737" s="112">
        <v>38</v>
      </c>
      <c r="I737" s="112">
        <v>46.9</v>
      </c>
      <c r="J737" s="112">
        <v>32.5</v>
      </c>
      <c r="K737" s="112">
        <v>34.700000000000003</v>
      </c>
      <c r="L737" s="112">
        <v>34.5</v>
      </c>
    </row>
    <row r="738" spans="1:12" x14ac:dyDescent="0.2">
      <c r="A738" s="54">
        <v>39814</v>
      </c>
      <c r="B738" s="71">
        <v>32.5</v>
      </c>
      <c r="C738" s="112">
        <v>34.5</v>
      </c>
      <c r="D738" s="55">
        <v>32.200000000000003</v>
      </c>
      <c r="E738" s="112">
        <v>29</v>
      </c>
      <c r="F738" s="112">
        <v>32.299999999999997</v>
      </c>
      <c r="G738" s="112">
        <v>51.4</v>
      </c>
      <c r="H738" s="112">
        <v>38</v>
      </c>
      <c r="I738" s="112">
        <v>46.6</v>
      </c>
      <c r="J738" s="112">
        <v>30.5</v>
      </c>
      <c r="K738" s="112">
        <v>38.5</v>
      </c>
      <c r="L738" s="112">
        <v>36.4</v>
      </c>
    </row>
    <row r="739" spans="1:12" x14ac:dyDescent="0.2">
      <c r="A739" s="54">
        <v>39845</v>
      </c>
      <c r="B739" s="71">
        <v>32.700000000000003</v>
      </c>
      <c r="C739" s="112">
        <v>35.299999999999997</v>
      </c>
      <c r="D739" s="55">
        <v>33.6</v>
      </c>
      <c r="E739" s="112">
        <v>29.9</v>
      </c>
      <c r="F739" s="112">
        <v>38.4</v>
      </c>
      <c r="G739" s="112">
        <v>50.9</v>
      </c>
      <c r="H739" s="112">
        <v>38</v>
      </c>
      <c r="I739" s="112">
        <v>46.3</v>
      </c>
      <c r="J739" s="112">
        <v>28</v>
      </c>
      <c r="K739" s="112">
        <v>38.799999999999997</v>
      </c>
      <c r="L739" s="112">
        <v>36.6</v>
      </c>
    </row>
    <row r="740" spans="1:12" x14ac:dyDescent="0.2">
      <c r="A740" s="54">
        <v>39873</v>
      </c>
      <c r="B740" s="71">
        <v>41.3</v>
      </c>
      <c r="C740" s="112">
        <v>32.1</v>
      </c>
      <c r="D740" s="55">
        <v>37.6</v>
      </c>
      <c r="E740" s="112">
        <v>31.6</v>
      </c>
      <c r="F740" s="112">
        <v>36.5</v>
      </c>
      <c r="G740" s="112">
        <v>50.9</v>
      </c>
      <c r="H740" s="112">
        <v>33</v>
      </c>
      <c r="I740" s="112">
        <v>43.2</v>
      </c>
      <c r="J740" s="112">
        <v>30.5</v>
      </c>
      <c r="K740" s="112">
        <v>39.4</v>
      </c>
      <c r="L740" s="112">
        <v>37.200000000000003</v>
      </c>
    </row>
    <row r="741" spans="1:12" x14ac:dyDescent="0.2">
      <c r="A741" s="54">
        <v>39904</v>
      </c>
      <c r="B741" s="71">
        <v>46</v>
      </c>
      <c r="C741" s="112">
        <v>42.5</v>
      </c>
      <c r="D741" s="55">
        <v>40.9</v>
      </c>
      <c r="E741" s="112">
        <v>31.4</v>
      </c>
      <c r="F741" s="112">
        <v>36.700000000000003</v>
      </c>
      <c r="G741" s="112">
        <v>49.9</v>
      </c>
      <c r="H741" s="112">
        <v>34.5</v>
      </c>
      <c r="I741" s="112">
        <v>47</v>
      </c>
      <c r="J741" s="112">
        <v>33.5</v>
      </c>
      <c r="K741" s="112">
        <v>42.9</v>
      </c>
      <c r="L741" s="112">
        <v>39.9</v>
      </c>
    </row>
    <row r="742" spans="1:12" x14ac:dyDescent="0.2">
      <c r="A742" s="54">
        <v>39934</v>
      </c>
      <c r="B742" s="71">
        <v>51</v>
      </c>
      <c r="C742" s="112">
        <v>38.5</v>
      </c>
      <c r="D742" s="55">
        <v>46.1</v>
      </c>
      <c r="E742" s="112">
        <v>45</v>
      </c>
      <c r="F742" s="112">
        <v>48.3</v>
      </c>
      <c r="G742" s="112">
        <v>43.6</v>
      </c>
      <c r="H742" s="112">
        <v>33</v>
      </c>
      <c r="I742" s="112">
        <v>51.3</v>
      </c>
      <c r="J742" s="112">
        <v>35.299999999999997</v>
      </c>
      <c r="K742" s="112">
        <v>46.4</v>
      </c>
      <c r="L742" s="112">
        <v>44.1</v>
      </c>
    </row>
    <row r="743" spans="1:12" x14ac:dyDescent="0.2">
      <c r="A743" s="54">
        <v>39965</v>
      </c>
      <c r="B743" s="71">
        <v>49</v>
      </c>
      <c r="C743" s="112">
        <v>46.5</v>
      </c>
      <c r="D743" s="55">
        <v>48.6</v>
      </c>
      <c r="E743" s="112">
        <v>47.9</v>
      </c>
      <c r="F743" s="112">
        <v>54.6</v>
      </c>
      <c r="G743" s="112">
        <v>44.8</v>
      </c>
      <c r="H743" s="112">
        <v>31</v>
      </c>
      <c r="I743" s="112">
        <v>49.5</v>
      </c>
      <c r="J743" s="112">
        <v>45</v>
      </c>
      <c r="K743" s="112">
        <v>49.1</v>
      </c>
      <c r="L743" s="112">
        <v>46.3</v>
      </c>
    </row>
    <row r="744" spans="1:12" x14ac:dyDescent="0.2">
      <c r="A744" s="54">
        <v>39995</v>
      </c>
      <c r="B744" s="71">
        <v>56.6</v>
      </c>
      <c r="C744" s="112">
        <v>48.2</v>
      </c>
      <c r="D744" s="55">
        <v>49.4</v>
      </c>
      <c r="E744" s="112">
        <v>52.8</v>
      </c>
      <c r="F744" s="112">
        <v>58.8</v>
      </c>
      <c r="G744" s="112">
        <v>42.2</v>
      </c>
      <c r="H744" s="112">
        <v>32.5</v>
      </c>
      <c r="I744" s="112">
        <v>52</v>
      </c>
      <c r="J744" s="112">
        <v>47.1</v>
      </c>
      <c r="K744" s="112">
        <v>48.3</v>
      </c>
      <c r="L744" s="112">
        <v>49.7</v>
      </c>
    </row>
    <row r="745" spans="1:12" x14ac:dyDescent="0.2">
      <c r="A745" s="54">
        <v>40026</v>
      </c>
      <c r="B745" s="71">
        <v>64.099999999999994</v>
      </c>
      <c r="C745" s="112">
        <v>48.2</v>
      </c>
      <c r="D745" s="55">
        <v>50.9</v>
      </c>
      <c r="E745" s="112">
        <v>62.3</v>
      </c>
      <c r="F745" s="112">
        <v>62.2</v>
      </c>
      <c r="G745" s="112">
        <v>38.799999999999997</v>
      </c>
      <c r="H745" s="112">
        <v>36</v>
      </c>
      <c r="I745" s="112">
        <v>54.6</v>
      </c>
      <c r="J745" s="112">
        <v>47.5</v>
      </c>
      <c r="K745" s="112">
        <v>55.1</v>
      </c>
      <c r="L745" s="112">
        <v>53.4</v>
      </c>
    </row>
    <row r="746" spans="1:12" x14ac:dyDescent="0.2">
      <c r="A746" s="54">
        <v>40057</v>
      </c>
      <c r="B746" s="71">
        <v>64.7</v>
      </c>
      <c r="C746" s="112">
        <v>51.2</v>
      </c>
      <c r="D746" s="55">
        <v>52.6</v>
      </c>
      <c r="E746" s="112">
        <v>63.3</v>
      </c>
      <c r="F746" s="112">
        <v>62.1</v>
      </c>
      <c r="G746" s="112">
        <v>34.9</v>
      </c>
      <c r="H746" s="112">
        <v>41.5</v>
      </c>
      <c r="I746" s="112">
        <v>57.6</v>
      </c>
      <c r="J746" s="112">
        <v>48.6</v>
      </c>
      <c r="K746" s="112">
        <v>55.6</v>
      </c>
      <c r="L746" s="112">
        <v>54.9</v>
      </c>
    </row>
    <row r="747" spans="1:12" x14ac:dyDescent="0.2">
      <c r="A747" s="54">
        <v>40087</v>
      </c>
      <c r="B747" s="71">
        <v>57.7</v>
      </c>
      <c r="C747" s="112">
        <v>49.5</v>
      </c>
      <c r="D747" s="55">
        <v>50.5</v>
      </c>
      <c r="E747" s="112">
        <v>64.3</v>
      </c>
      <c r="F747" s="112">
        <v>64.400000000000006</v>
      </c>
      <c r="G747" s="112">
        <v>40</v>
      </c>
      <c r="H747" s="112">
        <v>46.5</v>
      </c>
      <c r="I747" s="112">
        <v>60.7</v>
      </c>
      <c r="J747" s="112">
        <v>53.5</v>
      </c>
      <c r="K747" s="112">
        <v>57.2</v>
      </c>
      <c r="L747" s="112">
        <v>57.6</v>
      </c>
    </row>
    <row r="748" spans="1:12" x14ac:dyDescent="0.2">
      <c r="A748" s="54">
        <v>40118</v>
      </c>
      <c r="B748" s="71">
        <v>64.2</v>
      </c>
      <c r="C748" s="112">
        <v>50.3</v>
      </c>
      <c r="D748" s="55">
        <v>51.8</v>
      </c>
      <c r="E748" s="112">
        <v>55.4</v>
      </c>
      <c r="F748" s="112">
        <v>63.4</v>
      </c>
      <c r="G748" s="112">
        <v>39.299999999999997</v>
      </c>
      <c r="H748" s="112">
        <v>39.5</v>
      </c>
      <c r="I748" s="112">
        <v>57.1</v>
      </c>
      <c r="J748" s="112">
        <v>51.2</v>
      </c>
      <c r="K748" s="112">
        <v>53.9</v>
      </c>
      <c r="L748" s="112">
        <v>55.4</v>
      </c>
    </row>
    <row r="749" spans="1:12" x14ac:dyDescent="0.2">
      <c r="A749" s="54">
        <v>40148</v>
      </c>
      <c r="B749" s="71">
        <v>63.8</v>
      </c>
      <c r="C749" s="112">
        <v>51</v>
      </c>
      <c r="D749" s="55">
        <v>50.1</v>
      </c>
      <c r="E749" s="112">
        <v>63.8</v>
      </c>
      <c r="F749" s="112">
        <v>60.1</v>
      </c>
      <c r="G749" s="112">
        <v>32.5</v>
      </c>
      <c r="H749" s="112">
        <v>41.5</v>
      </c>
      <c r="I749" s="112">
        <v>58.6</v>
      </c>
      <c r="J749" s="112">
        <v>52.6</v>
      </c>
      <c r="K749" s="112">
        <v>54.1</v>
      </c>
      <c r="L749" s="112">
        <v>55.8</v>
      </c>
    </row>
    <row r="750" spans="1:12" x14ac:dyDescent="0.2">
      <c r="A750" s="54">
        <v>40179</v>
      </c>
      <c r="B750" s="71">
        <v>59.9</v>
      </c>
      <c r="C750" s="71">
        <v>55.5</v>
      </c>
      <c r="D750" s="71">
        <v>53.2</v>
      </c>
      <c r="E750" s="71">
        <v>68</v>
      </c>
      <c r="F750" s="71">
        <v>62.8</v>
      </c>
      <c r="G750" s="71">
        <v>35.1</v>
      </c>
      <c r="H750" s="71">
        <v>46</v>
      </c>
      <c r="I750" s="71">
        <v>57.2</v>
      </c>
      <c r="J750" s="71">
        <v>55.2</v>
      </c>
      <c r="K750" s="71">
        <v>57</v>
      </c>
      <c r="L750" s="112">
        <v>56.3</v>
      </c>
    </row>
    <row r="751" spans="1:12" x14ac:dyDescent="0.2">
      <c r="A751" s="54">
        <v>40210</v>
      </c>
      <c r="B751" s="71">
        <v>57.7</v>
      </c>
      <c r="C751" s="71">
        <v>55.5</v>
      </c>
      <c r="D751" s="71">
        <v>58.8</v>
      </c>
      <c r="E751" s="71">
        <v>65.099999999999994</v>
      </c>
      <c r="F751" s="71">
        <v>57</v>
      </c>
      <c r="G751" s="71">
        <v>35.200000000000003</v>
      </c>
      <c r="H751" s="71">
        <v>49</v>
      </c>
      <c r="I751" s="71">
        <v>56.8</v>
      </c>
      <c r="J751" s="71">
        <v>55.7</v>
      </c>
      <c r="K751" s="71">
        <v>56.3</v>
      </c>
      <c r="L751" s="112">
        <v>55.5</v>
      </c>
    </row>
    <row r="752" spans="1:12" x14ac:dyDescent="0.2">
      <c r="A752" s="54">
        <v>40238</v>
      </c>
      <c r="B752" s="71">
        <v>60.1</v>
      </c>
      <c r="C752" s="71">
        <v>55.9</v>
      </c>
      <c r="D752" s="71">
        <v>54.7</v>
      </c>
      <c r="E752" s="71">
        <v>75.2</v>
      </c>
      <c r="F752" s="71">
        <v>57.3</v>
      </c>
      <c r="G752" s="71">
        <v>39.5</v>
      </c>
      <c r="H752" s="71">
        <v>56.5</v>
      </c>
      <c r="I752" s="71">
        <v>64</v>
      </c>
      <c r="J752" s="71">
        <v>55.8</v>
      </c>
      <c r="K752" s="71">
        <v>59.8</v>
      </c>
      <c r="L752" s="112">
        <v>58.8</v>
      </c>
    </row>
    <row r="753" spans="1:12" x14ac:dyDescent="0.2">
      <c r="A753" s="54">
        <v>40269</v>
      </c>
      <c r="B753" s="71">
        <v>64</v>
      </c>
      <c r="C753" s="71">
        <v>56.9</v>
      </c>
      <c r="D753" s="71">
        <v>57</v>
      </c>
      <c r="E753" s="71">
        <v>78</v>
      </c>
      <c r="F753" s="71">
        <v>62.3</v>
      </c>
      <c r="G753" s="71">
        <v>35</v>
      </c>
      <c r="H753" s="71">
        <v>50.5</v>
      </c>
      <c r="I753" s="71">
        <v>59.6</v>
      </c>
      <c r="J753" s="71">
        <v>54.8</v>
      </c>
      <c r="K753" s="71">
        <v>61.9</v>
      </c>
      <c r="L753" s="112">
        <v>58.1</v>
      </c>
    </row>
    <row r="754" spans="1:12" x14ac:dyDescent="0.2">
      <c r="A754" s="54">
        <v>40299</v>
      </c>
      <c r="B754" s="71">
        <v>61.3</v>
      </c>
      <c r="C754" s="71">
        <v>55.6</v>
      </c>
      <c r="D754" s="71">
        <v>56.3</v>
      </c>
      <c r="E754" s="71">
        <v>77</v>
      </c>
      <c r="F754" s="71">
        <v>62.1</v>
      </c>
      <c r="G754" s="71">
        <v>33.200000000000003</v>
      </c>
      <c r="H754" s="71">
        <v>46</v>
      </c>
      <c r="I754" s="71">
        <v>58.1</v>
      </c>
      <c r="J754" s="71">
        <v>57.9</v>
      </c>
      <c r="K754" s="71">
        <v>58.5</v>
      </c>
      <c r="L754" s="112">
        <v>57.4</v>
      </c>
    </row>
    <row r="755" spans="1:12" x14ac:dyDescent="0.2">
      <c r="A755" s="54">
        <v>40330</v>
      </c>
      <c r="B755" s="71">
        <v>58.6</v>
      </c>
      <c r="C755" s="71">
        <v>58.2</v>
      </c>
      <c r="D755" s="71">
        <v>57.6</v>
      </c>
      <c r="E755" s="71">
        <v>54.9</v>
      </c>
      <c r="F755" s="71">
        <v>63</v>
      </c>
      <c r="G755" s="71">
        <v>35.799999999999997</v>
      </c>
      <c r="H755" s="71">
        <v>46</v>
      </c>
      <c r="I755" s="71">
        <v>56.6</v>
      </c>
      <c r="J755" s="71">
        <v>56.8</v>
      </c>
      <c r="K755" s="71">
        <v>58.2</v>
      </c>
      <c r="L755" s="112">
        <v>56.5</v>
      </c>
    </row>
    <row r="756" spans="1:12" x14ac:dyDescent="0.2">
      <c r="A756" s="54">
        <v>40360</v>
      </c>
      <c r="B756" s="71">
        <v>54.7</v>
      </c>
      <c r="C756" s="71">
        <v>53</v>
      </c>
      <c r="D756" s="71">
        <v>54</v>
      </c>
      <c r="E756" s="71">
        <v>55.6</v>
      </c>
      <c r="F756" s="71">
        <v>56.1</v>
      </c>
      <c r="G756" s="71">
        <v>39.200000000000003</v>
      </c>
      <c r="H756" s="71">
        <v>49</v>
      </c>
      <c r="I756" s="71">
        <v>61</v>
      </c>
      <c r="J756" s="71">
        <v>58.6</v>
      </c>
      <c r="K756" s="71">
        <v>53.8</v>
      </c>
      <c r="L756" s="112">
        <v>56.1</v>
      </c>
    </row>
    <row r="757" spans="1:12" x14ac:dyDescent="0.2">
      <c r="A757" s="54">
        <v>40391</v>
      </c>
      <c r="B757" s="71">
        <v>54</v>
      </c>
      <c r="C757" s="71">
        <v>55.2</v>
      </c>
      <c r="D757" s="71">
        <v>51.5</v>
      </c>
      <c r="E757" s="71">
        <v>61.8</v>
      </c>
      <c r="F757" s="71">
        <v>56.3</v>
      </c>
      <c r="G757" s="71">
        <v>43.9</v>
      </c>
      <c r="H757" s="71">
        <v>53</v>
      </c>
      <c r="I757" s="71">
        <v>57.4</v>
      </c>
      <c r="J757" s="71">
        <v>61.2</v>
      </c>
      <c r="K757" s="71">
        <v>56</v>
      </c>
      <c r="L757" s="112">
        <v>56.4</v>
      </c>
    </row>
    <row r="758" spans="1:12" x14ac:dyDescent="0.2">
      <c r="A758" s="54">
        <v>40422</v>
      </c>
      <c r="B758" s="71">
        <v>51.9</v>
      </c>
      <c r="C758" s="71">
        <v>53.8</v>
      </c>
      <c r="D758" s="71">
        <v>44.4</v>
      </c>
      <c r="E758" s="71">
        <v>69.8</v>
      </c>
      <c r="F758" s="71">
        <v>57.3</v>
      </c>
      <c r="G758" s="71">
        <v>43</v>
      </c>
      <c r="H758" s="71">
        <v>56</v>
      </c>
      <c r="I758" s="71">
        <v>52.9</v>
      </c>
      <c r="J758" s="71">
        <v>58</v>
      </c>
      <c r="K758" s="71">
        <v>54.2</v>
      </c>
      <c r="L758" s="112">
        <v>55.3</v>
      </c>
    </row>
    <row r="759" spans="1:12" x14ac:dyDescent="0.2">
      <c r="A759" s="54">
        <v>40452</v>
      </c>
      <c r="B759" s="71">
        <v>57.8</v>
      </c>
      <c r="C759" s="71">
        <v>48.7</v>
      </c>
      <c r="D759" s="71">
        <v>45.1</v>
      </c>
      <c r="E759" s="71">
        <v>73.8</v>
      </c>
      <c r="F759" s="71">
        <v>61.5</v>
      </c>
      <c r="G759" s="71">
        <v>43.5</v>
      </c>
      <c r="H759" s="71">
        <v>53</v>
      </c>
      <c r="I759" s="71">
        <v>51.4</v>
      </c>
      <c r="J759" s="71">
        <v>57.5</v>
      </c>
      <c r="K759" s="71">
        <v>58.1</v>
      </c>
      <c r="L759" s="112">
        <v>56.9</v>
      </c>
    </row>
    <row r="760" spans="1:12" x14ac:dyDescent="0.2">
      <c r="A760" s="54">
        <v>40483</v>
      </c>
      <c r="B760" s="71">
        <v>58.3</v>
      </c>
      <c r="C760" s="71">
        <v>50.6</v>
      </c>
      <c r="D760" s="71">
        <v>48.7</v>
      </c>
      <c r="E760" s="71">
        <v>69</v>
      </c>
      <c r="F760" s="71">
        <v>55.7</v>
      </c>
      <c r="G760" s="71">
        <v>44.8</v>
      </c>
      <c r="H760" s="71">
        <v>54</v>
      </c>
      <c r="I760" s="71">
        <v>58.8</v>
      </c>
      <c r="J760" s="71">
        <v>60.2</v>
      </c>
      <c r="K760" s="71">
        <v>55.7</v>
      </c>
      <c r="L760" s="112">
        <v>57.3</v>
      </c>
    </row>
    <row r="761" spans="1:12" x14ac:dyDescent="0.2">
      <c r="A761" s="54">
        <v>40513</v>
      </c>
      <c r="B761" s="71">
        <v>59.6</v>
      </c>
      <c r="C761" s="71">
        <v>48.4</v>
      </c>
      <c r="D761" s="71">
        <v>46.3</v>
      </c>
      <c r="E761" s="71">
        <v>73.3</v>
      </c>
      <c r="F761" s="71">
        <v>62.5</v>
      </c>
      <c r="G761" s="71">
        <v>39</v>
      </c>
      <c r="H761" s="71">
        <v>50</v>
      </c>
      <c r="I761" s="71">
        <v>54.5</v>
      </c>
      <c r="J761" s="71">
        <v>56.7</v>
      </c>
      <c r="K761" s="71">
        <v>51.8</v>
      </c>
      <c r="L761" s="112">
        <v>56.6</v>
      </c>
    </row>
    <row r="762" spans="1:12" x14ac:dyDescent="0.2">
      <c r="A762" s="54">
        <v>40544</v>
      </c>
      <c r="B762" s="71">
        <v>64.5</v>
      </c>
      <c r="C762" s="71">
        <v>51.4</v>
      </c>
      <c r="D762" s="71">
        <v>57.1</v>
      </c>
      <c r="E762" s="71">
        <v>79.599999999999994</v>
      </c>
      <c r="F762" s="71">
        <v>65.3</v>
      </c>
      <c r="G762" s="71">
        <v>47.1</v>
      </c>
      <c r="H762" s="71">
        <v>52</v>
      </c>
      <c r="I762" s="71">
        <v>54.6</v>
      </c>
      <c r="J762" s="71">
        <v>61.6</v>
      </c>
      <c r="K762" s="71">
        <v>62.1</v>
      </c>
      <c r="L762" s="112">
        <v>59.1</v>
      </c>
    </row>
    <row r="763" spans="1:12" x14ac:dyDescent="0.2">
      <c r="A763" s="54">
        <v>40575</v>
      </c>
      <c r="B763" s="71">
        <v>64.2</v>
      </c>
      <c r="C763" s="71">
        <v>54</v>
      </c>
      <c r="D763" s="71">
        <v>55.6</v>
      </c>
      <c r="E763" s="71">
        <v>80.2</v>
      </c>
      <c r="F763" s="71">
        <v>63.8</v>
      </c>
      <c r="G763" s="71">
        <v>41.5</v>
      </c>
      <c r="H763" s="71">
        <v>50.5</v>
      </c>
      <c r="I763" s="71">
        <v>58.4</v>
      </c>
      <c r="J763" s="71">
        <v>62.3</v>
      </c>
      <c r="K763" s="71">
        <v>63</v>
      </c>
      <c r="L763" s="112">
        <v>59.2</v>
      </c>
    </row>
    <row r="764" spans="1:12" x14ac:dyDescent="0.2">
      <c r="A764" s="54">
        <v>40603</v>
      </c>
      <c r="B764" s="71">
        <v>61.3</v>
      </c>
      <c r="C764" s="71">
        <v>50.4</v>
      </c>
      <c r="D764" s="71">
        <v>52.8</v>
      </c>
      <c r="E764" s="71">
        <v>82.3</v>
      </c>
      <c r="F764" s="71">
        <v>61.9</v>
      </c>
      <c r="G764" s="71">
        <v>41.2</v>
      </c>
      <c r="H764" s="71">
        <v>49</v>
      </c>
      <c r="I764" s="71">
        <v>59.9</v>
      </c>
      <c r="J764" s="71">
        <v>60.5</v>
      </c>
      <c r="K764" s="71">
        <v>56.4</v>
      </c>
      <c r="L764" s="112">
        <v>58.4</v>
      </c>
    </row>
    <row r="765" spans="1:12" x14ac:dyDescent="0.2">
      <c r="A765" s="54">
        <v>40634</v>
      </c>
      <c r="B765" s="71">
        <v>61.1</v>
      </c>
      <c r="C765" s="71">
        <v>53.4</v>
      </c>
      <c r="D765" s="71">
        <v>59.2</v>
      </c>
      <c r="E765" s="71">
        <v>82.6</v>
      </c>
      <c r="F765" s="71">
        <v>59</v>
      </c>
      <c r="G765" s="71">
        <v>41.1</v>
      </c>
      <c r="H765" s="71">
        <v>54.5</v>
      </c>
      <c r="I765" s="71">
        <v>59.4</v>
      </c>
      <c r="J765" s="71">
        <v>59.2</v>
      </c>
      <c r="K765" s="71">
        <v>63.8</v>
      </c>
      <c r="L765" s="112">
        <v>57.9</v>
      </c>
    </row>
    <row r="766" spans="1:12" x14ac:dyDescent="0.2">
      <c r="A766" s="54">
        <v>40664</v>
      </c>
      <c r="B766" s="71">
        <v>54.6</v>
      </c>
      <c r="C766" s="71">
        <v>55.1</v>
      </c>
      <c r="D766" s="71">
        <v>50.1</v>
      </c>
      <c r="E766" s="71">
        <v>77.900000000000006</v>
      </c>
      <c r="F766" s="71">
        <v>54.8</v>
      </c>
      <c r="G766" s="71">
        <v>39.799999999999997</v>
      </c>
      <c r="H766" s="71">
        <v>48.5</v>
      </c>
      <c r="I766" s="71">
        <v>56.6</v>
      </c>
      <c r="J766" s="71">
        <v>58.1</v>
      </c>
      <c r="K766" s="71">
        <v>56.4</v>
      </c>
      <c r="L766" s="112">
        <v>54.8</v>
      </c>
    </row>
    <row r="767" spans="1:12" x14ac:dyDescent="0.2">
      <c r="A767" s="54">
        <v>40695</v>
      </c>
      <c r="B767" s="71">
        <v>54.6</v>
      </c>
      <c r="C767" s="71">
        <v>50.9</v>
      </c>
      <c r="D767" s="71">
        <v>52.5</v>
      </c>
      <c r="E767" s="71">
        <v>70.3</v>
      </c>
      <c r="F767" s="71">
        <v>54.5</v>
      </c>
      <c r="G767" s="71">
        <v>44.2</v>
      </c>
      <c r="H767" s="71">
        <v>53.5</v>
      </c>
      <c r="I767" s="71">
        <v>56</v>
      </c>
      <c r="J767" s="71">
        <v>62.1</v>
      </c>
      <c r="K767" s="71">
        <v>53.8</v>
      </c>
      <c r="L767" s="112">
        <v>55.8</v>
      </c>
    </row>
    <row r="768" spans="1:12" x14ac:dyDescent="0.2">
      <c r="A768" s="54">
        <v>40725</v>
      </c>
      <c r="B768" s="71">
        <v>56.9</v>
      </c>
      <c r="C768" s="71">
        <v>51.3</v>
      </c>
      <c r="D768" s="71">
        <v>49.8</v>
      </c>
      <c r="E768" s="71">
        <v>59.1</v>
      </c>
      <c r="F768" s="71">
        <v>54.6</v>
      </c>
      <c r="G768" s="71">
        <v>40.4</v>
      </c>
      <c r="H768" s="71">
        <v>48</v>
      </c>
      <c r="I768" s="71">
        <v>52.8</v>
      </c>
      <c r="J768" s="71">
        <v>53.2</v>
      </c>
      <c r="K768" s="71">
        <v>54.4</v>
      </c>
      <c r="L768" s="112">
        <v>52.9</v>
      </c>
    </row>
    <row r="769" spans="1:12" x14ac:dyDescent="0.2">
      <c r="A769" s="54">
        <v>40756</v>
      </c>
      <c r="B769" s="71">
        <v>52.9</v>
      </c>
      <c r="C769" s="71">
        <v>55.1</v>
      </c>
      <c r="D769" s="71">
        <v>46.3</v>
      </c>
      <c r="E769" s="71">
        <v>57.5</v>
      </c>
      <c r="F769" s="71">
        <v>51.4</v>
      </c>
      <c r="G769" s="71">
        <v>46.9</v>
      </c>
      <c r="H769" s="71">
        <v>54.5</v>
      </c>
      <c r="I769" s="71">
        <v>53.2</v>
      </c>
      <c r="J769" s="71">
        <v>51.8</v>
      </c>
      <c r="K769" s="71">
        <v>52.4</v>
      </c>
      <c r="L769" s="112">
        <v>52.6</v>
      </c>
    </row>
    <row r="770" spans="1:12" x14ac:dyDescent="0.2">
      <c r="A770" s="54">
        <v>40787</v>
      </c>
      <c r="B770" s="71">
        <v>51.8</v>
      </c>
      <c r="C770" s="71">
        <v>53.1</v>
      </c>
      <c r="D770" s="71">
        <v>43.7</v>
      </c>
      <c r="E770" s="71">
        <v>57</v>
      </c>
      <c r="F770" s="71">
        <v>54.7</v>
      </c>
      <c r="G770" s="71">
        <v>50.2</v>
      </c>
      <c r="H770" s="71">
        <v>52</v>
      </c>
      <c r="I770" s="71">
        <v>51.8</v>
      </c>
      <c r="J770" s="71">
        <v>56.6</v>
      </c>
      <c r="K770" s="71">
        <v>55</v>
      </c>
      <c r="L770" s="112">
        <v>53.7</v>
      </c>
    </row>
    <row r="771" spans="1:12" x14ac:dyDescent="0.2">
      <c r="A771" s="54">
        <v>40817</v>
      </c>
      <c r="B771" s="71">
        <v>52</v>
      </c>
      <c r="C771" s="71">
        <v>48.2</v>
      </c>
      <c r="D771" s="71">
        <v>48</v>
      </c>
      <c r="E771" s="71">
        <v>41.4</v>
      </c>
      <c r="F771" s="71">
        <v>52.3</v>
      </c>
      <c r="G771" s="71">
        <v>43.4</v>
      </c>
      <c r="H771" s="71">
        <v>46.5</v>
      </c>
      <c r="I771" s="71">
        <v>51.4</v>
      </c>
      <c r="J771" s="71">
        <v>53</v>
      </c>
      <c r="K771" s="71">
        <v>50.4</v>
      </c>
      <c r="L771" s="112">
        <v>51.4</v>
      </c>
    </row>
    <row r="772" spans="1:12" x14ac:dyDescent="0.2">
      <c r="A772" s="54">
        <v>40848</v>
      </c>
      <c r="B772" s="71">
        <v>54.9</v>
      </c>
      <c r="C772" s="71">
        <v>49.5</v>
      </c>
      <c r="D772" s="71">
        <v>46.8</v>
      </c>
      <c r="E772" s="71">
        <v>48.1</v>
      </c>
      <c r="F772" s="71">
        <v>56.6</v>
      </c>
      <c r="G772" s="71">
        <v>47.1</v>
      </c>
      <c r="H772" s="71">
        <v>46.5</v>
      </c>
      <c r="I772" s="71">
        <v>51.4</v>
      </c>
      <c r="J772" s="71">
        <v>51.3</v>
      </c>
      <c r="K772" s="71">
        <v>51.6</v>
      </c>
      <c r="L772" s="112">
        <v>51.8</v>
      </c>
    </row>
    <row r="773" spans="1:12" x14ac:dyDescent="0.2">
      <c r="A773" s="54">
        <v>40878</v>
      </c>
      <c r="B773" s="71">
        <v>55.4</v>
      </c>
      <c r="C773" s="71">
        <v>53.8</v>
      </c>
      <c r="D773" s="71">
        <v>48.2</v>
      </c>
      <c r="E773" s="71">
        <v>45.4</v>
      </c>
      <c r="F773" s="71">
        <v>60.9</v>
      </c>
      <c r="G773" s="71">
        <v>42.7</v>
      </c>
      <c r="H773" s="71">
        <v>45.5</v>
      </c>
      <c r="I773" s="71">
        <v>48.5</v>
      </c>
      <c r="J773" s="71">
        <v>54.9</v>
      </c>
      <c r="K773" s="71">
        <v>51.8</v>
      </c>
      <c r="L773" s="112">
        <v>53</v>
      </c>
    </row>
    <row r="774" spans="1:12" x14ac:dyDescent="0.2">
      <c r="A774" s="54">
        <v>40909</v>
      </c>
      <c r="B774" s="71">
        <v>56.8</v>
      </c>
      <c r="C774" s="71">
        <v>51.4</v>
      </c>
      <c r="D774" s="71">
        <v>52</v>
      </c>
      <c r="E774" s="71">
        <v>53.5</v>
      </c>
      <c r="F774" s="71">
        <v>53.9</v>
      </c>
      <c r="G774" s="71">
        <v>43.7</v>
      </c>
      <c r="H774" s="71">
        <v>49.5</v>
      </c>
      <c r="I774" s="71">
        <v>49.8</v>
      </c>
      <c r="J774" s="71">
        <v>52.6</v>
      </c>
      <c r="K774" s="71">
        <v>54.7</v>
      </c>
      <c r="L774" s="112">
        <v>52.6</v>
      </c>
    </row>
    <row r="775" spans="1:12" x14ac:dyDescent="0.2">
      <c r="A775" s="54">
        <v>40940</v>
      </c>
      <c r="B775" s="71">
        <v>57.4</v>
      </c>
      <c r="C775" s="71">
        <v>53.6</v>
      </c>
      <c r="D775" s="71">
        <v>50.4</v>
      </c>
      <c r="E775" s="71">
        <v>60.1</v>
      </c>
      <c r="F775" s="71">
        <v>57.4</v>
      </c>
      <c r="G775" s="71">
        <v>44.3</v>
      </c>
      <c r="H775" s="71">
        <v>49.5</v>
      </c>
      <c r="I775" s="71">
        <v>47.7</v>
      </c>
      <c r="J775" s="71">
        <v>52.1</v>
      </c>
      <c r="K775" s="71">
        <v>58</v>
      </c>
      <c r="L775" s="112">
        <v>53.1</v>
      </c>
    </row>
    <row r="776" spans="1:12" x14ac:dyDescent="0.2">
      <c r="A776" s="54">
        <v>40969</v>
      </c>
      <c r="B776" s="71">
        <v>56.5</v>
      </c>
      <c r="C776" s="71">
        <v>53.8</v>
      </c>
      <c r="D776" s="71">
        <v>52</v>
      </c>
      <c r="E776" s="71">
        <v>62.3</v>
      </c>
      <c r="F776" s="71">
        <v>56.8</v>
      </c>
      <c r="G776" s="71">
        <v>42.4</v>
      </c>
      <c r="H776" s="71">
        <v>50</v>
      </c>
      <c r="I776" s="71">
        <v>48.9</v>
      </c>
      <c r="J776" s="71">
        <v>55.3</v>
      </c>
      <c r="K776" s="71">
        <v>53.6</v>
      </c>
      <c r="L776" s="112">
        <v>53.5</v>
      </c>
    </row>
    <row r="777" spans="1:12" x14ac:dyDescent="0.2">
      <c r="A777" s="54">
        <v>41000</v>
      </c>
      <c r="B777" s="71">
        <v>57.2</v>
      </c>
      <c r="C777" s="71">
        <v>52.4</v>
      </c>
      <c r="D777" s="71">
        <v>47.6</v>
      </c>
      <c r="E777" s="71">
        <v>61</v>
      </c>
      <c r="F777" s="71">
        <v>57.1</v>
      </c>
      <c r="G777" s="71">
        <v>43.9</v>
      </c>
      <c r="H777" s="71">
        <v>48.5</v>
      </c>
      <c r="I777" s="71">
        <v>48.7</v>
      </c>
      <c r="J777" s="71">
        <v>55.6</v>
      </c>
      <c r="K777" s="71">
        <v>58.2</v>
      </c>
      <c r="L777" s="112">
        <v>53.5</v>
      </c>
    </row>
    <row r="778" spans="1:12" x14ac:dyDescent="0.2">
      <c r="A778" s="54">
        <v>41030</v>
      </c>
      <c r="B778" s="71">
        <v>57.2</v>
      </c>
      <c r="C778" s="71">
        <v>53.7</v>
      </c>
      <c r="D778" s="71">
        <v>44.2</v>
      </c>
      <c r="E778" s="71">
        <v>47.2</v>
      </c>
      <c r="F778" s="71">
        <v>55.5</v>
      </c>
      <c r="G778" s="71">
        <v>44.3</v>
      </c>
      <c r="H778" s="71">
        <v>46</v>
      </c>
      <c r="I778" s="71">
        <v>50.3</v>
      </c>
      <c r="J778" s="71">
        <v>53.6</v>
      </c>
      <c r="K778" s="71">
        <v>52.5</v>
      </c>
      <c r="L778" s="112">
        <v>52.6</v>
      </c>
    </row>
    <row r="779" spans="1:12" x14ac:dyDescent="0.2">
      <c r="A779" s="54">
        <v>41061</v>
      </c>
      <c r="B779" s="71">
        <v>47.2</v>
      </c>
      <c r="C779" s="71">
        <v>50</v>
      </c>
      <c r="D779" s="71">
        <v>41.2</v>
      </c>
      <c r="E779" s="71">
        <v>35.700000000000003</v>
      </c>
      <c r="F779" s="71">
        <v>52.7</v>
      </c>
      <c r="G779" s="71">
        <v>47.7</v>
      </c>
      <c r="H779" s="71">
        <v>44</v>
      </c>
      <c r="I779" s="71">
        <v>50.2</v>
      </c>
      <c r="J779" s="71">
        <v>54.8</v>
      </c>
      <c r="K779" s="71">
        <v>47.7</v>
      </c>
      <c r="L779" s="112">
        <v>49.7</v>
      </c>
    </row>
    <row r="780" spans="1:12" x14ac:dyDescent="0.2">
      <c r="A780" s="54">
        <v>41091</v>
      </c>
      <c r="B780" s="71">
        <v>48.3</v>
      </c>
      <c r="C780" s="71">
        <v>51.3</v>
      </c>
      <c r="D780" s="71">
        <v>42.1</v>
      </c>
      <c r="E780" s="71">
        <v>39.4</v>
      </c>
      <c r="F780" s="71">
        <v>50.8</v>
      </c>
      <c r="G780" s="71">
        <v>48.2</v>
      </c>
      <c r="H780" s="71">
        <v>49</v>
      </c>
      <c r="I780" s="71">
        <v>49.2</v>
      </c>
      <c r="J780" s="71">
        <v>52.5</v>
      </c>
      <c r="K780" s="71">
        <v>47.9</v>
      </c>
      <c r="L780" s="112">
        <v>50</v>
      </c>
    </row>
    <row r="781" spans="1:12" x14ac:dyDescent="0.2">
      <c r="A781" s="54">
        <v>41122</v>
      </c>
      <c r="B781" s="71">
        <v>48.5</v>
      </c>
      <c r="C781" s="71">
        <v>49</v>
      </c>
      <c r="D781" s="71">
        <v>41.9</v>
      </c>
      <c r="E781" s="71">
        <v>54.4</v>
      </c>
      <c r="F781" s="71">
        <v>49.8</v>
      </c>
      <c r="G781" s="71">
        <v>48.3</v>
      </c>
      <c r="H781" s="71">
        <v>53</v>
      </c>
      <c r="I781" s="71">
        <v>48.7</v>
      </c>
      <c r="J781" s="71">
        <v>51.2</v>
      </c>
      <c r="K781" s="71">
        <v>46.3</v>
      </c>
      <c r="L781" s="112">
        <v>50.2</v>
      </c>
    </row>
    <row r="782" spans="1:12" x14ac:dyDescent="0.2">
      <c r="A782" s="54">
        <v>41153</v>
      </c>
      <c r="B782" s="71">
        <v>53.5</v>
      </c>
      <c r="C782" s="71">
        <v>50.8</v>
      </c>
      <c r="D782" s="71">
        <v>46.4</v>
      </c>
      <c r="E782" s="71">
        <v>60</v>
      </c>
      <c r="F782" s="71">
        <v>51.8</v>
      </c>
      <c r="G782" s="71">
        <v>49.1</v>
      </c>
      <c r="H782" s="71">
        <v>50.5</v>
      </c>
      <c r="I782" s="71">
        <v>50.4</v>
      </c>
      <c r="J782" s="71">
        <v>53</v>
      </c>
      <c r="K782" s="71">
        <v>49.5</v>
      </c>
      <c r="L782" s="112">
        <v>51.8</v>
      </c>
    </row>
    <row r="783" spans="1:12" x14ac:dyDescent="0.2">
      <c r="A783" s="54">
        <v>41183</v>
      </c>
      <c r="B783" s="71">
        <v>51</v>
      </c>
      <c r="C783" s="71">
        <v>48.3</v>
      </c>
      <c r="D783" s="71">
        <v>42.4</v>
      </c>
      <c r="E783" s="71">
        <v>55.5</v>
      </c>
      <c r="F783" s="71">
        <v>49.8</v>
      </c>
      <c r="G783" s="71">
        <v>47.4</v>
      </c>
      <c r="H783" s="71">
        <v>50</v>
      </c>
      <c r="I783" s="71">
        <v>48.9</v>
      </c>
      <c r="J783" s="71">
        <v>52.7</v>
      </c>
      <c r="K783" s="71">
        <v>50.5</v>
      </c>
      <c r="L783" s="112">
        <v>50.7</v>
      </c>
    </row>
    <row r="784" spans="1:12" x14ac:dyDescent="0.2">
      <c r="A784" s="54">
        <v>41214</v>
      </c>
      <c r="B784" s="71">
        <v>49.6</v>
      </c>
      <c r="C784" s="71">
        <v>48.8</v>
      </c>
      <c r="D784" s="71">
        <v>42.1</v>
      </c>
      <c r="E784" s="71">
        <v>52.1</v>
      </c>
      <c r="F784" s="71">
        <v>50.2</v>
      </c>
      <c r="G784" s="71">
        <v>42.6</v>
      </c>
      <c r="H784" s="71">
        <v>45</v>
      </c>
      <c r="I784" s="71">
        <v>49.1</v>
      </c>
      <c r="J784" s="71">
        <v>48.6</v>
      </c>
      <c r="K784" s="71">
        <v>49.4</v>
      </c>
      <c r="L784" s="112">
        <v>48.9</v>
      </c>
    </row>
    <row r="785" spans="1:12" x14ac:dyDescent="0.2">
      <c r="A785" s="54">
        <v>41244</v>
      </c>
      <c r="B785" s="71">
        <v>48.9</v>
      </c>
      <c r="C785" s="71">
        <v>51.2</v>
      </c>
      <c r="D785" s="71">
        <v>47.3</v>
      </c>
      <c r="E785" s="71">
        <v>54</v>
      </c>
      <c r="F785" s="71">
        <v>51</v>
      </c>
      <c r="G785" s="71">
        <v>47.4</v>
      </c>
      <c r="H785" s="71">
        <v>43</v>
      </c>
      <c r="I785" s="71">
        <v>52.2</v>
      </c>
      <c r="J785" s="71">
        <v>52.6</v>
      </c>
      <c r="K785" s="71">
        <v>52.8</v>
      </c>
      <c r="L785" s="112">
        <v>49.8</v>
      </c>
    </row>
    <row r="786" spans="1:12" x14ac:dyDescent="0.2">
      <c r="A786" s="54">
        <v>41275</v>
      </c>
      <c r="B786" s="71">
        <v>52.4</v>
      </c>
      <c r="C786" s="71">
        <v>49.4</v>
      </c>
      <c r="D786" s="71">
        <v>45.2</v>
      </c>
      <c r="E786" s="71">
        <v>56.9</v>
      </c>
      <c r="F786" s="71">
        <v>53</v>
      </c>
      <c r="G786" s="71">
        <v>49.9</v>
      </c>
      <c r="H786" s="71">
        <v>51</v>
      </c>
      <c r="I786" s="71">
        <v>51.9</v>
      </c>
      <c r="J786" s="71">
        <v>52.6</v>
      </c>
      <c r="K786" s="71">
        <v>49.1</v>
      </c>
      <c r="L786" s="112">
        <v>52</v>
      </c>
    </row>
    <row r="787" spans="1:12" x14ac:dyDescent="0.2">
      <c r="A787" s="54">
        <v>41306</v>
      </c>
      <c r="B787" s="71">
        <v>56.9</v>
      </c>
      <c r="C787" s="71">
        <v>53.8</v>
      </c>
      <c r="D787" s="71">
        <v>53.1</v>
      </c>
      <c r="E787" s="71">
        <v>62.2</v>
      </c>
      <c r="F787" s="71">
        <v>56.9</v>
      </c>
      <c r="G787" s="71">
        <v>45.7</v>
      </c>
      <c r="H787" s="71">
        <v>51.5</v>
      </c>
      <c r="I787" s="71">
        <v>50.5</v>
      </c>
      <c r="J787" s="71">
        <v>52.2</v>
      </c>
      <c r="K787" s="71">
        <v>52.5</v>
      </c>
      <c r="L787" s="112">
        <v>53.6</v>
      </c>
    </row>
    <row r="788" spans="1:12" x14ac:dyDescent="0.2">
      <c r="A788" s="54">
        <v>41334</v>
      </c>
      <c r="B788" s="71">
        <v>52.6</v>
      </c>
      <c r="C788" s="71">
        <v>54.5</v>
      </c>
      <c r="D788" s="71">
        <v>49.7</v>
      </c>
      <c r="E788" s="71">
        <v>53.7</v>
      </c>
      <c r="F788" s="71">
        <v>54.4</v>
      </c>
      <c r="G788" s="71">
        <v>47.6</v>
      </c>
      <c r="H788" s="71">
        <v>49.5</v>
      </c>
      <c r="I788" s="71">
        <v>50.1</v>
      </c>
      <c r="J788" s="71">
        <v>52.9</v>
      </c>
      <c r="K788" s="71">
        <v>55.6</v>
      </c>
      <c r="L788" s="112">
        <v>52</v>
      </c>
    </row>
    <row r="789" spans="1:12" x14ac:dyDescent="0.2">
      <c r="A789" s="54">
        <v>41365</v>
      </c>
      <c r="B789" s="71">
        <v>51</v>
      </c>
      <c r="C789" s="71">
        <v>53.8</v>
      </c>
      <c r="D789" s="71">
        <v>51.4</v>
      </c>
      <c r="E789" s="71">
        <v>48.5</v>
      </c>
      <c r="F789" s="71">
        <v>51.2</v>
      </c>
      <c r="G789" s="71">
        <v>45.1</v>
      </c>
      <c r="H789" s="71">
        <v>46.5</v>
      </c>
      <c r="I789" s="71">
        <v>50.5</v>
      </c>
      <c r="J789" s="71">
        <v>50.2</v>
      </c>
      <c r="K789" s="71">
        <v>52.8</v>
      </c>
      <c r="L789" s="112">
        <v>49.7</v>
      </c>
    </row>
    <row r="790" spans="1:12" x14ac:dyDescent="0.2">
      <c r="A790" s="54">
        <v>41395</v>
      </c>
      <c r="B790" s="71">
        <v>51.9</v>
      </c>
      <c r="C790" s="71">
        <v>53.3</v>
      </c>
      <c r="D790" s="71">
        <v>48.1</v>
      </c>
      <c r="E790" s="71">
        <v>49.9</v>
      </c>
      <c r="F790" s="71">
        <v>53</v>
      </c>
      <c r="G790" s="71">
        <v>46.3</v>
      </c>
      <c r="H790" s="71">
        <v>49</v>
      </c>
      <c r="I790" s="71">
        <v>49.9</v>
      </c>
      <c r="J790" s="71">
        <v>49.7</v>
      </c>
      <c r="K790" s="71">
        <v>50.7</v>
      </c>
      <c r="L790" s="112">
        <v>50.5</v>
      </c>
    </row>
    <row r="791" spans="1:12" x14ac:dyDescent="0.2">
      <c r="A791" s="54">
        <v>41426</v>
      </c>
      <c r="B791" s="71">
        <v>52.5</v>
      </c>
      <c r="C791" s="71">
        <v>55.9</v>
      </c>
      <c r="D791" s="71">
        <v>45.1</v>
      </c>
      <c r="E791" s="71">
        <v>50.7</v>
      </c>
      <c r="F791" s="71">
        <v>54.7</v>
      </c>
      <c r="G791" s="71">
        <v>45.9</v>
      </c>
      <c r="H791" s="71">
        <v>50.5</v>
      </c>
      <c r="I791" s="71">
        <v>51.3</v>
      </c>
      <c r="J791" s="71">
        <v>49.3</v>
      </c>
      <c r="K791" s="71">
        <v>52.9</v>
      </c>
      <c r="L791" s="112">
        <v>51.5</v>
      </c>
    </row>
    <row r="792" spans="1:12" x14ac:dyDescent="0.2">
      <c r="A792" s="54">
        <v>41456</v>
      </c>
      <c r="B792" s="71">
        <v>54.8</v>
      </c>
      <c r="C792" s="71">
        <v>57.2</v>
      </c>
      <c r="D792" s="71">
        <v>45.4</v>
      </c>
      <c r="E792" s="71">
        <v>48.4</v>
      </c>
      <c r="F792" s="71">
        <v>60.2</v>
      </c>
      <c r="G792" s="71">
        <v>46.6</v>
      </c>
      <c r="H792" s="71">
        <v>47</v>
      </c>
      <c r="I792" s="71">
        <v>52.3</v>
      </c>
      <c r="J792" s="71">
        <v>52.8</v>
      </c>
      <c r="K792" s="71">
        <v>54.3</v>
      </c>
      <c r="L792" s="112">
        <v>53.5</v>
      </c>
    </row>
    <row r="793" spans="1:12" x14ac:dyDescent="0.2">
      <c r="A793" s="54">
        <v>41487</v>
      </c>
      <c r="B793" s="71">
        <v>62.7</v>
      </c>
      <c r="C793" s="71">
        <v>57.6</v>
      </c>
      <c r="D793" s="71">
        <v>46.4</v>
      </c>
      <c r="E793" s="71">
        <v>52.8</v>
      </c>
      <c r="F793" s="71">
        <v>61.7</v>
      </c>
      <c r="G793" s="71">
        <v>42.4</v>
      </c>
      <c r="H793" s="71">
        <v>47.5</v>
      </c>
      <c r="I793" s="71">
        <v>52</v>
      </c>
      <c r="J793" s="71">
        <v>54.2</v>
      </c>
      <c r="K793" s="71">
        <v>55.3</v>
      </c>
      <c r="L793" s="112">
        <v>55.9</v>
      </c>
    </row>
    <row r="794" spans="1:12" x14ac:dyDescent="0.2">
      <c r="A794" s="54">
        <v>41518</v>
      </c>
      <c r="B794" s="71">
        <v>60.2</v>
      </c>
      <c r="C794" s="71">
        <v>53.2</v>
      </c>
      <c r="D794" s="71">
        <v>50.1</v>
      </c>
      <c r="E794" s="71">
        <v>57.4</v>
      </c>
      <c r="F794" s="71">
        <v>57.9</v>
      </c>
      <c r="G794" s="71">
        <v>44</v>
      </c>
      <c r="H794" s="71">
        <v>50</v>
      </c>
      <c r="I794" s="71">
        <v>52.7</v>
      </c>
      <c r="J794" s="71">
        <v>53.1</v>
      </c>
      <c r="K794" s="71">
        <v>51.9</v>
      </c>
      <c r="L794" s="112">
        <v>54.8</v>
      </c>
    </row>
    <row r="795" spans="1:12" x14ac:dyDescent="0.2">
      <c r="A795" s="54">
        <v>41548</v>
      </c>
      <c r="B795" s="71">
        <v>57.9</v>
      </c>
      <c r="C795" s="71">
        <v>54</v>
      </c>
      <c r="D795" s="71">
        <v>51.2</v>
      </c>
      <c r="E795" s="71">
        <v>55</v>
      </c>
      <c r="F795" s="71">
        <v>58.5</v>
      </c>
      <c r="G795" s="71">
        <v>46.7</v>
      </c>
      <c r="H795" s="71">
        <v>52.5</v>
      </c>
      <c r="I795" s="71">
        <v>53.6</v>
      </c>
      <c r="J795" s="71">
        <v>53.6</v>
      </c>
      <c r="K795" s="71">
        <v>56.3</v>
      </c>
      <c r="L795" s="112">
        <v>55.3</v>
      </c>
    </row>
    <row r="796" spans="1:12" x14ac:dyDescent="0.2">
      <c r="A796" s="54">
        <v>41579</v>
      </c>
      <c r="B796" s="71">
        <v>60.6</v>
      </c>
      <c r="C796" s="71">
        <v>54.5</v>
      </c>
      <c r="D796" s="71">
        <v>54.1</v>
      </c>
      <c r="E796" s="71">
        <v>51.7</v>
      </c>
      <c r="F796" s="71">
        <v>60.2</v>
      </c>
      <c r="G796" s="71">
        <v>46.4</v>
      </c>
      <c r="H796" s="71">
        <v>50.5</v>
      </c>
      <c r="I796" s="71">
        <v>52.4</v>
      </c>
      <c r="J796" s="71">
        <v>55.5</v>
      </c>
      <c r="K796" s="71">
        <v>58.4</v>
      </c>
      <c r="L796" s="112">
        <v>56.3</v>
      </c>
    </row>
    <row r="797" spans="1:12" x14ac:dyDescent="0.2">
      <c r="A797" s="54">
        <v>41609</v>
      </c>
      <c r="B797" s="71">
        <v>65</v>
      </c>
      <c r="C797" s="71">
        <v>56</v>
      </c>
      <c r="D797" s="71">
        <v>51</v>
      </c>
      <c r="E797" s="71">
        <v>51.7</v>
      </c>
      <c r="F797" s="71">
        <v>60.1</v>
      </c>
      <c r="G797" s="71">
        <v>46.4</v>
      </c>
      <c r="H797" s="71">
        <v>47</v>
      </c>
      <c r="I797" s="71">
        <v>53</v>
      </c>
      <c r="J797" s="71">
        <v>52.9</v>
      </c>
      <c r="K797" s="71">
        <v>55.2</v>
      </c>
      <c r="L797" s="112">
        <v>55.9</v>
      </c>
    </row>
    <row r="798" spans="1:12" x14ac:dyDescent="0.2">
      <c r="A798" s="54">
        <v>41640</v>
      </c>
      <c r="B798" s="71">
        <v>53.3</v>
      </c>
      <c r="C798" s="71">
        <v>52.6</v>
      </c>
      <c r="D798" s="71">
        <v>46.6</v>
      </c>
      <c r="E798" s="71">
        <v>60.3</v>
      </c>
      <c r="F798" s="71">
        <v>54.5</v>
      </c>
      <c r="G798" s="71">
        <v>43.3</v>
      </c>
      <c r="H798" s="71">
        <v>44</v>
      </c>
      <c r="I798" s="71">
        <v>53.8</v>
      </c>
      <c r="J798" s="71">
        <v>52.9</v>
      </c>
      <c r="K798" s="71">
        <v>55.3</v>
      </c>
      <c r="L798" s="112">
        <v>51.7</v>
      </c>
    </row>
    <row r="799" spans="1:12" x14ac:dyDescent="0.2">
      <c r="A799" s="54">
        <v>41671</v>
      </c>
      <c r="B799" s="71">
        <v>57</v>
      </c>
      <c r="C799" s="71">
        <v>53.1</v>
      </c>
      <c r="D799" s="71">
        <v>50.5</v>
      </c>
      <c r="E799" s="71">
        <v>59.8</v>
      </c>
      <c r="F799" s="71">
        <v>52.3</v>
      </c>
      <c r="G799" s="71">
        <v>47</v>
      </c>
      <c r="H799" s="71">
        <v>52.5</v>
      </c>
      <c r="I799" s="71">
        <v>57.1</v>
      </c>
      <c r="J799" s="71">
        <v>54.1</v>
      </c>
      <c r="K799" s="71">
        <v>52.7</v>
      </c>
      <c r="L799" s="112">
        <v>54.6</v>
      </c>
    </row>
    <row r="800" spans="1:12" x14ac:dyDescent="0.2">
      <c r="A800" s="54">
        <v>41699</v>
      </c>
      <c r="B800" s="71">
        <v>57</v>
      </c>
      <c r="C800" s="71">
        <v>55.2</v>
      </c>
      <c r="D800" s="71">
        <v>57</v>
      </c>
      <c r="E800" s="71">
        <v>59</v>
      </c>
      <c r="F800" s="71">
        <v>57.5</v>
      </c>
      <c r="G800" s="71">
        <v>42.3</v>
      </c>
      <c r="H800" s="71">
        <v>52.5</v>
      </c>
      <c r="I800" s="71">
        <v>54.9</v>
      </c>
      <c r="J800" s="71">
        <v>53.7</v>
      </c>
      <c r="K800" s="71">
        <v>55.1</v>
      </c>
      <c r="L800" s="112">
        <v>55.3</v>
      </c>
    </row>
    <row r="801" spans="1:12" x14ac:dyDescent="0.2">
      <c r="A801" s="54">
        <v>41730</v>
      </c>
      <c r="B801" s="71">
        <v>56.4</v>
      </c>
      <c r="C801" s="71">
        <v>58.4</v>
      </c>
      <c r="D801" s="71">
        <v>54</v>
      </c>
      <c r="E801" s="71">
        <v>55.9</v>
      </c>
      <c r="F801" s="71">
        <v>56.5</v>
      </c>
      <c r="G801" s="71">
        <v>42.8</v>
      </c>
      <c r="H801" s="71">
        <v>53</v>
      </c>
      <c r="I801" s="71">
        <v>56.1</v>
      </c>
      <c r="J801" s="71">
        <v>56.8</v>
      </c>
      <c r="K801" s="71">
        <v>57.5</v>
      </c>
      <c r="L801" s="112">
        <v>55.7</v>
      </c>
    </row>
    <row r="802" spans="1:12" x14ac:dyDescent="0.2">
      <c r="A802" s="54">
        <v>41760</v>
      </c>
      <c r="B802" s="71">
        <v>57.9</v>
      </c>
      <c r="C802" s="71">
        <v>53.3</v>
      </c>
      <c r="D802" s="71">
        <v>51.5</v>
      </c>
      <c r="E802" s="71">
        <v>58.7</v>
      </c>
      <c r="F802" s="71">
        <v>61.1</v>
      </c>
      <c r="G802" s="71">
        <v>46.3</v>
      </c>
      <c r="H802" s="71">
        <v>53</v>
      </c>
      <c r="I802" s="71">
        <v>52.7</v>
      </c>
      <c r="J802" s="71">
        <v>54.7</v>
      </c>
      <c r="K802" s="71">
        <v>57.3</v>
      </c>
      <c r="L802" s="112">
        <v>55.8</v>
      </c>
    </row>
    <row r="803" spans="1:12" x14ac:dyDescent="0.2">
      <c r="A803" s="54">
        <v>41791</v>
      </c>
      <c r="B803" s="71">
        <v>56.4</v>
      </c>
      <c r="C803" s="71">
        <v>56.3</v>
      </c>
      <c r="D803" s="71">
        <v>46</v>
      </c>
      <c r="E803" s="71">
        <v>57</v>
      </c>
      <c r="F803" s="71">
        <v>59</v>
      </c>
      <c r="G803" s="71">
        <v>47.8</v>
      </c>
      <c r="H803" s="71">
        <v>53</v>
      </c>
      <c r="I803" s="71">
        <v>53</v>
      </c>
      <c r="J803" s="71">
        <v>52.9</v>
      </c>
      <c r="K803" s="71">
        <v>54.5</v>
      </c>
      <c r="L803" s="112">
        <v>54.9</v>
      </c>
    </row>
    <row r="804" spans="1:12" x14ac:dyDescent="0.2">
      <c r="A804" s="54">
        <v>41821</v>
      </c>
      <c r="B804" s="71">
        <v>57.4</v>
      </c>
      <c r="C804" s="71">
        <v>51.3</v>
      </c>
      <c r="D804" s="71">
        <v>49.5</v>
      </c>
      <c r="E804" s="71">
        <v>60.1</v>
      </c>
      <c r="F804" s="71">
        <v>59.8</v>
      </c>
      <c r="G804" s="71">
        <v>43</v>
      </c>
      <c r="H804" s="71">
        <v>48.5</v>
      </c>
      <c r="I804" s="71">
        <v>54.2</v>
      </c>
      <c r="J804" s="71">
        <v>55.5</v>
      </c>
      <c r="K804" s="71">
        <v>52.3</v>
      </c>
      <c r="L804" s="112">
        <v>55.3</v>
      </c>
    </row>
    <row r="805" spans="1:12" x14ac:dyDescent="0.2">
      <c r="A805" s="54">
        <v>41852</v>
      </c>
      <c r="B805" s="71">
        <v>65.099999999999994</v>
      </c>
      <c r="C805" s="71">
        <v>56.5</v>
      </c>
      <c r="D805" s="71">
        <v>53.6</v>
      </c>
      <c r="E805" s="71">
        <v>56.9</v>
      </c>
      <c r="F805" s="71">
        <v>62.2</v>
      </c>
      <c r="G805" s="71">
        <v>50</v>
      </c>
      <c r="H805" s="71">
        <v>52</v>
      </c>
      <c r="I805" s="71">
        <v>54</v>
      </c>
      <c r="J805" s="71">
        <v>57.6</v>
      </c>
      <c r="K805" s="71">
        <v>56.3</v>
      </c>
      <c r="L805" s="112">
        <v>58.2</v>
      </c>
    </row>
    <row r="806" spans="1:12" x14ac:dyDescent="0.2">
      <c r="A806" s="54">
        <v>41883</v>
      </c>
      <c r="B806" s="71">
        <v>58</v>
      </c>
      <c r="C806" s="71">
        <v>53.4</v>
      </c>
      <c r="D806" s="71">
        <v>46.8</v>
      </c>
      <c r="E806" s="71">
        <v>58.7</v>
      </c>
      <c r="F806" s="71">
        <v>61.2</v>
      </c>
      <c r="G806" s="71">
        <v>44.3</v>
      </c>
      <c r="H806" s="71">
        <v>51.5</v>
      </c>
      <c r="I806" s="71">
        <v>52.2</v>
      </c>
      <c r="J806" s="71">
        <v>54.4</v>
      </c>
      <c r="K806" s="71">
        <v>53.5</v>
      </c>
      <c r="L806" s="112">
        <v>55.5</v>
      </c>
    </row>
    <row r="807" spans="1:12" x14ac:dyDescent="0.2">
      <c r="A807" s="54">
        <v>41913</v>
      </c>
      <c r="B807" s="71">
        <v>60.7</v>
      </c>
      <c r="C807" s="71">
        <v>53.8</v>
      </c>
      <c r="D807" s="71">
        <v>52.5</v>
      </c>
      <c r="E807" s="71">
        <v>52.7</v>
      </c>
      <c r="F807" s="71">
        <v>61.4</v>
      </c>
      <c r="G807" s="71">
        <v>47.1</v>
      </c>
      <c r="H807" s="71">
        <v>52.5</v>
      </c>
      <c r="I807" s="71">
        <v>54.5</v>
      </c>
      <c r="J807" s="71">
        <v>54.2</v>
      </c>
      <c r="K807" s="71">
        <v>52</v>
      </c>
      <c r="L807" s="112">
        <v>56.8</v>
      </c>
    </row>
    <row r="808" spans="1:12" x14ac:dyDescent="0.2">
      <c r="A808" s="54">
        <v>41944</v>
      </c>
      <c r="B808" s="71">
        <v>62.6</v>
      </c>
      <c r="C808" s="71">
        <v>57.1</v>
      </c>
      <c r="D808" s="71">
        <v>53.7</v>
      </c>
      <c r="E808" s="71">
        <v>44.4</v>
      </c>
      <c r="F808" s="71">
        <v>61.5</v>
      </c>
      <c r="G808" s="71">
        <v>50.9</v>
      </c>
      <c r="H808" s="71">
        <v>51.5</v>
      </c>
      <c r="I808" s="71">
        <v>55.4</v>
      </c>
      <c r="J808" s="71">
        <v>54.5</v>
      </c>
      <c r="K808" s="71">
        <v>54.5</v>
      </c>
      <c r="L808" s="112">
        <v>57</v>
      </c>
    </row>
    <row r="809" spans="1:12" x14ac:dyDescent="0.2">
      <c r="A809" s="54">
        <v>41974</v>
      </c>
      <c r="B809" s="71">
        <v>57</v>
      </c>
      <c r="C809" s="71">
        <v>55.3</v>
      </c>
      <c r="D809" s="71">
        <v>52</v>
      </c>
      <c r="E809" s="71">
        <v>37.799999999999997</v>
      </c>
      <c r="F809" s="71">
        <v>57</v>
      </c>
      <c r="G809" s="71">
        <v>45.8</v>
      </c>
      <c r="H809" s="71">
        <v>45.5</v>
      </c>
      <c r="I809" s="71">
        <v>56.9</v>
      </c>
      <c r="J809" s="71">
        <v>57.1</v>
      </c>
      <c r="K809" s="71">
        <v>51.9</v>
      </c>
      <c r="L809" s="112">
        <v>54.7</v>
      </c>
    </row>
    <row r="810" spans="1:12" x14ac:dyDescent="0.2">
      <c r="A810" s="54">
        <v>42005</v>
      </c>
      <c r="B810" s="71">
        <v>54.5</v>
      </c>
      <c r="C810" s="71">
        <v>55.3</v>
      </c>
      <c r="D810" s="71">
        <v>45.8</v>
      </c>
      <c r="E810" s="71">
        <v>35.1</v>
      </c>
      <c r="F810" s="71">
        <v>57.2</v>
      </c>
      <c r="G810" s="71">
        <v>42.5</v>
      </c>
      <c r="H810" s="71">
        <v>51</v>
      </c>
      <c r="I810" s="71">
        <v>53.3</v>
      </c>
      <c r="J810" s="71">
        <v>54.6</v>
      </c>
      <c r="K810" s="71">
        <v>50.3</v>
      </c>
      <c r="L810" s="112">
        <v>53.9</v>
      </c>
    </row>
    <row r="811" spans="1:12" x14ac:dyDescent="0.2">
      <c r="A811" s="54">
        <v>42036</v>
      </c>
      <c r="B811" s="71">
        <v>53.5</v>
      </c>
      <c r="C811" s="71">
        <v>53.1</v>
      </c>
      <c r="D811" s="71">
        <v>50.1</v>
      </c>
      <c r="E811" s="71">
        <v>35.200000000000003</v>
      </c>
      <c r="F811" s="71">
        <v>54</v>
      </c>
      <c r="G811" s="71">
        <v>47.1</v>
      </c>
      <c r="H811" s="71">
        <v>52.5</v>
      </c>
      <c r="I811" s="71">
        <v>54.4</v>
      </c>
      <c r="J811" s="71">
        <v>51.7</v>
      </c>
      <c r="K811" s="71">
        <v>48.9</v>
      </c>
      <c r="L811" s="112">
        <v>53</v>
      </c>
    </row>
    <row r="812" spans="1:12" x14ac:dyDescent="0.2">
      <c r="A812" s="54">
        <v>42064</v>
      </c>
      <c r="B812" s="71">
        <v>52.2</v>
      </c>
      <c r="C812" s="71">
        <v>51.4</v>
      </c>
      <c r="D812" s="71">
        <v>47.4</v>
      </c>
      <c r="E812" s="71">
        <v>40.1</v>
      </c>
      <c r="F812" s="71">
        <v>53.6</v>
      </c>
      <c r="G812" s="71">
        <v>46.5</v>
      </c>
      <c r="H812" s="71">
        <v>51.5</v>
      </c>
      <c r="I812" s="71">
        <v>51</v>
      </c>
      <c r="J812" s="71">
        <v>51</v>
      </c>
      <c r="K812" s="71">
        <v>47.3</v>
      </c>
      <c r="L812" s="112">
        <v>51.8</v>
      </c>
    </row>
    <row r="813" spans="1:12" x14ac:dyDescent="0.2">
      <c r="A813" s="54">
        <v>42095</v>
      </c>
      <c r="B813" s="71">
        <v>52.9</v>
      </c>
      <c r="C813" s="71">
        <v>52.8</v>
      </c>
      <c r="D813" s="71">
        <v>48.2</v>
      </c>
      <c r="E813" s="71">
        <v>41.6</v>
      </c>
      <c r="F813" s="71">
        <v>55.3</v>
      </c>
      <c r="G813" s="71">
        <v>44.1</v>
      </c>
      <c r="H813" s="71">
        <v>49.5</v>
      </c>
      <c r="I813" s="71">
        <v>50.5</v>
      </c>
      <c r="J813" s="71">
        <v>49.7</v>
      </c>
      <c r="K813" s="71">
        <v>51</v>
      </c>
      <c r="L813" s="112">
        <v>51.6</v>
      </c>
    </row>
    <row r="814" spans="1:12" x14ac:dyDescent="0.2">
      <c r="A814" s="54">
        <v>42125</v>
      </c>
      <c r="B814" s="71">
        <v>53.9</v>
      </c>
      <c r="C814" s="71">
        <v>54.5</v>
      </c>
      <c r="D814" s="71">
        <v>52.9</v>
      </c>
      <c r="E814" s="71">
        <v>49</v>
      </c>
      <c r="F814" s="71">
        <v>55.2</v>
      </c>
      <c r="G814" s="71">
        <v>44.1</v>
      </c>
      <c r="H814" s="71">
        <v>51.5</v>
      </c>
      <c r="I814" s="71">
        <v>51.5</v>
      </c>
      <c r="J814" s="71">
        <v>52.6</v>
      </c>
      <c r="K814" s="71">
        <v>50.1</v>
      </c>
      <c r="L814" s="112">
        <v>52.9</v>
      </c>
    </row>
    <row r="815" spans="1:12" x14ac:dyDescent="0.2">
      <c r="A815" s="54">
        <v>42156</v>
      </c>
      <c r="B815" s="71">
        <v>52.8</v>
      </c>
      <c r="C815" s="71">
        <v>53.5</v>
      </c>
      <c r="D815" s="71">
        <v>45.2</v>
      </c>
      <c r="E815" s="71">
        <v>49.7</v>
      </c>
      <c r="F815" s="71">
        <v>52.5</v>
      </c>
      <c r="G815" s="71">
        <v>49.7</v>
      </c>
      <c r="H815" s="71">
        <v>53</v>
      </c>
      <c r="I815" s="71">
        <v>49.2</v>
      </c>
      <c r="J815" s="71">
        <v>54.2</v>
      </c>
      <c r="K815" s="71">
        <v>48.8</v>
      </c>
      <c r="L815" s="112">
        <v>52.3</v>
      </c>
    </row>
    <row r="816" spans="1:12" x14ac:dyDescent="0.2">
      <c r="A816" s="54">
        <v>42186</v>
      </c>
      <c r="B816" s="71">
        <v>52.8</v>
      </c>
      <c r="C816" s="71">
        <v>51.8</v>
      </c>
      <c r="D816" s="71">
        <v>43.6</v>
      </c>
      <c r="E816" s="71">
        <v>45.1</v>
      </c>
      <c r="F816" s="71">
        <v>54</v>
      </c>
      <c r="G816" s="71">
        <v>43.3</v>
      </c>
      <c r="H816" s="71">
        <v>49.5</v>
      </c>
      <c r="I816" s="71">
        <v>50.2</v>
      </c>
      <c r="J816" s="71">
        <v>52</v>
      </c>
      <c r="K816" s="71">
        <v>48.2</v>
      </c>
      <c r="L816" s="112">
        <v>51.9</v>
      </c>
    </row>
    <row r="817" spans="1:12" x14ac:dyDescent="0.2">
      <c r="A817" s="54">
        <v>42217</v>
      </c>
      <c r="B817" s="71">
        <v>52.5</v>
      </c>
      <c r="C817" s="71">
        <v>52.2</v>
      </c>
      <c r="D817" s="71">
        <v>46.6</v>
      </c>
      <c r="E817" s="71">
        <v>38.799999999999997</v>
      </c>
      <c r="F817" s="71">
        <v>53.5</v>
      </c>
      <c r="G817" s="71">
        <v>53.5</v>
      </c>
      <c r="H817" s="71">
        <v>48.5</v>
      </c>
      <c r="I817" s="71">
        <v>50.3</v>
      </c>
      <c r="J817" s="71">
        <v>49</v>
      </c>
      <c r="K817" s="71">
        <v>47.2</v>
      </c>
      <c r="L817" s="112">
        <v>50.8</v>
      </c>
    </row>
    <row r="818" spans="1:12" x14ac:dyDescent="0.2">
      <c r="A818" s="54">
        <v>42248</v>
      </c>
      <c r="B818" s="71">
        <v>49.9</v>
      </c>
      <c r="C818" s="71">
        <v>50.2</v>
      </c>
      <c r="D818" s="71">
        <v>40.700000000000003</v>
      </c>
      <c r="E818" s="71">
        <v>37.6</v>
      </c>
      <c r="F818" s="71">
        <v>51.5</v>
      </c>
      <c r="G818" s="71">
        <v>54.1</v>
      </c>
      <c r="H818" s="71">
        <v>48.5</v>
      </c>
      <c r="I818" s="71">
        <v>49.7</v>
      </c>
      <c r="J818" s="71">
        <v>50</v>
      </c>
      <c r="K818" s="71">
        <v>45.7</v>
      </c>
      <c r="L818" s="112">
        <v>50.1</v>
      </c>
    </row>
    <row r="819" spans="1:12" x14ac:dyDescent="0.2">
      <c r="A819" s="54">
        <v>42278</v>
      </c>
      <c r="B819" s="71">
        <v>52.5</v>
      </c>
      <c r="C819" s="71">
        <v>48.8</v>
      </c>
      <c r="D819" s="71">
        <v>44.4</v>
      </c>
      <c r="E819" s="71">
        <v>39.799999999999997</v>
      </c>
      <c r="F819" s="71">
        <v>53.4</v>
      </c>
      <c r="G819" s="71">
        <v>51.6</v>
      </c>
      <c r="H819" s="71">
        <v>46.5</v>
      </c>
      <c r="I819" s="71">
        <v>49.7</v>
      </c>
      <c r="J819" s="71">
        <v>45.6</v>
      </c>
      <c r="K819" s="71">
        <v>49.1</v>
      </c>
      <c r="L819" s="112">
        <v>49.6</v>
      </c>
    </row>
    <row r="820" spans="1:12" x14ac:dyDescent="0.2">
      <c r="A820" s="54">
        <v>42309</v>
      </c>
      <c r="B820" s="71">
        <v>50.4</v>
      </c>
      <c r="C820" s="71">
        <v>49.4</v>
      </c>
      <c r="D820" s="71">
        <v>43.3</v>
      </c>
      <c r="E820" s="71">
        <v>35.700000000000003</v>
      </c>
      <c r="F820" s="71">
        <v>49.5</v>
      </c>
      <c r="G820" s="71">
        <v>50.8</v>
      </c>
      <c r="H820" s="71">
        <v>43</v>
      </c>
      <c r="I820" s="71">
        <v>49.8</v>
      </c>
      <c r="J820" s="71">
        <v>51.5</v>
      </c>
      <c r="K820" s="71">
        <v>46.9</v>
      </c>
      <c r="L820" s="112">
        <v>49.1</v>
      </c>
    </row>
    <row r="821" spans="1:12" x14ac:dyDescent="0.2">
      <c r="A821" s="54">
        <v>42339</v>
      </c>
      <c r="B821" s="71">
        <v>49.7</v>
      </c>
      <c r="C821" s="71">
        <v>46</v>
      </c>
      <c r="D821" s="71">
        <v>41.7</v>
      </c>
      <c r="E821" s="71">
        <v>33.9</v>
      </c>
      <c r="F821" s="71">
        <v>49.7</v>
      </c>
      <c r="G821" s="71">
        <v>49.4</v>
      </c>
      <c r="H821" s="71">
        <v>43.5</v>
      </c>
      <c r="I821" s="71">
        <v>49.8</v>
      </c>
      <c r="J821" s="71">
        <v>46.8</v>
      </c>
      <c r="K821" s="71">
        <v>51.2</v>
      </c>
      <c r="L821" s="112">
        <v>48.4</v>
      </c>
    </row>
    <row r="822" spans="1:12" x14ac:dyDescent="0.2">
      <c r="A822" s="54">
        <v>42370</v>
      </c>
      <c r="B822" s="71">
        <v>50.6</v>
      </c>
      <c r="C822" s="71">
        <v>51.4</v>
      </c>
      <c r="D822" s="71">
        <v>42.6</v>
      </c>
      <c r="E822" s="71">
        <v>33.9</v>
      </c>
      <c r="F822" s="71">
        <v>49.9</v>
      </c>
      <c r="G822" s="71">
        <v>50.4</v>
      </c>
      <c r="H822" s="71">
        <v>43.5</v>
      </c>
      <c r="I822" s="71">
        <v>50</v>
      </c>
      <c r="J822" s="71">
        <v>44.2</v>
      </c>
      <c r="K822" s="71">
        <v>46.7</v>
      </c>
      <c r="L822" s="112">
        <v>47.8</v>
      </c>
    </row>
    <row r="823" spans="1:12" x14ac:dyDescent="0.2">
      <c r="A823" s="54">
        <v>42401</v>
      </c>
      <c r="B823" s="71">
        <v>52.2</v>
      </c>
      <c r="C823" s="71">
        <v>48.6</v>
      </c>
      <c r="D823" s="71">
        <v>48.3</v>
      </c>
      <c r="E823" s="71">
        <v>38.299999999999997</v>
      </c>
      <c r="F823" s="71">
        <v>51.9</v>
      </c>
      <c r="G823" s="71">
        <v>46.9</v>
      </c>
      <c r="H823" s="71">
        <v>45</v>
      </c>
      <c r="I823" s="71">
        <v>49.2</v>
      </c>
      <c r="J823" s="71">
        <v>47.4</v>
      </c>
      <c r="K823" s="71">
        <v>46.4</v>
      </c>
      <c r="L823" s="112">
        <v>49.4</v>
      </c>
    </row>
    <row r="824" spans="1:12" x14ac:dyDescent="0.2">
      <c r="A824" s="54">
        <v>42430</v>
      </c>
      <c r="B824" s="71">
        <v>54.8</v>
      </c>
      <c r="C824" s="71">
        <v>48.8</v>
      </c>
      <c r="D824" s="71">
        <v>50.6</v>
      </c>
      <c r="E824" s="71">
        <v>52.1</v>
      </c>
      <c r="F824" s="71">
        <v>54.8</v>
      </c>
      <c r="G824" s="71">
        <v>50.3</v>
      </c>
      <c r="H824" s="71">
        <v>47</v>
      </c>
      <c r="I824" s="71">
        <v>50.9</v>
      </c>
      <c r="J824" s="71">
        <v>47.6</v>
      </c>
      <c r="K824" s="71">
        <v>51.8</v>
      </c>
      <c r="L824" s="112">
        <v>51.2</v>
      </c>
    </row>
    <row r="825" spans="1:12" x14ac:dyDescent="0.2">
      <c r="A825" s="54">
        <v>42461</v>
      </c>
      <c r="B825" s="71">
        <v>54.8</v>
      </c>
      <c r="C825" s="71">
        <v>50</v>
      </c>
      <c r="D825" s="71">
        <v>49.7</v>
      </c>
      <c r="E825" s="71">
        <v>57.9</v>
      </c>
      <c r="F825" s="71">
        <v>53.7</v>
      </c>
      <c r="G825" s="71">
        <v>46.8</v>
      </c>
      <c r="H825" s="71">
        <v>45.5</v>
      </c>
      <c r="I825" s="71">
        <v>50.5</v>
      </c>
      <c r="J825" s="71">
        <v>49.4</v>
      </c>
      <c r="K825" s="71">
        <v>53.7</v>
      </c>
      <c r="L825" s="112">
        <v>50.8</v>
      </c>
    </row>
    <row r="826" spans="1:12" x14ac:dyDescent="0.2">
      <c r="A826" s="54">
        <v>42491</v>
      </c>
      <c r="B826" s="71">
        <v>55</v>
      </c>
      <c r="C826" s="71">
        <v>49</v>
      </c>
      <c r="D826" s="71">
        <v>46.3</v>
      </c>
      <c r="E826" s="71">
        <v>61.4</v>
      </c>
      <c r="F826" s="71">
        <v>52.7</v>
      </c>
      <c r="G826" s="71">
        <v>49.1</v>
      </c>
      <c r="H826" s="71">
        <v>45</v>
      </c>
      <c r="I826" s="71">
        <v>53.3</v>
      </c>
      <c r="J826" s="71">
        <v>48.8</v>
      </c>
      <c r="K826" s="71">
        <v>52.2</v>
      </c>
      <c r="L826" s="112">
        <v>50.9</v>
      </c>
    </row>
    <row r="827" spans="1:12" x14ac:dyDescent="0.2">
      <c r="A827" s="54">
        <v>42522</v>
      </c>
      <c r="B827" s="71">
        <v>56.4</v>
      </c>
      <c r="C827" s="71">
        <v>51.1</v>
      </c>
      <c r="D827" s="71">
        <v>52.7</v>
      </c>
      <c r="E827" s="71">
        <v>59.8</v>
      </c>
      <c r="F827" s="71">
        <v>54.7</v>
      </c>
      <c r="G827" s="71">
        <v>51.2</v>
      </c>
      <c r="H827" s="71">
        <v>48.5</v>
      </c>
      <c r="I827" s="71">
        <v>54</v>
      </c>
      <c r="J827" s="71">
        <v>49.2</v>
      </c>
      <c r="K827" s="71">
        <v>54.4</v>
      </c>
      <c r="L827" s="112">
        <v>52.5</v>
      </c>
    </row>
    <row r="828" spans="1:12" x14ac:dyDescent="0.2">
      <c r="A828" s="54">
        <v>42552</v>
      </c>
      <c r="B828" s="71">
        <v>56.8</v>
      </c>
      <c r="C828" s="71">
        <v>52.2</v>
      </c>
      <c r="D828" s="71">
        <v>48.5</v>
      </c>
      <c r="E828" s="71">
        <v>54.9</v>
      </c>
      <c r="F828" s="71">
        <v>55.2</v>
      </c>
      <c r="G828" s="71">
        <v>51.4</v>
      </c>
      <c r="H828" s="71">
        <v>49.5</v>
      </c>
      <c r="I828" s="71">
        <v>52.4</v>
      </c>
      <c r="J828" s="71">
        <v>49.6</v>
      </c>
      <c r="K828" s="71">
        <v>52.8</v>
      </c>
      <c r="L828" s="112">
        <v>52.9</v>
      </c>
    </row>
    <row r="829" spans="1:12" x14ac:dyDescent="0.2">
      <c r="A829" s="54">
        <v>42583</v>
      </c>
      <c r="B829" s="71">
        <v>50.5</v>
      </c>
      <c r="C829" s="71">
        <v>46.8</v>
      </c>
      <c r="D829" s="71">
        <v>47.4</v>
      </c>
      <c r="E829" s="71">
        <v>53.6</v>
      </c>
      <c r="F829" s="71">
        <v>50</v>
      </c>
      <c r="G829" s="71">
        <v>49.1</v>
      </c>
      <c r="H829" s="71">
        <v>49</v>
      </c>
      <c r="I829" s="71">
        <v>51.6</v>
      </c>
      <c r="J829" s="71">
        <v>47.9</v>
      </c>
      <c r="K829" s="71">
        <v>51.9</v>
      </c>
      <c r="L829" s="112">
        <v>49.9</v>
      </c>
    </row>
    <row r="830" spans="1:12" x14ac:dyDescent="0.2">
      <c r="A830" s="54">
        <v>42614</v>
      </c>
      <c r="B830" s="71">
        <v>54.5</v>
      </c>
      <c r="C830" s="71">
        <v>49.4</v>
      </c>
      <c r="D830" s="71">
        <v>48.6</v>
      </c>
      <c r="E830" s="71">
        <v>53.1</v>
      </c>
      <c r="F830" s="71">
        <v>53.8</v>
      </c>
      <c r="G830" s="71">
        <v>52.5</v>
      </c>
      <c r="H830" s="71">
        <v>49.5</v>
      </c>
      <c r="I830" s="71">
        <v>49.8</v>
      </c>
      <c r="J830" s="71">
        <v>49.2</v>
      </c>
      <c r="K830" s="71">
        <v>52.1</v>
      </c>
      <c r="L830" s="112">
        <v>51.4</v>
      </c>
    </row>
    <row r="831" spans="1:12" x14ac:dyDescent="0.2">
      <c r="A831" s="54">
        <v>42644</v>
      </c>
      <c r="B831" s="71">
        <v>53.3</v>
      </c>
      <c r="C831" s="71">
        <v>51.6</v>
      </c>
      <c r="D831" s="71">
        <v>45.8</v>
      </c>
      <c r="E831" s="71">
        <v>54.8</v>
      </c>
      <c r="F831" s="71">
        <v>54.2</v>
      </c>
      <c r="G831" s="71">
        <v>49.8</v>
      </c>
      <c r="H831" s="71">
        <v>47.5</v>
      </c>
      <c r="I831" s="71">
        <v>51.7</v>
      </c>
      <c r="J831" s="71">
        <v>51.4</v>
      </c>
      <c r="K831" s="71">
        <v>51.5</v>
      </c>
      <c r="L831" s="112">
        <v>51.8</v>
      </c>
    </row>
    <row r="832" spans="1:12" x14ac:dyDescent="0.2">
      <c r="A832" s="54">
        <v>42675</v>
      </c>
      <c r="B832" s="71">
        <v>55.4</v>
      </c>
      <c r="C832" s="71">
        <v>50.5</v>
      </c>
      <c r="D832" s="71">
        <v>48.7</v>
      </c>
      <c r="E832" s="71">
        <v>53.5</v>
      </c>
      <c r="F832" s="71">
        <v>55.4</v>
      </c>
      <c r="G832" s="71">
        <v>49.4</v>
      </c>
      <c r="H832" s="71">
        <v>49</v>
      </c>
      <c r="I832" s="71">
        <v>55.4</v>
      </c>
      <c r="J832" s="71">
        <v>52</v>
      </c>
      <c r="K832" s="71">
        <v>51.8</v>
      </c>
      <c r="L832" s="112">
        <v>53.4</v>
      </c>
    </row>
    <row r="833" spans="1:12" x14ac:dyDescent="0.2">
      <c r="A833" s="54">
        <v>42705</v>
      </c>
      <c r="B833" s="71">
        <v>59.7</v>
      </c>
      <c r="C833" s="71">
        <v>49.8</v>
      </c>
      <c r="D833" s="71">
        <v>48.6</v>
      </c>
      <c r="E833" s="71">
        <v>64.2</v>
      </c>
      <c r="F833" s="71">
        <v>59.2</v>
      </c>
      <c r="G833" s="71">
        <v>49.6</v>
      </c>
      <c r="H833" s="71">
        <v>47</v>
      </c>
      <c r="I833" s="71">
        <v>53.2</v>
      </c>
      <c r="J833" s="71">
        <v>53.3</v>
      </c>
      <c r="K833" s="71">
        <v>56.2</v>
      </c>
      <c r="L833" s="112">
        <v>54.3</v>
      </c>
    </row>
    <row r="834" spans="1:12" x14ac:dyDescent="0.2">
      <c r="A834" s="54">
        <v>42736</v>
      </c>
      <c r="B834" s="71">
        <v>60.1</v>
      </c>
      <c r="C834" s="71">
        <v>49.2</v>
      </c>
      <c r="D834" s="71">
        <v>48.6</v>
      </c>
      <c r="E834" s="71">
        <v>67.900000000000006</v>
      </c>
      <c r="F834" s="71">
        <v>60.5</v>
      </c>
      <c r="G834" s="71">
        <v>47.7</v>
      </c>
      <c r="H834" s="71">
        <v>48.5</v>
      </c>
      <c r="I834" s="71">
        <v>53.5</v>
      </c>
      <c r="J834" s="71">
        <v>54.8</v>
      </c>
      <c r="K834" s="71">
        <v>55.2</v>
      </c>
      <c r="L834" s="112">
        <v>55.6</v>
      </c>
    </row>
    <row r="835" spans="1:12" x14ac:dyDescent="0.2">
      <c r="A835" s="54">
        <v>42767</v>
      </c>
      <c r="B835" s="71">
        <v>63.8</v>
      </c>
      <c r="C835" s="71">
        <v>55.1</v>
      </c>
      <c r="D835" s="71">
        <v>57.1</v>
      </c>
      <c r="E835" s="71">
        <v>66.900000000000006</v>
      </c>
      <c r="F835" s="71">
        <v>61.7</v>
      </c>
      <c r="G835" s="71">
        <v>48.4</v>
      </c>
      <c r="H835" s="71">
        <v>51.5</v>
      </c>
      <c r="I835" s="71">
        <v>55.5</v>
      </c>
      <c r="J835" s="71">
        <v>54.5</v>
      </c>
      <c r="K835" s="71">
        <v>55</v>
      </c>
      <c r="L835" s="112">
        <v>57.6</v>
      </c>
    </row>
    <row r="836" spans="1:12" x14ac:dyDescent="0.2">
      <c r="A836" s="54">
        <v>42795</v>
      </c>
      <c r="B836" s="71">
        <v>62</v>
      </c>
      <c r="C836" s="71">
        <v>53.5</v>
      </c>
      <c r="D836" s="71">
        <v>57.5</v>
      </c>
      <c r="E836" s="71">
        <v>68.8</v>
      </c>
      <c r="F836" s="71">
        <v>57.3</v>
      </c>
      <c r="G836" s="71">
        <v>48.6</v>
      </c>
      <c r="H836" s="71">
        <v>49</v>
      </c>
      <c r="I836" s="71">
        <v>55.6</v>
      </c>
      <c r="J836" s="71">
        <v>58.7</v>
      </c>
      <c r="K836" s="71">
        <v>59.4</v>
      </c>
      <c r="L836" s="112">
        <v>56.6</v>
      </c>
    </row>
    <row r="837" spans="1:12" x14ac:dyDescent="0.2">
      <c r="A837" s="54">
        <v>42826</v>
      </c>
      <c r="B837" s="71">
        <v>57.1</v>
      </c>
      <c r="C837" s="71">
        <v>54.9</v>
      </c>
      <c r="D837" s="71">
        <v>56.9</v>
      </c>
      <c r="E837" s="71">
        <v>68.3</v>
      </c>
      <c r="F837" s="71">
        <v>58.9</v>
      </c>
      <c r="G837" s="71">
        <v>46.6</v>
      </c>
      <c r="H837" s="71">
        <v>51</v>
      </c>
      <c r="I837" s="71">
        <v>55.9</v>
      </c>
      <c r="J837" s="71">
        <v>53</v>
      </c>
      <c r="K837" s="71">
        <v>58.9</v>
      </c>
      <c r="L837" s="112">
        <v>55.5</v>
      </c>
    </row>
    <row r="838" spans="1:12" x14ac:dyDescent="0.2">
      <c r="A838" s="54">
        <v>42856</v>
      </c>
      <c r="B838" s="71">
        <v>60</v>
      </c>
      <c r="C838" s="71">
        <v>52.3</v>
      </c>
      <c r="D838" s="71">
        <v>54</v>
      </c>
      <c r="E838" s="71">
        <v>59.5</v>
      </c>
      <c r="F838" s="71">
        <v>57.5</v>
      </c>
      <c r="G838" s="71">
        <v>49.1</v>
      </c>
      <c r="H838" s="71">
        <v>51.5</v>
      </c>
      <c r="I838" s="71">
        <v>54.4</v>
      </c>
      <c r="J838" s="71">
        <v>53.3</v>
      </c>
      <c r="K838" s="71">
        <v>57.8</v>
      </c>
      <c r="L838" s="112">
        <v>56.7</v>
      </c>
    </row>
    <row r="839" spans="1:12" x14ac:dyDescent="0.2">
      <c r="A839" s="54">
        <v>42887</v>
      </c>
      <c r="B839" s="71">
        <v>61.3</v>
      </c>
      <c r="C839" s="71">
        <v>53.5</v>
      </c>
      <c r="D839" s="71">
        <v>56.5</v>
      </c>
      <c r="E839" s="71">
        <v>53</v>
      </c>
      <c r="F839" s="71">
        <v>60.9</v>
      </c>
      <c r="G839" s="71">
        <v>49.9</v>
      </c>
      <c r="H839" s="71">
        <v>49</v>
      </c>
      <c r="I839" s="71">
        <v>55.7</v>
      </c>
      <c r="J839" s="71">
        <v>56.3</v>
      </c>
      <c r="K839" s="71">
        <v>58.2</v>
      </c>
      <c r="L839" s="112">
        <v>56.5</v>
      </c>
    </row>
    <row r="840" spans="1:12" x14ac:dyDescent="0.2">
      <c r="A840" s="54">
        <v>42917</v>
      </c>
      <c r="B840" s="71">
        <v>61</v>
      </c>
      <c r="C840" s="71">
        <v>56.4</v>
      </c>
      <c r="D840" s="71">
        <v>54.3</v>
      </c>
      <c r="E840" s="71">
        <v>61.7</v>
      </c>
      <c r="F840" s="71">
        <v>60.4</v>
      </c>
      <c r="G840" s="71">
        <v>48</v>
      </c>
      <c r="H840" s="71">
        <v>50</v>
      </c>
      <c r="I840" s="71">
        <v>56</v>
      </c>
      <c r="J840" s="71">
        <v>55.8</v>
      </c>
      <c r="K840" s="71">
        <v>57.2</v>
      </c>
      <c r="L840" s="112">
        <v>59.3</v>
      </c>
    </row>
    <row r="841" spans="1:12" x14ac:dyDescent="0.2">
      <c r="A841" s="54">
        <v>42948</v>
      </c>
      <c r="B841" s="71">
        <v>61.8</v>
      </c>
      <c r="C841" s="71">
        <v>54.3</v>
      </c>
      <c r="D841" s="71">
        <v>56.5</v>
      </c>
      <c r="E841" s="71">
        <v>61.7</v>
      </c>
      <c r="F841" s="71">
        <v>62</v>
      </c>
      <c r="G841" s="71">
        <v>42.3</v>
      </c>
      <c r="H841" s="71">
        <v>55.5</v>
      </c>
      <c r="I841" s="71">
        <v>57.4</v>
      </c>
      <c r="J841" s="71">
        <v>59.8</v>
      </c>
      <c r="K841" s="71">
        <v>56.1</v>
      </c>
      <c r="L841" s="112">
        <v>60.2</v>
      </c>
    </row>
    <row r="842" spans="1:12" x14ac:dyDescent="0.2">
      <c r="A842" s="54">
        <v>42979</v>
      </c>
      <c r="B842" s="71">
        <v>64.400000000000006</v>
      </c>
      <c r="C842" s="71">
        <v>53.8</v>
      </c>
      <c r="D842" s="71">
        <v>56.9</v>
      </c>
      <c r="E842" s="71">
        <v>71.5</v>
      </c>
      <c r="F842" s="71">
        <v>61.9</v>
      </c>
      <c r="G842" s="71">
        <v>43</v>
      </c>
      <c r="H842" s="71">
        <v>52.5</v>
      </c>
      <c r="I842" s="71">
        <v>63.4</v>
      </c>
      <c r="J842" s="71">
        <v>58.7</v>
      </c>
      <c r="K842" s="71">
        <v>56.2</v>
      </c>
      <c r="L842" s="112">
        <v>58.5</v>
      </c>
    </row>
    <row r="843" spans="1:12" x14ac:dyDescent="0.2">
      <c r="A843" s="54">
        <v>43009</v>
      </c>
      <c r="B843" s="71">
        <v>63.5</v>
      </c>
      <c r="C843" s="71">
        <v>54.3</v>
      </c>
      <c r="D843" s="71">
        <v>53.9</v>
      </c>
      <c r="E843" s="71">
        <v>68.099999999999994</v>
      </c>
      <c r="F843" s="71">
        <v>61</v>
      </c>
      <c r="G843" s="71">
        <v>43.5</v>
      </c>
      <c r="H843" s="71">
        <v>48</v>
      </c>
      <c r="I843" s="71">
        <v>60.1</v>
      </c>
      <c r="J843" s="71">
        <v>59.8</v>
      </c>
      <c r="K843" s="71">
        <v>55.1</v>
      </c>
      <c r="L843" s="112">
        <v>58.2</v>
      </c>
    </row>
    <row r="844" spans="1:12" x14ac:dyDescent="0.2">
      <c r="A844" s="54">
        <v>43040</v>
      </c>
      <c r="B844" s="71">
        <v>63.9</v>
      </c>
      <c r="C844" s="71">
        <v>54.3</v>
      </c>
      <c r="D844" s="71">
        <v>54.3</v>
      </c>
      <c r="E844" s="71">
        <v>64.8</v>
      </c>
      <c r="F844" s="71">
        <v>64.3</v>
      </c>
      <c r="G844" s="71">
        <v>45.1</v>
      </c>
      <c r="H844" s="71">
        <v>47</v>
      </c>
      <c r="I844" s="71">
        <v>56.6</v>
      </c>
      <c r="J844" s="71">
        <v>59.2</v>
      </c>
      <c r="K844" s="71">
        <v>56.3</v>
      </c>
      <c r="L844" s="112">
        <v>59.3</v>
      </c>
    </row>
    <row r="845" spans="1:12" x14ac:dyDescent="0.2">
      <c r="A845" s="54">
        <v>43070</v>
      </c>
      <c r="B845" s="71">
        <v>67.400000000000006</v>
      </c>
      <c r="C845" s="71">
        <v>56.5</v>
      </c>
      <c r="D845" s="71">
        <v>54.9</v>
      </c>
      <c r="E845" s="71">
        <v>68.3</v>
      </c>
      <c r="F845" s="71">
        <v>65.2</v>
      </c>
      <c r="G845" s="71">
        <v>42.9</v>
      </c>
      <c r="H845" s="71">
        <v>48.5</v>
      </c>
      <c r="I845" s="71">
        <v>57.2</v>
      </c>
      <c r="J845" s="71">
        <v>58.1</v>
      </c>
      <c r="K845" s="71">
        <v>57.6</v>
      </c>
      <c r="L845" s="112">
        <v>59.1</v>
      </c>
    </row>
    <row r="846" spans="1:12" x14ac:dyDescent="0.2">
      <c r="A846" s="54">
        <v>43101</v>
      </c>
      <c r="B846" s="71">
        <v>65.400000000000006</v>
      </c>
      <c r="C846" s="71">
        <v>58.4</v>
      </c>
      <c r="D846" s="71">
        <v>56.2</v>
      </c>
      <c r="E846" s="71">
        <v>72.7</v>
      </c>
      <c r="F846" s="71">
        <v>64.5</v>
      </c>
      <c r="G846" s="71">
        <v>45.6</v>
      </c>
      <c r="H846" s="71">
        <v>52.3</v>
      </c>
      <c r="I846" s="71">
        <v>59.1</v>
      </c>
      <c r="J846" s="71">
        <v>54.2</v>
      </c>
      <c r="K846" s="71">
        <v>59.8</v>
      </c>
      <c r="L846" s="112">
        <v>60.8</v>
      </c>
    </row>
    <row r="847" spans="1:12" x14ac:dyDescent="0.2">
      <c r="A847" s="54">
        <v>43132</v>
      </c>
      <c r="B847" s="71">
        <v>64.2</v>
      </c>
      <c r="C847" s="71">
        <v>60.5</v>
      </c>
      <c r="D847" s="71">
        <v>59.8</v>
      </c>
      <c r="E847" s="71">
        <v>74.2</v>
      </c>
      <c r="F847" s="71">
        <v>62</v>
      </c>
      <c r="G847" s="71">
        <v>43.7</v>
      </c>
      <c r="H847" s="71">
        <v>56.7</v>
      </c>
      <c r="I847" s="71">
        <v>61.1</v>
      </c>
      <c r="J847" s="71">
        <v>59.7</v>
      </c>
      <c r="K847" s="71">
        <v>62.8</v>
      </c>
      <c r="L847" s="112">
        <v>59.3</v>
      </c>
    </row>
    <row r="848" spans="1:12" x14ac:dyDescent="0.2">
      <c r="A848" s="54">
        <v>43160</v>
      </c>
      <c r="B848" s="71">
        <v>61.9</v>
      </c>
      <c r="C848" s="71">
        <v>59.7</v>
      </c>
      <c r="D848" s="71">
        <v>59.8</v>
      </c>
      <c r="E848" s="71">
        <v>78.099999999999994</v>
      </c>
      <c r="F848" s="71">
        <v>61</v>
      </c>
      <c r="G848" s="71">
        <v>42</v>
      </c>
      <c r="H848" s="71">
        <v>55.5</v>
      </c>
      <c r="I848" s="71">
        <v>60.6</v>
      </c>
      <c r="J848" s="71">
        <v>57.3</v>
      </c>
      <c r="K848" s="71">
        <v>58.7</v>
      </c>
      <c r="L848" s="112">
        <v>57.3</v>
      </c>
    </row>
    <row r="849" spans="1:12" x14ac:dyDescent="0.2">
      <c r="A849" s="54">
        <v>43191</v>
      </c>
      <c r="B849" s="71">
        <v>61.2</v>
      </c>
      <c r="C849" s="71">
        <v>57.8</v>
      </c>
      <c r="D849" s="71">
        <v>62</v>
      </c>
      <c r="E849" s="71">
        <v>79.3</v>
      </c>
      <c r="F849" s="71">
        <v>57.2</v>
      </c>
      <c r="G849" s="71">
        <v>44.3</v>
      </c>
      <c r="H849" s="71">
        <v>52.9</v>
      </c>
      <c r="I849" s="71">
        <v>61.1</v>
      </c>
      <c r="J849" s="71">
        <v>54.2</v>
      </c>
      <c r="K849" s="71">
        <v>57.7</v>
      </c>
      <c r="L849" s="112">
        <v>57.3</v>
      </c>
    </row>
    <row r="850" spans="1:12" x14ac:dyDescent="0.2">
      <c r="A850" s="54">
        <v>43221</v>
      </c>
      <c r="B850" s="71">
        <v>63.7</v>
      </c>
      <c r="C850" s="71">
        <v>54.1</v>
      </c>
      <c r="D850" s="71">
        <v>63.5</v>
      </c>
      <c r="E850" s="71">
        <v>79.5</v>
      </c>
      <c r="F850" s="71">
        <v>61.5</v>
      </c>
      <c r="G850" s="71">
        <v>39.6</v>
      </c>
      <c r="H850" s="71">
        <v>50.2</v>
      </c>
      <c r="I850" s="71">
        <v>62</v>
      </c>
      <c r="J850" s="71">
        <v>56.3</v>
      </c>
      <c r="K850" s="71">
        <v>55.6</v>
      </c>
      <c r="L850" s="112">
        <v>58.7</v>
      </c>
    </row>
    <row r="851" spans="1:12" x14ac:dyDescent="0.2">
      <c r="A851" s="54">
        <v>43252</v>
      </c>
      <c r="B851" s="71">
        <v>63.5</v>
      </c>
      <c r="C851" s="71">
        <v>59</v>
      </c>
      <c r="D851" s="71">
        <v>60.1</v>
      </c>
      <c r="E851" s="71">
        <v>76.8</v>
      </c>
      <c r="F851" s="71">
        <v>62.3</v>
      </c>
      <c r="G851" s="71">
        <v>39.700000000000003</v>
      </c>
      <c r="H851" s="71">
        <v>50.8</v>
      </c>
      <c r="I851" s="71">
        <v>68.2</v>
      </c>
      <c r="J851" s="71">
        <v>56</v>
      </c>
      <c r="K851" s="71">
        <v>56.3</v>
      </c>
      <c r="L851" s="112">
        <v>60.2</v>
      </c>
    </row>
    <row r="852" spans="1:12" x14ac:dyDescent="0.2">
      <c r="A852" s="54">
        <v>43282</v>
      </c>
      <c r="B852" s="71">
        <v>60.2</v>
      </c>
      <c r="C852" s="71">
        <v>54.7</v>
      </c>
      <c r="D852" s="71">
        <v>54.7</v>
      </c>
      <c r="E852" s="71">
        <v>73.2</v>
      </c>
      <c r="F852" s="71">
        <v>58.5</v>
      </c>
      <c r="G852" s="71">
        <v>39.4</v>
      </c>
      <c r="H852" s="71">
        <v>53.3</v>
      </c>
      <c r="I852" s="71">
        <v>62.1</v>
      </c>
      <c r="J852" s="71">
        <v>56.5</v>
      </c>
      <c r="K852" s="71">
        <v>55.3</v>
      </c>
      <c r="L852" s="112">
        <v>58.1</v>
      </c>
    </row>
    <row r="853" spans="1:12" x14ac:dyDescent="0.2">
      <c r="A853" s="54">
        <v>43313</v>
      </c>
      <c r="B853" s="71">
        <v>65.099999999999994</v>
      </c>
      <c r="C853" s="71">
        <v>53.9</v>
      </c>
      <c r="D853" s="71">
        <v>57.5</v>
      </c>
      <c r="E853" s="71">
        <v>72.099999999999994</v>
      </c>
      <c r="F853" s="71">
        <v>63.3</v>
      </c>
      <c r="G853" s="71">
        <v>41</v>
      </c>
      <c r="H853" s="71">
        <v>55.4</v>
      </c>
      <c r="I853" s="71">
        <v>64.5</v>
      </c>
      <c r="J853" s="71">
        <v>58.5</v>
      </c>
      <c r="K853" s="71">
        <v>55.2</v>
      </c>
      <c r="L853" s="112">
        <v>61.3</v>
      </c>
    </row>
    <row r="854" spans="1:12" x14ac:dyDescent="0.2">
      <c r="A854" s="54">
        <v>43344</v>
      </c>
      <c r="B854" s="71">
        <v>61.8</v>
      </c>
      <c r="C854" s="71">
        <v>54.5</v>
      </c>
      <c r="D854" s="71">
        <v>55.7</v>
      </c>
      <c r="E854" s="71">
        <v>66.900000000000006</v>
      </c>
      <c r="F854" s="71">
        <v>63.9</v>
      </c>
      <c r="G854" s="71">
        <v>40.5</v>
      </c>
      <c r="H854" s="71">
        <v>53.3</v>
      </c>
      <c r="I854" s="71">
        <v>61.1</v>
      </c>
      <c r="J854" s="71">
        <v>58.8</v>
      </c>
      <c r="K854" s="71">
        <v>56</v>
      </c>
      <c r="L854" s="112">
        <v>59.8</v>
      </c>
    </row>
    <row r="855" spans="1:12" x14ac:dyDescent="0.2">
      <c r="A855" s="54">
        <v>43374</v>
      </c>
      <c r="B855" s="71">
        <v>57.4</v>
      </c>
      <c r="C855" s="71">
        <v>54.3</v>
      </c>
      <c r="D855" s="71">
        <v>55.8</v>
      </c>
      <c r="E855" s="71">
        <v>71.599999999999994</v>
      </c>
      <c r="F855" s="71">
        <v>59.9</v>
      </c>
      <c r="G855" s="71">
        <v>43.3</v>
      </c>
      <c r="H855" s="71">
        <v>50.7</v>
      </c>
      <c r="I855" s="71">
        <v>63.8</v>
      </c>
      <c r="J855" s="71">
        <v>56.8</v>
      </c>
      <c r="K855" s="71">
        <v>52.2</v>
      </c>
      <c r="L855" s="112">
        <v>57.7</v>
      </c>
    </row>
    <row r="856" spans="1:12" x14ac:dyDescent="0.2">
      <c r="A856" s="54">
        <v>43405</v>
      </c>
      <c r="B856" s="71">
        <v>62.1</v>
      </c>
      <c r="C856" s="71">
        <v>53.6</v>
      </c>
      <c r="D856" s="71">
        <v>56.4</v>
      </c>
      <c r="E856" s="71">
        <v>60.7</v>
      </c>
      <c r="F856" s="71">
        <v>60.6</v>
      </c>
      <c r="G856" s="71">
        <v>41.5</v>
      </c>
      <c r="H856" s="71">
        <v>52.9</v>
      </c>
      <c r="I856" s="71">
        <v>62.5</v>
      </c>
      <c r="J856" s="71">
        <v>58.4</v>
      </c>
      <c r="K856" s="71">
        <v>52.2</v>
      </c>
      <c r="L856" s="112">
        <v>59.3</v>
      </c>
    </row>
    <row r="857" spans="1:12" x14ac:dyDescent="0.2">
      <c r="A857" s="54">
        <v>43435</v>
      </c>
      <c r="B857" s="71">
        <v>51.1</v>
      </c>
      <c r="C857" s="71">
        <v>52.7</v>
      </c>
      <c r="D857" s="71">
        <v>50</v>
      </c>
      <c r="E857" s="71">
        <v>54.9</v>
      </c>
      <c r="F857" s="71">
        <v>54.3</v>
      </c>
      <c r="G857" s="71">
        <v>41.7</v>
      </c>
      <c r="H857" s="71">
        <v>51.2</v>
      </c>
      <c r="I857" s="71">
        <v>59</v>
      </c>
      <c r="J857" s="71">
        <v>56</v>
      </c>
      <c r="K857" s="71">
        <v>52.8</v>
      </c>
      <c r="L857" s="112">
        <v>54.3</v>
      </c>
    </row>
    <row r="858" spans="1:12" x14ac:dyDescent="0.2">
      <c r="A858" s="54">
        <v>43466</v>
      </c>
      <c r="B858" s="71">
        <v>58.2</v>
      </c>
      <c r="C858" s="71">
        <v>53.8</v>
      </c>
      <c r="D858" s="71">
        <v>50.3</v>
      </c>
      <c r="E858" s="71">
        <v>49.6</v>
      </c>
      <c r="F858" s="71">
        <v>60.5</v>
      </c>
      <c r="G858" s="71">
        <v>42.8</v>
      </c>
      <c r="H858" s="71">
        <v>52.8</v>
      </c>
      <c r="I858" s="71">
        <v>56.2</v>
      </c>
      <c r="J858" s="71">
        <v>55.5</v>
      </c>
      <c r="K858" s="71">
        <v>51.8</v>
      </c>
      <c r="L858" s="112">
        <v>56.6</v>
      </c>
    </row>
    <row r="859" spans="1:12" x14ac:dyDescent="0.2">
      <c r="A859" s="54">
        <v>43497</v>
      </c>
      <c r="B859" s="71">
        <v>55.5</v>
      </c>
      <c r="C859" s="71">
        <v>55.3</v>
      </c>
      <c r="D859" s="71">
        <v>52.3</v>
      </c>
      <c r="E859" s="71">
        <v>49.4</v>
      </c>
      <c r="F859" s="71">
        <v>54.8</v>
      </c>
      <c r="G859" s="71">
        <v>39</v>
      </c>
      <c r="H859" s="71">
        <v>53.4</v>
      </c>
      <c r="I859" s="71">
        <v>54.9</v>
      </c>
      <c r="J859" s="71">
        <v>52.3</v>
      </c>
      <c r="K859" s="71">
        <v>52.8</v>
      </c>
      <c r="L859" s="112">
        <v>54.2</v>
      </c>
    </row>
    <row r="860" spans="1:12" x14ac:dyDescent="0.2">
      <c r="A860" s="54">
        <v>43525</v>
      </c>
      <c r="B860" s="71">
        <v>57.4</v>
      </c>
      <c r="C860" s="71">
        <v>51.1</v>
      </c>
      <c r="D860" s="71">
        <v>50.4</v>
      </c>
      <c r="E860" s="71">
        <v>54.3</v>
      </c>
      <c r="F860" s="71">
        <v>55.8</v>
      </c>
      <c r="G860" s="71">
        <v>42.7</v>
      </c>
      <c r="H860" s="71">
        <v>51.8</v>
      </c>
      <c r="I860" s="71">
        <v>54.2</v>
      </c>
      <c r="J860" s="71">
        <v>57.5</v>
      </c>
      <c r="K860" s="71">
        <v>51.7</v>
      </c>
      <c r="L860" s="112">
        <v>55.3</v>
      </c>
    </row>
    <row r="861" spans="1:12" x14ac:dyDescent="0.2">
      <c r="A861" s="54">
        <v>43556</v>
      </c>
      <c r="B861" s="71">
        <v>51.7</v>
      </c>
      <c r="C861" s="71">
        <v>49.8</v>
      </c>
      <c r="D861" s="71">
        <v>53.9</v>
      </c>
      <c r="E861" s="71">
        <v>50</v>
      </c>
      <c r="F861" s="71">
        <v>52.3</v>
      </c>
      <c r="G861" s="71">
        <v>42.6</v>
      </c>
      <c r="H861" s="71">
        <v>52.9</v>
      </c>
      <c r="I861" s="71">
        <v>54.6</v>
      </c>
      <c r="J861" s="71">
        <v>52.4</v>
      </c>
      <c r="K861" s="71">
        <v>49.5</v>
      </c>
      <c r="L861" s="112">
        <v>52.8</v>
      </c>
    </row>
    <row r="862" spans="1:12" x14ac:dyDescent="0.2">
      <c r="A862" s="54">
        <v>43586</v>
      </c>
      <c r="B862" s="71">
        <v>52.7</v>
      </c>
      <c r="C862" s="71">
        <v>49.4</v>
      </c>
      <c r="D862" s="71">
        <v>47.2</v>
      </c>
      <c r="E862" s="71">
        <v>53.2</v>
      </c>
      <c r="F862" s="71">
        <v>51.3</v>
      </c>
      <c r="G862" s="71">
        <v>43.7</v>
      </c>
      <c r="H862" s="71">
        <v>50.9</v>
      </c>
      <c r="I862" s="71">
        <v>52</v>
      </c>
      <c r="J862" s="71">
        <v>53.7</v>
      </c>
      <c r="K862" s="71">
        <v>51</v>
      </c>
      <c r="L862" s="112">
        <v>52.1</v>
      </c>
    </row>
    <row r="863" spans="1:12" x14ac:dyDescent="0.2">
      <c r="A863" s="54">
        <v>43617</v>
      </c>
      <c r="B863" s="71">
        <v>50</v>
      </c>
      <c r="C863" s="71">
        <v>50</v>
      </c>
      <c r="D863" s="71">
        <v>47.4</v>
      </c>
      <c r="E863" s="71">
        <v>47.9</v>
      </c>
      <c r="F863" s="71">
        <v>54.1</v>
      </c>
      <c r="G863" s="71">
        <v>44.6</v>
      </c>
      <c r="H863" s="71">
        <v>49.1</v>
      </c>
      <c r="I863" s="71">
        <v>50.7</v>
      </c>
      <c r="J863" s="71">
        <v>54.5</v>
      </c>
      <c r="K863" s="71">
        <v>50.5</v>
      </c>
      <c r="L863" s="112">
        <v>51.7</v>
      </c>
    </row>
    <row r="864" spans="1:12" x14ac:dyDescent="0.2">
      <c r="A864" s="54">
        <v>43647</v>
      </c>
      <c r="B864" s="71">
        <v>50.8</v>
      </c>
      <c r="C864" s="71">
        <v>47</v>
      </c>
      <c r="D864" s="71">
        <v>43.1</v>
      </c>
      <c r="E864" s="71">
        <v>45.1</v>
      </c>
      <c r="F864" s="71">
        <v>50.8</v>
      </c>
      <c r="G864" s="71">
        <v>45.7</v>
      </c>
      <c r="H864" s="71">
        <v>49.5</v>
      </c>
      <c r="I864" s="71">
        <v>53.3</v>
      </c>
      <c r="J864" s="71">
        <v>51.7</v>
      </c>
      <c r="K864" s="71">
        <v>48.1</v>
      </c>
      <c r="L864" s="112">
        <v>51.2</v>
      </c>
    </row>
    <row r="865" spans="1:12" x14ac:dyDescent="0.2">
      <c r="A865" s="54">
        <v>43678</v>
      </c>
      <c r="B865" s="71">
        <v>47.2</v>
      </c>
      <c r="C865" s="71">
        <v>46</v>
      </c>
      <c r="D865" s="71">
        <v>46.3</v>
      </c>
      <c r="E865" s="71">
        <v>46</v>
      </c>
      <c r="F865" s="71">
        <v>49.5</v>
      </c>
      <c r="G865" s="71">
        <v>44.9</v>
      </c>
      <c r="H865" s="71">
        <v>49.9</v>
      </c>
      <c r="I865" s="71">
        <v>51.4</v>
      </c>
      <c r="J865" s="71">
        <v>47.4</v>
      </c>
      <c r="K865" s="71">
        <v>43.3</v>
      </c>
      <c r="L865" s="89">
        <v>49.1</v>
      </c>
    </row>
    <row r="866" spans="1:12" x14ac:dyDescent="0.2">
      <c r="A866" s="54">
        <v>43709</v>
      </c>
      <c r="B866" s="71">
        <v>47.3</v>
      </c>
      <c r="C866" s="71">
        <v>48.1</v>
      </c>
      <c r="D866" s="71">
        <v>45.1</v>
      </c>
      <c r="E866" s="71">
        <v>49.7</v>
      </c>
      <c r="F866" s="71">
        <v>47.3</v>
      </c>
      <c r="G866" s="71">
        <v>45.5</v>
      </c>
      <c r="H866" s="71">
        <v>46.9</v>
      </c>
      <c r="I866" s="71">
        <v>51.1</v>
      </c>
      <c r="J866" s="71">
        <v>46.3</v>
      </c>
      <c r="K866" s="71">
        <v>41</v>
      </c>
      <c r="L866" s="112">
        <v>47.8</v>
      </c>
    </row>
    <row r="867" spans="1:12" x14ac:dyDescent="0.2">
      <c r="A867" s="54">
        <v>43739</v>
      </c>
      <c r="B867" s="71">
        <v>49.1</v>
      </c>
      <c r="C867" s="71">
        <v>45.3</v>
      </c>
      <c r="D867" s="71">
        <v>44.1</v>
      </c>
      <c r="E867" s="71">
        <v>45.5</v>
      </c>
      <c r="F867" s="71">
        <v>46.2</v>
      </c>
      <c r="G867" s="71">
        <v>47.8</v>
      </c>
      <c r="H867" s="71">
        <v>48.9</v>
      </c>
      <c r="I867" s="71">
        <v>49.5</v>
      </c>
      <c r="J867" s="71">
        <v>47.7</v>
      </c>
      <c r="K867" s="71">
        <v>50.4</v>
      </c>
      <c r="L867" s="89">
        <v>48.3</v>
      </c>
    </row>
    <row r="868" spans="1:12" x14ac:dyDescent="0.2">
      <c r="A868" s="54">
        <v>43770</v>
      </c>
      <c r="B868" s="71">
        <v>47.2</v>
      </c>
      <c r="C868" s="71">
        <v>48.3</v>
      </c>
      <c r="D868" s="71">
        <v>43</v>
      </c>
      <c r="E868" s="71">
        <v>46.7</v>
      </c>
      <c r="F868" s="71">
        <v>49.1</v>
      </c>
      <c r="G868" s="71">
        <v>45</v>
      </c>
      <c r="H868" s="71">
        <v>45.5</v>
      </c>
      <c r="I868" s="71">
        <v>52</v>
      </c>
      <c r="J868" s="71">
        <v>46.6</v>
      </c>
      <c r="K868" s="71">
        <v>47.9</v>
      </c>
      <c r="L868" s="112">
        <v>48.1</v>
      </c>
    </row>
    <row r="869" spans="1:12" x14ac:dyDescent="0.2">
      <c r="A869" s="54">
        <v>43800</v>
      </c>
      <c r="B869" s="71">
        <v>47.6</v>
      </c>
      <c r="C869" s="71">
        <v>48.8</v>
      </c>
      <c r="D869" s="71">
        <v>43.3</v>
      </c>
      <c r="E869" s="71">
        <v>51.7</v>
      </c>
      <c r="F869" s="71">
        <v>44.8</v>
      </c>
      <c r="G869" s="71">
        <v>41.1</v>
      </c>
      <c r="H869" s="71">
        <v>49.2</v>
      </c>
      <c r="I869" s="71">
        <v>54.6</v>
      </c>
      <c r="J869" s="71">
        <v>45.2</v>
      </c>
      <c r="K869" s="71">
        <v>47.3</v>
      </c>
      <c r="L869" s="89">
        <v>47.8</v>
      </c>
    </row>
    <row r="870" spans="1:12" x14ac:dyDescent="0.2">
      <c r="A870" s="54">
        <v>43831</v>
      </c>
      <c r="B870" s="71">
        <v>52</v>
      </c>
      <c r="C870" s="71">
        <v>51.3</v>
      </c>
      <c r="D870" s="71">
        <v>45.7</v>
      </c>
      <c r="E870" s="71">
        <v>53.3</v>
      </c>
      <c r="F870" s="71">
        <v>54.3</v>
      </c>
      <c r="G870" s="71">
        <v>43.8</v>
      </c>
      <c r="H870" s="71">
        <v>48.8</v>
      </c>
      <c r="I870" s="71">
        <v>52.9</v>
      </c>
      <c r="J870" s="71">
        <v>46.6</v>
      </c>
      <c r="K870" s="71">
        <v>53.3</v>
      </c>
      <c r="L870" s="112">
        <v>50.9</v>
      </c>
    </row>
    <row r="871" spans="1:12" x14ac:dyDescent="0.2">
      <c r="A871" s="54">
        <v>43862</v>
      </c>
      <c r="B871" s="71">
        <v>49.8</v>
      </c>
      <c r="C871" s="71">
        <v>42.6</v>
      </c>
      <c r="D871" s="71">
        <v>50.3</v>
      </c>
      <c r="E871" s="71">
        <v>45.9</v>
      </c>
      <c r="F871" s="71">
        <v>50.3</v>
      </c>
      <c r="G871" s="71">
        <v>41.8</v>
      </c>
      <c r="H871" s="71">
        <v>46.5</v>
      </c>
      <c r="I871" s="71">
        <v>57.3</v>
      </c>
      <c r="J871" s="71">
        <v>46.9</v>
      </c>
      <c r="K871" s="71">
        <v>51.2</v>
      </c>
      <c r="L871" s="89">
        <v>50.1</v>
      </c>
    </row>
    <row r="872" spans="1:12" x14ac:dyDescent="0.2">
      <c r="A872" s="54">
        <v>43891</v>
      </c>
      <c r="B872" s="71">
        <v>42.2</v>
      </c>
      <c r="C872" s="71">
        <v>42.1</v>
      </c>
      <c r="D872" s="71">
        <v>45.9</v>
      </c>
      <c r="E872" s="71">
        <v>37.4</v>
      </c>
      <c r="F872" s="71">
        <v>47.7</v>
      </c>
      <c r="G872" s="71">
        <v>43.4</v>
      </c>
      <c r="H872" s="71">
        <v>46.9</v>
      </c>
      <c r="I872" s="71">
        <v>65</v>
      </c>
      <c r="J872" s="71">
        <v>43.8</v>
      </c>
      <c r="K872" s="71">
        <v>46.6</v>
      </c>
      <c r="L872" s="112">
        <v>49.1</v>
      </c>
    </row>
    <row r="873" spans="1:12" x14ac:dyDescent="0.2">
      <c r="A873" s="54">
        <v>43922</v>
      </c>
      <c r="B873" s="71">
        <v>27.1</v>
      </c>
      <c r="C873" s="71">
        <v>42.7</v>
      </c>
      <c r="D873" s="71">
        <v>37.799999999999997</v>
      </c>
      <c r="E873" s="71">
        <v>35.299999999999997</v>
      </c>
      <c r="F873" s="71">
        <v>27.5</v>
      </c>
      <c r="G873" s="71">
        <v>48.8</v>
      </c>
      <c r="H873" s="71">
        <v>49.7</v>
      </c>
      <c r="I873" s="71">
        <v>76</v>
      </c>
      <c r="J873" s="71">
        <v>27.5</v>
      </c>
      <c r="K873" s="71">
        <v>35.299999999999997</v>
      </c>
      <c r="L873" s="89">
        <v>41.5</v>
      </c>
    </row>
    <row r="874" spans="1:12" x14ac:dyDescent="0.2">
      <c r="A874" s="54">
        <v>43952</v>
      </c>
      <c r="B874" s="71">
        <v>31.8</v>
      </c>
      <c r="C874" s="71">
        <v>41.3</v>
      </c>
      <c r="D874" s="71">
        <v>38.200000000000003</v>
      </c>
      <c r="E874" s="71">
        <v>40.799999999999997</v>
      </c>
      <c r="F874" s="71">
        <v>33.200000000000003</v>
      </c>
      <c r="G874" s="71">
        <v>46.2</v>
      </c>
      <c r="H874" s="71">
        <v>50.4</v>
      </c>
      <c r="I874" s="71">
        <v>68</v>
      </c>
      <c r="J874" s="71">
        <v>32.1</v>
      </c>
      <c r="K874" s="71">
        <v>39.5</v>
      </c>
      <c r="L874" s="112">
        <v>43.1</v>
      </c>
    </row>
    <row r="875" spans="1:12" x14ac:dyDescent="0.2">
      <c r="A875" s="54">
        <v>43983</v>
      </c>
      <c r="B875" s="71">
        <v>56.4</v>
      </c>
      <c r="C875" s="71">
        <v>48.8</v>
      </c>
      <c r="D875" s="71">
        <v>45.3</v>
      </c>
      <c r="E875" s="71">
        <v>51.3</v>
      </c>
      <c r="F875" s="71">
        <v>57.3</v>
      </c>
      <c r="G875" s="71">
        <v>44.6</v>
      </c>
      <c r="H875" s="71">
        <v>50.5</v>
      </c>
      <c r="I875" s="71">
        <v>56.9</v>
      </c>
      <c r="J875" s="71">
        <v>42.1</v>
      </c>
      <c r="K875" s="71">
        <v>47.6</v>
      </c>
      <c r="L875" s="89">
        <v>52.6</v>
      </c>
    </row>
    <row r="876" spans="1:12" x14ac:dyDescent="0.2">
      <c r="A876" s="54">
        <v>44013</v>
      </c>
      <c r="B876" s="71">
        <v>61.5</v>
      </c>
      <c r="C876" s="71">
        <v>53.1</v>
      </c>
      <c r="D876" s="71">
        <v>51.8</v>
      </c>
      <c r="E876" s="71">
        <v>53.2</v>
      </c>
      <c r="F876" s="71">
        <v>62.1</v>
      </c>
      <c r="G876" s="71">
        <v>41.6</v>
      </c>
      <c r="H876" s="71">
        <v>47</v>
      </c>
      <c r="I876" s="71">
        <v>55.8</v>
      </c>
      <c r="J876" s="71">
        <v>44.3</v>
      </c>
      <c r="K876" s="71">
        <v>50.4</v>
      </c>
      <c r="L876" s="112">
        <v>54.2</v>
      </c>
    </row>
    <row r="877" spans="1:12" x14ac:dyDescent="0.2">
      <c r="A877" s="54">
        <v>44044</v>
      </c>
      <c r="B877" s="71">
        <v>67.599999999999994</v>
      </c>
      <c r="C877" s="71">
        <v>55.6</v>
      </c>
      <c r="D877" s="71">
        <v>54.6</v>
      </c>
      <c r="E877" s="71">
        <v>59.5</v>
      </c>
      <c r="F877" s="71">
        <v>63.3</v>
      </c>
      <c r="G877" s="71">
        <v>38.1</v>
      </c>
      <c r="H877" s="71">
        <v>44.4</v>
      </c>
      <c r="I877" s="71">
        <v>58.2</v>
      </c>
      <c r="J877" s="71">
        <v>46.4</v>
      </c>
      <c r="K877" s="71">
        <v>53.3</v>
      </c>
      <c r="L877" s="89">
        <v>56</v>
      </c>
    </row>
    <row r="878" spans="1:12" x14ac:dyDescent="0.2">
      <c r="A878" s="54">
        <v>44075</v>
      </c>
      <c r="B878" s="71">
        <v>60.2</v>
      </c>
      <c r="C878" s="71">
        <v>54</v>
      </c>
      <c r="D878" s="71">
        <v>55.2</v>
      </c>
      <c r="E878" s="71">
        <v>62.8</v>
      </c>
      <c r="F878" s="71">
        <v>61</v>
      </c>
      <c r="G878" s="71">
        <v>37.9</v>
      </c>
      <c r="H878" s="71">
        <v>47.1</v>
      </c>
      <c r="I878" s="71">
        <v>59</v>
      </c>
      <c r="J878" s="71">
        <v>49.6</v>
      </c>
      <c r="K878" s="71">
        <v>54.3</v>
      </c>
      <c r="L878" s="112">
        <v>55.4</v>
      </c>
    </row>
    <row r="879" spans="1:12" x14ac:dyDescent="0.2">
      <c r="A879" s="54">
        <v>44105</v>
      </c>
      <c r="B879" s="71">
        <v>67.900000000000006</v>
      </c>
      <c r="C879" s="71">
        <v>58.1</v>
      </c>
      <c r="D879" s="71">
        <v>55.7</v>
      </c>
      <c r="E879" s="71">
        <v>65.5</v>
      </c>
      <c r="F879" s="71">
        <v>63</v>
      </c>
      <c r="G879" s="71">
        <v>36.700000000000003</v>
      </c>
      <c r="H879" s="71">
        <v>51.9</v>
      </c>
      <c r="I879" s="71">
        <v>60.5</v>
      </c>
      <c r="J879" s="71">
        <v>53.2</v>
      </c>
      <c r="K879" s="71">
        <v>55.7</v>
      </c>
      <c r="L879" s="89">
        <v>59.3</v>
      </c>
    </row>
    <row r="880" spans="1:12" x14ac:dyDescent="0.2">
      <c r="A880" s="54">
        <v>44136</v>
      </c>
      <c r="B880" s="71">
        <v>65.099999999999994</v>
      </c>
      <c r="C880" s="71">
        <v>55.1</v>
      </c>
      <c r="D880" s="71">
        <v>56.9</v>
      </c>
      <c r="E880" s="71">
        <v>65.400000000000006</v>
      </c>
      <c r="F880" s="71">
        <v>60.8</v>
      </c>
      <c r="G880" s="71">
        <v>36.299999999999997</v>
      </c>
      <c r="H880" s="71">
        <v>51.2</v>
      </c>
      <c r="I880" s="71">
        <v>61.7</v>
      </c>
      <c r="J880" s="71">
        <v>48.4</v>
      </c>
      <c r="K880" s="71">
        <v>57.8</v>
      </c>
      <c r="L880" s="112">
        <v>57.5</v>
      </c>
    </row>
    <row r="881" spans="1:12" x14ac:dyDescent="0.2">
      <c r="A881" s="54">
        <v>44166</v>
      </c>
      <c r="B881" s="71">
        <v>67.900000000000006</v>
      </c>
      <c r="C881" s="71">
        <v>54.6</v>
      </c>
      <c r="D881" s="71">
        <v>59.1</v>
      </c>
      <c r="E881" s="71">
        <v>77.599999999999994</v>
      </c>
      <c r="F881" s="71">
        <v>64.7</v>
      </c>
      <c r="G881" s="71">
        <v>37.9</v>
      </c>
      <c r="H881" s="71">
        <v>51</v>
      </c>
      <c r="I881" s="71">
        <v>67.7</v>
      </c>
      <c r="J881" s="71">
        <v>51.7</v>
      </c>
      <c r="K881" s="71">
        <v>57.5</v>
      </c>
      <c r="L881" s="89">
        <v>60.5</v>
      </c>
    </row>
    <row r="882" spans="1:12" x14ac:dyDescent="0.2">
      <c r="A882" s="54">
        <v>44197</v>
      </c>
      <c r="B882" s="71">
        <v>61.1</v>
      </c>
      <c r="C882" s="71">
        <v>56.8</v>
      </c>
      <c r="D882" s="71">
        <v>59.7</v>
      </c>
      <c r="E882" s="71">
        <v>82.1</v>
      </c>
      <c r="F882" s="71">
        <v>60.7</v>
      </c>
      <c r="G882" s="71">
        <v>33.1</v>
      </c>
      <c r="H882" s="71">
        <v>50.8</v>
      </c>
      <c r="I882" s="71">
        <v>68.2</v>
      </c>
      <c r="J882" s="71">
        <v>52.6</v>
      </c>
      <c r="K882" s="71">
        <v>54.9</v>
      </c>
      <c r="L882" s="112">
        <v>58.7</v>
      </c>
    </row>
    <row r="883" spans="1:12" x14ac:dyDescent="0.2">
      <c r="A883" s="54">
        <v>44228</v>
      </c>
      <c r="B883" s="71">
        <v>64.8</v>
      </c>
      <c r="C883" s="71">
        <v>56.1</v>
      </c>
      <c r="D883" s="71">
        <v>64</v>
      </c>
      <c r="E883" s="71">
        <v>86</v>
      </c>
      <c r="F883" s="71">
        <v>63.2</v>
      </c>
      <c r="G883" s="71">
        <v>32.5</v>
      </c>
      <c r="H883" s="71">
        <v>49.7</v>
      </c>
      <c r="I883" s="71">
        <v>72</v>
      </c>
      <c r="J883" s="71">
        <v>54.4</v>
      </c>
      <c r="K883" s="71">
        <v>57.2</v>
      </c>
      <c r="L883" s="89">
        <v>60.8</v>
      </c>
    </row>
    <row r="884" spans="1:12" x14ac:dyDescent="0.2">
      <c r="A884" s="54">
        <v>44256</v>
      </c>
      <c r="B884" s="71">
        <v>68</v>
      </c>
      <c r="C884" s="71">
        <v>56.7</v>
      </c>
      <c r="D884" s="71">
        <v>67.5</v>
      </c>
      <c r="E884" s="71">
        <v>85.6</v>
      </c>
      <c r="F884" s="71">
        <v>68.099999999999994</v>
      </c>
      <c r="G884" s="71">
        <v>29.9</v>
      </c>
      <c r="H884" s="71">
        <v>50.8</v>
      </c>
      <c r="I884" s="71">
        <v>76.599999999999994</v>
      </c>
      <c r="J884" s="71">
        <v>59.6</v>
      </c>
      <c r="K884" s="71">
        <v>54.5</v>
      </c>
      <c r="L884" s="112">
        <v>64.7</v>
      </c>
    </row>
    <row r="885" spans="1:12" x14ac:dyDescent="0.2">
      <c r="A885" s="54">
        <v>44287</v>
      </c>
      <c r="B885" s="71">
        <v>64.3</v>
      </c>
      <c r="C885" s="71">
        <v>52.2</v>
      </c>
      <c r="D885" s="71">
        <v>68.2</v>
      </c>
      <c r="E885" s="71">
        <v>89.6</v>
      </c>
      <c r="F885" s="71">
        <v>62.5</v>
      </c>
      <c r="G885" s="71">
        <v>28.4</v>
      </c>
      <c r="H885" s="71">
        <v>46.5</v>
      </c>
      <c r="I885" s="71">
        <v>75</v>
      </c>
      <c r="J885" s="71">
        <v>55.1</v>
      </c>
      <c r="K885" s="71">
        <v>54.9</v>
      </c>
      <c r="L885" s="89">
        <v>60.7</v>
      </c>
    </row>
    <row r="886" spans="1:12" x14ac:dyDescent="0.2">
      <c r="A886" s="54">
        <v>44317</v>
      </c>
      <c r="B886" s="71">
        <v>67</v>
      </c>
      <c r="C886" s="71">
        <v>54</v>
      </c>
      <c r="D886" s="71">
        <v>70.599999999999994</v>
      </c>
      <c r="E886" s="71">
        <v>88</v>
      </c>
      <c r="F886" s="71">
        <v>58.5</v>
      </c>
      <c r="G886" s="71">
        <v>28</v>
      </c>
      <c r="H886" s="71">
        <v>50.8</v>
      </c>
      <c r="I886" s="71">
        <v>78.8</v>
      </c>
      <c r="J886" s="71">
        <v>50.9</v>
      </c>
      <c r="K886" s="71">
        <v>55.4</v>
      </c>
      <c r="L886" s="112">
        <v>61.2</v>
      </c>
    </row>
    <row r="887" spans="1:12" x14ac:dyDescent="0.2">
      <c r="A887" s="54">
        <v>44348</v>
      </c>
      <c r="B887" s="71">
        <v>66</v>
      </c>
      <c r="C887" s="71">
        <v>61</v>
      </c>
      <c r="D887" s="71">
        <v>64.5</v>
      </c>
      <c r="E887" s="71">
        <v>92.1</v>
      </c>
      <c r="F887" s="71">
        <v>60.8</v>
      </c>
      <c r="G887" s="71">
        <v>30.8</v>
      </c>
      <c r="H887" s="71">
        <v>51.1</v>
      </c>
      <c r="I887" s="71">
        <v>75.099999999999994</v>
      </c>
      <c r="J887" s="71">
        <v>49.9</v>
      </c>
      <c r="K887" s="71">
        <v>56.2</v>
      </c>
      <c r="L887" s="89">
        <v>60.6</v>
      </c>
    </row>
    <row r="888" spans="1:12" x14ac:dyDescent="0.2">
      <c r="A888" s="54">
        <v>44378</v>
      </c>
      <c r="B888" s="71">
        <v>64.900000000000006</v>
      </c>
      <c r="C888" s="71">
        <v>53.7</v>
      </c>
      <c r="D888" s="71">
        <v>65</v>
      </c>
      <c r="E888" s="71">
        <v>85.7</v>
      </c>
      <c r="F888" s="71">
        <v>58.4</v>
      </c>
      <c r="G888" s="71">
        <v>25</v>
      </c>
      <c r="H888" s="71">
        <v>48.9</v>
      </c>
      <c r="I888" s="71">
        <v>72.5</v>
      </c>
      <c r="J888" s="71">
        <v>52.9</v>
      </c>
      <c r="K888" s="71">
        <v>55.7</v>
      </c>
      <c r="L888" s="112">
        <v>59.5</v>
      </c>
    </row>
    <row r="889" spans="1:12" x14ac:dyDescent="0.2">
      <c r="A889" s="54">
        <v>44409</v>
      </c>
      <c r="B889" s="71">
        <v>66.7</v>
      </c>
      <c r="C889" s="71">
        <v>54.3</v>
      </c>
      <c r="D889" s="71">
        <v>68.2</v>
      </c>
      <c r="E889" s="71">
        <v>79.400000000000006</v>
      </c>
      <c r="F889" s="71">
        <v>60</v>
      </c>
      <c r="G889" s="71">
        <v>30.2</v>
      </c>
      <c r="H889" s="71">
        <v>54.2</v>
      </c>
      <c r="I889" s="71">
        <v>69.5</v>
      </c>
      <c r="J889" s="71">
        <v>49</v>
      </c>
      <c r="K889" s="71">
        <v>56.6</v>
      </c>
      <c r="L889" s="89">
        <v>59.9</v>
      </c>
    </row>
    <row r="890" spans="1:12" x14ac:dyDescent="0.2">
      <c r="A890" s="54">
        <v>44440</v>
      </c>
      <c r="B890" s="71">
        <v>66.7</v>
      </c>
      <c r="C890" s="71">
        <v>54.9</v>
      </c>
      <c r="D890" s="71">
        <v>64.8</v>
      </c>
      <c r="E890" s="71">
        <v>81.2</v>
      </c>
      <c r="F890" s="71">
        <v>59.4</v>
      </c>
      <c r="G890" s="71">
        <v>31.7</v>
      </c>
      <c r="H890" s="71">
        <v>55.6</v>
      </c>
      <c r="I890" s="71">
        <v>73.400000000000006</v>
      </c>
      <c r="J890" s="71">
        <v>50.2</v>
      </c>
      <c r="K890" s="71">
        <v>53.4</v>
      </c>
      <c r="L890" s="112">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8" width="9.1640625" style="108" customWidth="1"/>
    <col min="9" max="16384" width="9.1640625" style="108"/>
  </cols>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FF0000"/>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x14ac:dyDescent="0.2"/>
  <cols>
    <col min="1" max="1" width="12.33203125" style="108" customWidth="1"/>
    <col min="2" max="5" width="14.6640625" style="108" customWidth="1"/>
    <col min="6" max="13" width="9.1640625" style="108" customWidth="1"/>
    <col min="14" max="16384" width="9.1640625" style="108"/>
  </cols>
  <sheetData>
    <row r="1" spans="1:5" x14ac:dyDescent="0.2">
      <c r="A1" s="109" t="s">
        <v>66</v>
      </c>
    </row>
    <row r="2" spans="1:5" ht="3.75" customHeight="1" x14ac:dyDescent="0.2"/>
    <row r="3" spans="1:5" ht="3.75" customHeight="1" x14ac:dyDescent="0.2"/>
    <row r="4" spans="1:5" ht="16" customHeight="1" thickBot="1" x14ac:dyDescent="0.25"/>
    <row r="5" spans="1:5" ht="25" customHeight="1" thickBot="1" x14ac:dyDescent="0.25">
      <c r="A5" s="66" t="s">
        <v>65</v>
      </c>
      <c r="B5" s="67" t="s">
        <v>67</v>
      </c>
      <c r="C5" s="68" t="s">
        <v>68</v>
      </c>
      <c r="D5" s="69" t="s">
        <v>69</v>
      </c>
      <c r="E5" s="70" t="s">
        <v>70</v>
      </c>
    </row>
    <row r="6" spans="1:5" x14ac:dyDescent="0.2">
      <c r="A6" s="63">
        <v>17533</v>
      </c>
      <c r="B6" s="64">
        <v>51.7</v>
      </c>
      <c r="C6" s="65">
        <v>2.6047334660473331E-2</v>
      </c>
      <c r="D6" s="65">
        <v>1.5042003240444579E-2</v>
      </c>
      <c r="E6" s="65">
        <v>6.1539249051735911E-2</v>
      </c>
    </row>
    <row r="7" spans="1:5" x14ac:dyDescent="0.2">
      <c r="A7" s="53">
        <v>17564</v>
      </c>
      <c r="B7" s="61">
        <v>50.2</v>
      </c>
      <c r="C7" s="62">
        <v>2.6047334660473331E-2</v>
      </c>
      <c r="D7" s="62">
        <v>1.5042003240444579E-2</v>
      </c>
      <c r="E7" s="62">
        <v>6.1539249051735911E-2</v>
      </c>
    </row>
    <row r="8" spans="1:5" x14ac:dyDescent="0.2">
      <c r="A8" s="53">
        <v>17593</v>
      </c>
      <c r="B8" s="61">
        <v>43.3</v>
      </c>
      <c r="C8" s="62">
        <v>2.6047334660473331E-2</v>
      </c>
      <c r="D8" s="62">
        <v>1.5042003240444579E-2</v>
      </c>
      <c r="E8" s="62">
        <v>6.1539249051735911E-2</v>
      </c>
    </row>
    <row r="9" spans="1:5" x14ac:dyDescent="0.2">
      <c r="A9" s="53">
        <v>17624</v>
      </c>
      <c r="B9" s="61">
        <v>45.4</v>
      </c>
      <c r="C9" s="62">
        <v>4.5773238759127553E-2</v>
      </c>
      <c r="D9" s="62">
        <v>1.6506805937602041E-2</v>
      </c>
      <c r="E9" s="62">
        <v>6.7680136590580142E-2</v>
      </c>
    </row>
    <row r="10" spans="1:5" x14ac:dyDescent="0.2">
      <c r="A10" s="53">
        <v>17654</v>
      </c>
      <c r="B10" s="61">
        <v>49.5</v>
      </c>
      <c r="C10" s="62">
        <v>4.5773238759127553E-2</v>
      </c>
      <c r="D10" s="62">
        <v>1.6506805937602041E-2</v>
      </c>
      <c r="E10" s="62">
        <v>6.7680136590580142E-2</v>
      </c>
    </row>
    <row r="11" spans="1:5" x14ac:dyDescent="0.2">
      <c r="A11" s="53">
        <v>17685</v>
      </c>
      <c r="B11" s="61">
        <v>53</v>
      </c>
      <c r="C11" s="62">
        <v>4.5773238759127553E-2</v>
      </c>
      <c r="D11" s="62">
        <v>1.6506805937602041E-2</v>
      </c>
      <c r="E11" s="62">
        <v>6.7680136590580142E-2</v>
      </c>
    </row>
    <row r="12" spans="1:5" x14ac:dyDescent="0.2">
      <c r="A12" s="53">
        <v>17715</v>
      </c>
      <c r="B12" s="61">
        <v>48.4</v>
      </c>
      <c r="C12" s="62">
        <v>5.3941211970956623E-2</v>
      </c>
      <c r="D12" s="62">
        <v>5.7293019130506004E-3</v>
      </c>
      <c r="E12" s="62">
        <v>2.3114910387201041E-2</v>
      </c>
    </row>
    <row r="13" spans="1:5" x14ac:dyDescent="0.2">
      <c r="A13" s="53">
        <v>17746</v>
      </c>
      <c r="B13" s="61">
        <v>45.1</v>
      </c>
      <c r="C13" s="62">
        <v>5.3941211970956623E-2</v>
      </c>
      <c r="D13" s="62">
        <v>5.7293019130506004E-3</v>
      </c>
      <c r="E13" s="62">
        <v>2.3114910387201041E-2</v>
      </c>
    </row>
    <row r="14" spans="1:5" x14ac:dyDescent="0.2">
      <c r="A14" s="53">
        <v>17777</v>
      </c>
      <c r="B14" s="61">
        <v>42.1</v>
      </c>
      <c r="C14" s="62">
        <v>5.3941211970956623E-2</v>
      </c>
      <c r="D14" s="62">
        <v>5.7293019130506004E-3</v>
      </c>
      <c r="E14" s="62">
        <v>2.3114910387201041E-2</v>
      </c>
    </row>
    <row r="15" spans="1:5" x14ac:dyDescent="0.2">
      <c r="A15" s="53">
        <v>17807</v>
      </c>
      <c r="B15" s="61">
        <v>47.2</v>
      </c>
      <c r="C15" s="62">
        <v>3.8867828377035368E-2</v>
      </c>
      <c r="D15" s="62">
        <v>1.117121575066453E-3</v>
      </c>
      <c r="E15" s="62">
        <v>4.4759796419993059E-3</v>
      </c>
    </row>
    <row r="16" spans="1:5" x14ac:dyDescent="0.2">
      <c r="A16" s="53">
        <v>17838</v>
      </c>
      <c r="B16" s="61">
        <v>42.4</v>
      </c>
      <c r="C16" s="62">
        <v>3.8867828377035368E-2</v>
      </c>
      <c r="D16" s="62">
        <v>1.117121575066453E-3</v>
      </c>
      <c r="E16" s="62">
        <v>4.4759796419993059E-3</v>
      </c>
    </row>
    <row r="17" spans="1:5" x14ac:dyDescent="0.2">
      <c r="A17" s="53">
        <v>17868</v>
      </c>
      <c r="B17" s="61">
        <v>35</v>
      </c>
      <c r="C17" s="62">
        <v>3.8867828377035368E-2</v>
      </c>
      <c r="D17" s="62">
        <v>1.117121575066453E-3</v>
      </c>
      <c r="E17" s="62">
        <v>4.4759796419993059E-3</v>
      </c>
    </row>
    <row r="18" spans="1:5" x14ac:dyDescent="0.2">
      <c r="A18" s="53">
        <v>17899</v>
      </c>
      <c r="B18" s="61">
        <v>32.9</v>
      </c>
      <c r="C18" s="62">
        <v>9.3698411740303182E-3</v>
      </c>
      <c r="D18" s="62">
        <v>-1.377946490423314E-2</v>
      </c>
      <c r="E18" s="62">
        <v>-5.398904707599983E-2</v>
      </c>
    </row>
    <row r="19" spans="1:5" x14ac:dyDescent="0.2">
      <c r="A19" s="53">
        <v>17930</v>
      </c>
      <c r="B19" s="61">
        <v>31.3</v>
      </c>
      <c r="C19" s="62">
        <v>9.3698411740303182E-3</v>
      </c>
      <c r="D19" s="62">
        <v>-1.377946490423314E-2</v>
      </c>
      <c r="E19" s="62">
        <v>-5.398904707599983E-2</v>
      </c>
    </row>
    <row r="20" spans="1:5" x14ac:dyDescent="0.2">
      <c r="A20" s="53">
        <v>17958</v>
      </c>
      <c r="B20" s="61">
        <v>34.5</v>
      </c>
      <c r="C20" s="62">
        <v>9.3698411740303182E-3</v>
      </c>
      <c r="D20" s="62">
        <v>-1.377946490423314E-2</v>
      </c>
      <c r="E20" s="62">
        <v>-5.398904707599983E-2</v>
      </c>
    </row>
    <row r="21" spans="1:5" x14ac:dyDescent="0.2">
      <c r="A21" s="53">
        <v>17989</v>
      </c>
      <c r="B21" s="61">
        <v>35.5</v>
      </c>
      <c r="C21" s="62">
        <v>-1.0408129698915939E-2</v>
      </c>
      <c r="D21" s="62">
        <v>-3.4110092971006431E-3</v>
      </c>
      <c r="E21" s="62">
        <v>-1.357438589464066E-2</v>
      </c>
    </row>
    <row r="22" spans="1:5" x14ac:dyDescent="0.2">
      <c r="A22" s="53">
        <v>18019</v>
      </c>
      <c r="B22" s="61">
        <v>32.6</v>
      </c>
      <c r="C22" s="62">
        <v>-1.0408129698915939E-2</v>
      </c>
      <c r="D22" s="62">
        <v>-3.4110092971006431E-3</v>
      </c>
      <c r="E22" s="62">
        <v>-1.357438589464066E-2</v>
      </c>
    </row>
    <row r="23" spans="1:5" x14ac:dyDescent="0.2">
      <c r="A23" s="53">
        <v>18050</v>
      </c>
      <c r="B23" s="61">
        <v>31.6</v>
      </c>
      <c r="C23" s="62">
        <v>-1.0408129698915939E-2</v>
      </c>
      <c r="D23" s="62">
        <v>-3.4110092971006431E-3</v>
      </c>
      <c r="E23" s="62">
        <v>-1.357438589464066E-2</v>
      </c>
    </row>
    <row r="24" spans="1:5" x14ac:dyDescent="0.2">
      <c r="A24" s="53">
        <v>18080</v>
      </c>
      <c r="B24" s="61">
        <v>39</v>
      </c>
      <c r="C24" s="62">
        <v>-5.8869120585402172E-3</v>
      </c>
      <c r="D24" s="62">
        <v>1.0324247766707E-2</v>
      </c>
      <c r="E24" s="62">
        <v>4.1940944830040523E-2</v>
      </c>
    </row>
    <row r="25" spans="1:5" x14ac:dyDescent="0.2">
      <c r="A25" s="53">
        <v>18111</v>
      </c>
      <c r="B25" s="61">
        <v>47</v>
      </c>
      <c r="C25" s="62">
        <v>-5.8869120585402172E-3</v>
      </c>
      <c r="D25" s="62">
        <v>1.0324247766707E-2</v>
      </c>
      <c r="E25" s="62">
        <v>4.1940944830040523E-2</v>
      </c>
    </row>
    <row r="26" spans="1:5" x14ac:dyDescent="0.2">
      <c r="A26" s="53">
        <v>18142</v>
      </c>
      <c r="B26" s="61">
        <v>52.3</v>
      </c>
      <c r="C26" s="62">
        <v>-5.8869120585402172E-3</v>
      </c>
      <c r="D26" s="62">
        <v>1.0324247766707E-2</v>
      </c>
      <c r="E26" s="62">
        <v>4.1940944830040523E-2</v>
      </c>
    </row>
    <row r="27" spans="1:5" x14ac:dyDescent="0.2">
      <c r="A27" s="53">
        <v>18172</v>
      </c>
      <c r="B27" s="61">
        <v>51</v>
      </c>
      <c r="C27" s="62">
        <v>-1.5330175432027089E-2</v>
      </c>
      <c r="D27" s="62">
        <v>-8.3926744042991594E-3</v>
      </c>
      <c r="E27" s="62">
        <v>-3.3150435372567788E-2</v>
      </c>
    </row>
    <row r="28" spans="1:5" x14ac:dyDescent="0.2">
      <c r="A28" s="53">
        <v>18203</v>
      </c>
      <c r="B28" s="61">
        <v>51</v>
      </c>
      <c r="C28" s="62">
        <v>-1.5330175432027089E-2</v>
      </c>
      <c r="D28" s="62">
        <v>-8.3926744042991594E-3</v>
      </c>
      <c r="E28" s="62">
        <v>-3.3150435372567788E-2</v>
      </c>
    </row>
    <row r="29" spans="1:5" x14ac:dyDescent="0.2">
      <c r="A29" s="53">
        <v>18233</v>
      </c>
      <c r="B29" s="61">
        <v>57.3</v>
      </c>
      <c r="C29" s="62">
        <v>-1.5330175432027089E-2</v>
      </c>
      <c r="D29" s="62">
        <v>-8.3926744042991594E-3</v>
      </c>
      <c r="E29" s="62">
        <v>-3.3150435372567788E-2</v>
      </c>
    </row>
    <row r="30" spans="1:5" x14ac:dyDescent="0.2">
      <c r="A30" s="53">
        <v>18264</v>
      </c>
      <c r="B30" s="61">
        <v>59.1</v>
      </c>
      <c r="C30" s="62">
        <v>3.7666806992497658E-2</v>
      </c>
      <c r="D30" s="62">
        <v>3.9300979993230782E-2</v>
      </c>
      <c r="E30" s="62">
        <v>0.16671651982232791</v>
      </c>
    </row>
    <row r="31" spans="1:5" x14ac:dyDescent="0.2">
      <c r="A31" s="53">
        <v>18295</v>
      </c>
      <c r="B31" s="61">
        <v>60.5</v>
      </c>
      <c r="C31" s="62">
        <v>3.7666806992497658E-2</v>
      </c>
      <c r="D31" s="62">
        <v>3.9300979993230782E-2</v>
      </c>
      <c r="E31" s="62">
        <v>0.16671651982232791</v>
      </c>
    </row>
    <row r="32" spans="1:5" x14ac:dyDescent="0.2">
      <c r="A32" s="53">
        <v>18323</v>
      </c>
      <c r="B32" s="61">
        <v>62.1</v>
      </c>
      <c r="C32" s="62">
        <v>3.7666806992497658E-2</v>
      </c>
      <c r="D32" s="62">
        <v>3.9300979993230782E-2</v>
      </c>
      <c r="E32" s="62">
        <v>0.16671651982232791</v>
      </c>
    </row>
    <row r="33" spans="1:5" x14ac:dyDescent="0.2">
      <c r="A33" s="53">
        <v>18354</v>
      </c>
      <c r="B33" s="61">
        <v>68.099999999999994</v>
      </c>
      <c r="C33" s="62">
        <v>7.2973606233695101E-2</v>
      </c>
      <c r="D33" s="62">
        <v>3.0498109876438879E-2</v>
      </c>
      <c r="E33" s="62">
        <v>0.1276875822943975</v>
      </c>
    </row>
    <row r="34" spans="1:5" x14ac:dyDescent="0.2">
      <c r="A34" s="53">
        <v>18384</v>
      </c>
      <c r="B34" s="61">
        <v>74.7</v>
      </c>
      <c r="C34" s="62">
        <v>7.2973606233695101E-2</v>
      </c>
      <c r="D34" s="62">
        <v>3.0498109876438879E-2</v>
      </c>
      <c r="E34" s="62">
        <v>0.1276875822943975</v>
      </c>
    </row>
    <row r="35" spans="1:5" x14ac:dyDescent="0.2">
      <c r="A35" s="53">
        <v>18415</v>
      </c>
      <c r="B35" s="61">
        <v>76.599999999999994</v>
      </c>
      <c r="C35" s="62">
        <v>7.2973606233695101E-2</v>
      </c>
      <c r="D35" s="62">
        <v>3.0498109876438879E-2</v>
      </c>
      <c r="E35" s="62">
        <v>0.1276875822943975</v>
      </c>
    </row>
    <row r="36" spans="1:5" x14ac:dyDescent="0.2">
      <c r="A36" s="53">
        <v>18445</v>
      </c>
      <c r="B36" s="61">
        <v>77.5</v>
      </c>
      <c r="C36" s="62">
        <v>0.1030495976182812</v>
      </c>
      <c r="D36" s="62">
        <v>3.864414603347914E-2</v>
      </c>
      <c r="E36" s="62">
        <v>0.1637698744608331</v>
      </c>
    </row>
    <row r="37" spans="1:5" x14ac:dyDescent="0.2">
      <c r="A37" s="53">
        <v>18476</v>
      </c>
      <c r="B37" s="61">
        <v>75.8</v>
      </c>
      <c r="C37" s="62">
        <v>0.1030495976182812</v>
      </c>
      <c r="D37" s="62">
        <v>3.864414603347914E-2</v>
      </c>
      <c r="E37" s="62">
        <v>0.1637698744608331</v>
      </c>
    </row>
    <row r="38" spans="1:5" x14ac:dyDescent="0.2">
      <c r="A38" s="53">
        <v>18507</v>
      </c>
      <c r="B38" s="61">
        <v>68.099999999999994</v>
      </c>
      <c r="C38" s="62">
        <v>0.1030495976182812</v>
      </c>
      <c r="D38" s="62">
        <v>3.864414603347914E-2</v>
      </c>
      <c r="E38" s="62">
        <v>0.1637698744608331</v>
      </c>
    </row>
    <row r="39" spans="1:5" x14ac:dyDescent="0.2">
      <c r="A39" s="53">
        <v>18537</v>
      </c>
      <c r="B39" s="61">
        <v>59.2</v>
      </c>
      <c r="C39" s="62">
        <v>0.1336852232840611</v>
      </c>
      <c r="D39" s="62">
        <v>1.9147801472750019E-2</v>
      </c>
      <c r="E39" s="62">
        <v>7.8819251391700984E-2</v>
      </c>
    </row>
    <row r="40" spans="1:5" x14ac:dyDescent="0.2">
      <c r="A40" s="53">
        <v>18568</v>
      </c>
      <c r="B40" s="61">
        <v>63.1</v>
      </c>
      <c r="C40" s="62">
        <v>0.1336852232840611</v>
      </c>
      <c r="D40" s="62">
        <v>1.9147801472750019E-2</v>
      </c>
      <c r="E40" s="62">
        <v>7.8819251391700984E-2</v>
      </c>
    </row>
    <row r="41" spans="1:5" x14ac:dyDescent="0.2">
      <c r="A41" s="53">
        <v>18598</v>
      </c>
      <c r="B41" s="61">
        <v>67.099999999999994</v>
      </c>
      <c r="C41" s="62">
        <v>0.1336852232840611</v>
      </c>
      <c r="D41" s="62">
        <v>1.9147801472750019E-2</v>
      </c>
      <c r="E41" s="62">
        <v>7.8819251391700984E-2</v>
      </c>
    </row>
    <row r="42" spans="1:5" x14ac:dyDescent="0.2">
      <c r="A42" s="53">
        <v>18629</v>
      </c>
      <c r="B42" s="61">
        <v>67.8</v>
      </c>
      <c r="C42" s="62">
        <v>0.1056301212286148</v>
      </c>
      <c r="D42" s="62">
        <v>1.3581587642352811E-2</v>
      </c>
      <c r="E42" s="62">
        <v>5.5443162744754471E-2</v>
      </c>
    </row>
    <row r="43" spans="1:5" x14ac:dyDescent="0.2">
      <c r="A43" s="53">
        <v>18660</v>
      </c>
      <c r="B43" s="61">
        <v>69.3</v>
      </c>
      <c r="C43" s="62">
        <v>0.1056301212286148</v>
      </c>
      <c r="D43" s="62">
        <v>1.3581587642352811E-2</v>
      </c>
      <c r="E43" s="62">
        <v>5.5443162744754471E-2</v>
      </c>
    </row>
    <row r="44" spans="1:5" x14ac:dyDescent="0.2">
      <c r="A44" s="53">
        <v>18688</v>
      </c>
      <c r="B44" s="61">
        <v>65.5</v>
      </c>
      <c r="C44" s="62">
        <v>0.1056301212286148</v>
      </c>
      <c r="D44" s="62">
        <v>1.3581587642352811E-2</v>
      </c>
      <c r="E44" s="62">
        <v>5.5443162744754471E-2</v>
      </c>
    </row>
    <row r="45" spans="1:5" x14ac:dyDescent="0.2">
      <c r="A45" s="53">
        <v>18719</v>
      </c>
      <c r="B45" s="61">
        <v>53.5</v>
      </c>
      <c r="C45" s="62">
        <v>9.1498838238916594E-2</v>
      </c>
      <c r="D45" s="62">
        <v>1.7327104373413171E-2</v>
      </c>
      <c r="E45" s="62">
        <v>7.1130687272042747E-2</v>
      </c>
    </row>
    <row r="46" spans="1:5" x14ac:dyDescent="0.2">
      <c r="A46" s="53">
        <v>18749</v>
      </c>
      <c r="B46" s="61">
        <v>50.7</v>
      </c>
      <c r="C46" s="62">
        <v>9.1498838238916594E-2</v>
      </c>
      <c r="D46" s="62">
        <v>1.7327104373413171E-2</v>
      </c>
      <c r="E46" s="62">
        <v>7.1130687272042747E-2</v>
      </c>
    </row>
    <row r="47" spans="1:5" x14ac:dyDescent="0.2">
      <c r="A47" s="53">
        <v>18780</v>
      </c>
      <c r="B47" s="61">
        <v>45.5</v>
      </c>
      <c r="C47" s="62">
        <v>9.1498838238916594E-2</v>
      </c>
      <c r="D47" s="62">
        <v>1.7327104373413171E-2</v>
      </c>
      <c r="E47" s="62">
        <v>7.1130687272042747E-2</v>
      </c>
    </row>
    <row r="48" spans="1:5" x14ac:dyDescent="0.2">
      <c r="A48" s="53">
        <v>18810</v>
      </c>
      <c r="B48" s="61">
        <v>42.1</v>
      </c>
      <c r="C48" s="62">
        <v>7.2546955017537634E-2</v>
      </c>
      <c r="D48" s="62">
        <v>2.0609987979811371E-2</v>
      </c>
      <c r="E48" s="62">
        <v>8.5023780127983395E-2</v>
      </c>
    </row>
    <row r="49" spans="1:5" x14ac:dyDescent="0.2">
      <c r="A49" s="53">
        <v>18841</v>
      </c>
      <c r="B49" s="61">
        <v>43.6</v>
      </c>
      <c r="C49" s="62">
        <v>7.2546955017537634E-2</v>
      </c>
      <c r="D49" s="62">
        <v>2.0609987979811371E-2</v>
      </c>
      <c r="E49" s="62">
        <v>8.5023780127983395E-2</v>
      </c>
    </row>
    <row r="50" spans="1:5" x14ac:dyDescent="0.2">
      <c r="A50" s="53">
        <v>18872</v>
      </c>
      <c r="B50" s="61">
        <v>48.1</v>
      </c>
      <c r="C50" s="62">
        <v>7.2546955017537634E-2</v>
      </c>
      <c r="D50" s="62">
        <v>2.0609987979811371E-2</v>
      </c>
      <c r="E50" s="62">
        <v>8.5023780127983395E-2</v>
      </c>
    </row>
    <row r="51" spans="1:5" x14ac:dyDescent="0.2">
      <c r="A51" s="53">
        <v>18902</v>
      </c>
      <c r="B51" s="61">
        <v>49.6</v>
      </c>
      <c r="C51" s="62">
        <v>5.4713784948761307E-2</v>
      </c>
      <c r="D51" s="62">
        <v>2.202495736847894E-3</v>
      </c>
      <c r="E51" s="62">
        <v>8.8391316328653158E-3</v>
      </c>
    </row>
    <row r="52" spans="1:5" x14ac:dyDescent="0.2">
      <c r="A52" s="53">
        <v>18933</v>
      </c>
      <c r="B52" s="61">
        <v>47.2</v>
      </c>
      <c r="C52" s="62">
        <v>5.4713784948761307E-2</v>
      </c>
      <c r="D52" s="62">
        <v>2.202495736847894E-3</v>
      </c>
      <c r="E52" s="62">
        <v>8.8391316328653158E-3</v>
      </c>
    </row>
    <row r="53" spans="1:5" x14ac:dyDescent="0.2">
      <c r="A53" s="53">
        <v>18963</v>
      </c>
      <c r="B53" s="61">
        <v>46.5</v>
      </c>
      <c r="C53" s="62">
        <v>5.4713784948761307E-2</v>
      </c>
      <c r="D53" s="62">
        <v>2.202495736847894E-3</v>
      </c>
      <c r="E53" s="62">
        <v>8.8391316328653158E-3</v>
      </c>
    </row>
    <row r="54" spans="1:5" x14ac:dyDescent="0.2">
      <c r="A54" s="53">
        <v>18994</v>
      </c>
      <c r="B54" s="61">
        <v>44.7</v>
      </c>
      <c r="C54" s="62">
        <v>5.1700008811443751E-2</v>
      </c>
      <c r="D54" s="62">
        <v>1.0685344087321091E-2</v>
      </c>
      <c r="E54" s="62">
        <v>4.3431328919264052E-2</v>
      </c>
    </row>
    <row r="55" spans="1:5" x14ac:dyDescent="0.2">
      <c r="A55" s="53">
        <v>19025</v>
      </c>
      <c r="B55" s="61">
        <v>41.8</v>
      </c>
      <c r="C55" s="62">
        <v>5.1700008811443751E-2</v>
      </c>
      <c r="D55" s="62">
        <v>1.0685344087321091E-2</v>
      </c>
      <c r="E55" s="62">
        <v>4.3431328919264052E-2</v>
      </c>
    </row>
    <row r="56" spans="1:5" x14ac:dyDescent="0.2">
      <c r="A56" s="53">
        <v>19054</v>
      </c>
      <c r="B56" s="61">
        <v>40</v>
      </c>
      <c r="C56" s="62">
        <v>5.1700008811443751E-2</v>
      </c>
      <c r="D56" s="62">
        <v>1.0685344087321091E-2</v>
      </c>
      <c r="E56" s="62">
        <v>4.3431328919264052E-2</v>
      </c>
    </row>
    <row r="57" spans="1:5" x14ac:dyDescent="0.2">
      <c r="A57" s="53">
        <v>19085</v>
      </c>
      <c r="B57" s="61">
        <v>36.700000000000003</v>
      </c>
      <c r="C57" s="62">
        <v>3.601420952213661E-2</v>
      </c>
      <c r="D57" s="62">
        <v>2.153966941563661E-3</v>
      </c>
      <c r="E57" s="62">
        <v>8.6437452032444018E-3</v>
      </c>
    </row>
    <row r="58" spans="1:5" x14ac:dyDescent="0.2">
      <c r="A58" s="53">
        <v>19115</v>
      </c>
      <c r="B58" s="61">
        <v>39.5</v>
      </c>
      <c r="C58" s="62">
        <v>3.601420952213661E-2</v>
      </c>
      <c r="D58" s="62">
        <v>2.153966941563661E-3</v>
      </c>
      <c r="E58" s="62">
        <v>8.6437452032444018E-3</v>
      </c>
    </row>
    <row r="59" spans="1:5" x14ac:dyDescent="0.2">
      <c r="A59" s="53">
        <v>19146</v>
      </c>
      <c r="B59" s="61">
        <v>43.3</v>
      </c>
      <c r="C59" s="62">
        <v>3.601420952213661E-2</v>
      </c>
      <c r="D59" s="62">
        <v>2.153966941563661E-3</v>
      </c>
      <c r="E59" s="62">
        <v>8.6437452032444018E-3</v>
      </c>
    </row>
    <row r="60" spans="1:5" x14ac:dyDescent="0.2">
      <c r="A60" s="53">
        <v>19176</v>
      </c>
      <c r="B60" s="61">
        <v>48.3</v>
      </c>
      <c r="C60" s="62">
        <v>2.2420593813249911E-2</v>
      </c>
      <c r="D60" s="62">
        <v>7.2184921511505469E-3</v>
      </c>
      <c r="E60" s="62">
        <v>2.9188115618488109E-2</v>
      </c>
    </row>
    <row r="61" spans="1:5" x14ac:dyDescent="0.2">
      <c r="A61" s="53">
        <v>19207</v>
      </c>
      <c r="B61" s="61">
        <v>60.4</v>
      </c>
      <c r="C61" s="62">
        <v>2.2420593813249911E-2</v>
      </c>
      <c r="D61" s="62">
        <v>7.2184921511505469E-3</v>
      </c>
      <c r="E61" s="62">
        <v>2.9188115618488109E-2</v>
      </c>
    </row>
    <row r="62" spans="1:5" x14ac:dyDescent="0.2">
      <c r="A62" s="53">
        <v>19238</v>
      </c>
      <c r="B62" s="61">
        <v>56.1</v>
      </c>
      <c r="C62" s="62">
        <v>2.2420593813249911E-2</v>
      </c>
      <c r="D62" s="62">
        <v>7.2184921511505469E-3</v>
      </c>
      <c r="E62" s="62">
        <v>2.9188115618488109E-2</v>
      </c>
    </row>
    <row r="63" spans="1:5" x14ac:dyDescent="0.2">
      <c r="A63" s="53">
        <v>19268</v>
      </c>
      <c r="B63" s="61">
        <v>56.2</v>
      </c>
      <c r="C63" s="62">
        <v>5.3678369473262447E-2</v>
      </c>
      <c r="D63" s="62">
        <v>3.2842157112222173E-2</v>
      </c>
      <c r="E63" s="62">
        <v>0.13798313070477011</v>
      </c>
    </row>
    <row r="64" spans="1:5" x14ac:dyDescent="0.2">
      <c r="A64" s="53">
        <v>19299</v>
      </c>
      <c r="B64" s="61">
        <v>56.8</v>
      </c>
      <c r="C64" s="62">
        <v>5.3678369473262447E-2</v>
      </c>
      <c r="D64" s="62">
        <v>3.2842157112222173E-2</v>
      </c>
      <c r="E64" s="62">
        <v>0.13798313070477011</v>
      </c>
    </row>
    <row r="65" spans="1:5" x14ac:dyDescent="0.2">
      <c r="A65" s="53">
        <v>19329</v>
      </c>
      <c r="B65" s="61">
        <v>55.8</v>
      </c>
      <c r="C65" s="62">
        <v>5.3678369473262447E-2</v>
      </c>
      <c r="D65" s="62">
        <v>3.2842157112222173E-2</v>
      </c>
      <c r="E65" s="62">
        <v>0.13798313070477011</v>
      </c>
    </row>
    <row r="66" spans="1:5" x14ac:dyDescent="0.2">
      <c r="A66" s="53">
        <v>19360</v>
      </c>
      <c r="B66" s="61">
        <v>59.4</v>
      </c>
      <c r="C66" s="62">
        <v>6.1917895940897291E-2</v>
      </c>
      <c r="D66" s="62">
        <v>1.8588674823075951E-2</v>
      </c>
      <c r="E66" s="62">
        <v>7.6453744115379196E-2</v>
      </c>
    </row>
    <row r="67" spans="1:5" x14ac:dyDescent="0.2">
      <c r="A67" s="53">
        <v>19391</v>
      </c>
      <c r="B67" s="61">
        <v>55.4</v>
      </c>
      <c r="C67" s="62">
        <v>6.1917895940897291E-2</v>
      </c>
      <c r="D67" s="62">
        <v>1.8588674823075951E-2</v>
      </c>
      <c r="E67" s="62">
        <v>7.6453744115379196E-2</v>
      </c>
    </row>
    <row r="68" spans="1:5" x14ac:dyDescent="0.2">
      <c r="A68" s="53">
        <v>19419</v>
      </c>
      <c r="B68" s="61">
        <v>50.5</v>
      </c>
      <c r="C68" s="62">
        <v>6.1917895940897291E-2</v>
      </c>
      <c r="D68" s="62">
        <v>1.8588674823075951E-2</v>
      </c>
      <c r="E68" s="62">
        <v>7.6453744115379196E-2</v>
      </c>
    </row>
    <row r="69" spans="1:5" x14ac:dyDescent="0.2">
      <c r="A69" s="53">
        <v>19450</v>
      </c>
      <c r="B69" s="61">
        <v>51.1</v>
      </c>
      <c r="C69" s="62">
        <v>6.7825801625112397E-2</v>
      </c>
      <c r="D69" s="62">
        <v>7.7293802012741919E-3</v>
      </c>
      <c r="E69" s="62">
        <v>3.1277831399421967E-2</v>
      </c>
    </row>
    <row r="70" spans="1:5" x14ac:dyDescent="0.2">
      <c r="A70" s="53">
        <v>19480</v>
      </c>
      <c r="B70" s="61">
        <v>48.9</v>
      </c>
      <c r="C70" s="62">
        <v>6.7825801625112397E-2</v>
      </c>
      <c r="D70" s="62">
        <v>7.7293802012741919E-3</v>
      </c>
      <c r="E70" s="62">
        <v>3.1277831399421967E-2</v>
      </c>
    </row>
    <row r="71" spans="1:5" x14ac:dyDescent="0.2">
      <c r="A71" s="53">
        <v>19511</v>
      </c>
      <c r="B71" s="61">
        <v>48.5</v>
      </c>
      <c r="C71" s="62">
        <v>6.7825801625112397E-2</v>
      </c>
      <c r="D71" s="62">
        <v>7.7293802012741919E-3</v>
      </c>
      <c r="E71" s="62">
        <v>3.1277831399421967E-2</v>
      </c>
    </row>
    <row r="72" spans="1:5" x14ac:dyDescent="0.2">
      <c r="A72" s="53">
        <v>19541</v>
      </c>
      <c r="B72" s="61">
        <v>46.3</v>
      </c>
      <c r="C72" s="62">
        <v>5.4207601807062959E-2</v>
      </c>
      <c r="D72" s="62">
        <v>-5.6267703117660051E-3</v>
      </c>
      <c r="E72" s="62">
        <v>-2.2317829566265272E-2</v>
      </c>
    </row>
    <row r="73" spans="1:5" x14ac:dyDescent="0.2">
      <c r="A73" s="53">
        <v>19572</v>
      </c>
      <c r="B73" s="61">
        <v>43.5</v>
      </c>
      <c r="C73" s="62">
        <v>5.4207601807062959E-2</v>
      </c>
      <c r="D73" s="62">
        <v>-5.6267703117660051E-3</v>
      </c>
      <c r="E73" s="62">
        <v>-2.2317829566265272E-2</v>
      </c>
    </row>
    <row r="74" spans="1:5" x14ac:dyDescent="0.2">
      <c r="A74" s="53">
        <v>19603</v>
      </c>
      <c r="B74" s="61">
        <v>40.200000000000003</v>
      </c>
      <c r="C74" s="62">
        <v>5.4207601807062959E-2</v>
      </c>
      <c r="D74" s="62">
        <v>-5.6267703117660051E-3</v>
      </c>
      <c r="E74" s="62">
        <v>-2.2317829566265272E-2</v>
      </c>
    </row>
    <row r="75" spans="1:5" x14ac:dyDescent="0.2">
      <c r="A75" s="53">
        <v>19633</v>
      </c>
      <c r="B75" s="61">
        <v>37.4</v>
      </c>
      <c r="C75" s="62">
        <v>5.2334884401820294E-3</v>
      </c>
      <c r="D75" s="62">
        <v>-1.5139406296922391E-2</v>
      </c>
      <c r="E75" s="62">
        <v>-5.9196242822145077E-2</v>
      </c>
    </row>
    <row r="76" spans="1:5" x14ac:dyDescent="0.2">
      <c r="A76" s="53">
        <v>19664</v>
      </c>
      <c r="B76" s="61">
        <v>36.9</v>
      </c>
      <c r="C76" s="62">
        <v>5.2334884401820294E-3</v>
      </c>
      <c r="D76" s="62">
        <v>-1.5139406296922391E-2</v>
      </c>
      <c r="E76" s="62">
        <v>-5.9196242822145077E-2</v>
      </c>
    </row>
    <row r="77" spans="1:5" x14ac:dyDescent="0.2">
      <c r="A77" s="53">
        <v>19694</v>
      </c>
      <c r="B77" s="61">
        <v>35.6</v>
      </c>
      <c r="C77" s="62">
        <v>5.2334884401820294E-3</v>
      </c>
      <c r="D77" s="62">
        <v>-1.5139406296922391E-2</v>
      </c>
      <c r="E77" s="62">
        <v>-5.9196242822145077E-2</v>
      </c>
    </row>
    <row r="78" spans="1:5" x14ac:dyDescent="0.2">
      <c r="A78" s="53">
        <v>19725</v>
      </c>
      <c r="B78" s="61">
        <v>37.4</v>
      </c>
      <c r="C78" s="62">
        <v>-1.7829024643117721E-2</v>
      </c>
      <c r="D78" s="62">
        <v>-4.780238876824148E-3</v>
      </c>
      <c r="E78" s="62">
        <v>-1.898428780973227E-2</v>
      </c>
    </row>
    <row r="79" spans="1:5" x14ac:dyDescent="0.2">
      <c r="A79" s="53">
        <v>19756</v>
      </c>
      <c r="B79" s="61">
        <v>40.700000000000003</v>
      </c>
      <c r="C79" s="62">
        <v>-1.7829024643117721E-2</v>
      </c>
      <c r="D79" s="62">
        <v>-4.780238876824148E-3</v>
      </c>
      <c r="E79" s="62">
        <v>-1.898428780973227E-2</v>
      </c>
    </row>
    <row r="80" spans="1:5" x14ac:dyDescent="0.2">
      <c r="A80" s="53">
        <v>19784</v>
      </c>
      <c r="B80" s="61">
        <v>44.7</v>
      </c>
      <c r="C80" s="62">
        <v>-1.7829024643117721E-2</v>
      </c>
      <c r="D80" s="62">
        <v>-4.780238876824148E-3</v>
      </c>
      <c r="E80" s="62">
        <v>-1.898428780973227E-2</v>
      </c>
    </row>
    <row r="81" spans="1:5" x14ac:dyDescent="0.2">
      <c r="A81" s="53">
        <v>19815</v>
      </c>
      <c r="B81" s="61">
        <v>47.7</v>
      </c>
      <c r="C81" s="62">
        <v>-2.430009049587464E-2</v>
      </c>
      <c r="D81" s="62">
        <v>1.0899219555539361E-3</v>
      </c>
      <c r="E81" s="62">
        <v>4.3668205818456762E-3</v>
      </c>
    </row>
    <row r="82" spans="1:5" x14ac:dyDescent="0.2">
      <c r="A82" s="53">
        <v>19845</v>
      </c>
      <c r="B82" s="61">
        <v>50.1</v>
      </c>
      <c r="C82" s="62">
        <v>-2.430009049587464E-2</v>
      </c>
      <c r="D82" s="62">
        <v>1.0899219555539361E-3</v>
      </c>
      <c r="E82" s="62">
        <v>4.3668205818456762E-3</v>
      </c>
    </row>
    <row r="83" spans="1:5" x14ac:dyDescent="0.2">
      <c r="A83" s="53">
        <v>19876</v>
      </c>
      <c r="B83" s="61">
        <v>52.1</v>
      </c>
      <c r="C83" s="62">
        <v>-2.430009049587464E-2</v>
      </c>
      <c r="D83" s="62">
        <v>1.0899219555539361E-3</v>
      </c>
      <c r="E83" s="62">
        <v>4.3668205818456762E-3</v>
      </c>
    </row>
    <row r="84" spans="1:5" x14ac:dyDescent="0.2">
      <c r="A84" s="53">
        <v>19906</v>
      </c>
      <c r="B84" s="61">
        <v>51.7</v>
      </c>
      <c r="C84" s="62">
        <v>-7.697602225000209E-3</v>
      </c>
      <c r="D84" s="62">
        <v>1.129346276600556E-2</v>
      </c>
      <c r="E84" s="62">
        <v>4.5944882715464708E-2</v>
      </c>
    </row>
    <row r="85" spans="1:5" x14ac:dyDescent="0.2">
      <c r="A85" s="53">
        <v>19937</v>
      </c>
      <c r="B85" s="61">
        <v>54.4</v>
      </c>
      <c r="C85" s="62">
        <v>-7.697602225000209E-3</v>
      </c>
      <c r="D85" s="62">
        <v>1.129346276600556E-2</v>
      </c>
      <c r="E85" s="62">
        <v>4.5944882715464708E-2</v>
      </c>
    </row>
    <row r="86" spans="1:5" x14ac:dyDescent="0.2">
      <c r="A86" s="53">
        <v>19968</v>
      </c>
      <c r="B86" s="61">
        <v>53.5</v>
      </c>
      <c r="C86" s="62">
        <v>-7.697602225000209E-3</v>
      </c>
      <c r="D86" s="62">
        <v>1.129346276600556E-2</v>
      </c>
      <c r="E86" s="62">
        <v>4.5944882715464708E-2</v>
      </c>
    </row>
    <row r="87" spans="1:5" x14ac:dyDescent="0.2">
      <c r="A87" s="53">
        <v>19998</v>
      </c>
      <c r="B87" s="61">
        <v>58.2</v>
      </c>
      <c r="C87" s="62">
        <v>2.7270932499393798E-2</v>
      </c>
      <c r="D87" s="62">
        <v>1.9566880765181729E-2</v>
      </c>
      <c r="E87" s="62">
        <v>8.0594812306759467E-2</v>
      </c>
    </row>
    <row r="88" spans="1:5" x14ac:dyDescent="0.2">
      <c r="A88" s="53">
        <v>20029</v>
      </c>
      <c r="B88" s="61">
        <v>58.8</v>
      </c>
      <c r="C88" s="62">
        <v>2.7270932499393798E-2</v>
      </c>
      <c r="D88" s="62">
        <v>1.9566880765181729E-2</v>
      </c>
      <c r="E88" s="62">
        <v>8.0594812306759467E-2</v>
      </c>
    </row>
    <row r="89" spans="1:5" x14ac:dyDescent="0.2">
      <c r="A89" s="53">
        <v>20059</v>
      </c>
      <c r="B89" s="61">
        <v>63.8</v>
      </c>
      <c r="C89" s="62">
        <v>2.7270932499393798E-2</v>
      </c>
      <c r="D89" s="62">
        <v>1.9566880765181729E-2</v>
      </c>
      <c r="E89" s="62">
        <v>8.0594812306759467E-2</v>
      </c>
    </row>
    <row r="90" spans="1:5" x14ac:dyDescent="0.2">
      <c r="A90" s="53">
        <v>20090</v>
      </c>
      <c r="B90" s="61">
        <v>63</v>
      </c>
      <c r="C90" s="62">
        <v>6.1687319870597307E-2</v>
      </c>
      <c r="D90" s="62">
        <v>2.85623465450719E-2</v>
      </c>
      <c r="E90" s="62">
        <v>0.1192381030854877</v>
      </c>
    </row>
    <row r="91" spans="1:5" x14ac:dyDescent="0.2">
      <c r="A91" s="53">
        <v>20121</v>
      </c>
      <c r="B91" s="61">
        <v>67.8</v>
      </c>
      <c r="C91" s="62">
        <v>6.1687319870597307E-2</v>
      </c>
      <c r="D91" s="62">
        <v>2.85623465450719E-2</v>
      </c>
      <c r="E91" s="62">
        <v>0.1192381030854877</v>
      </c>
    </row>
    <row r="92" spans="1:5" x14ac:dyDescent="0.2">
      <c r="A92" s="53">
        <v>20149</v>
      </c>
      <c r="B92" s="61">
        <v>67.5</v>
      </c>
      <c r="C92" s="62">
        <v>6.1687319870597307E-2</v>
      </c>
      <c r="D92" s="62">
        <v>2.85623465450719E-2</v>
      </c>
      <c r="E92" s="62">
        <v>0.1192381030854877</v>
      </c>
    </row>
    <row r="93" spans="1:5" x14ac:dyDescent="0.2">
      <c r="A93" s="53">
        <v>20180</v>
      </c>
      <c r="B93" s="61">
        <v>68.7</v>
      </c>
      <c r="C93" s="62">
        <v>7.7788443281787259E-2</v>
      </c>
      <c r="D93" s="62">
        <v>1.6272049572063001E-2</v>
      </c>
      <c r="E93" s="62">
        <v>6.669418000707128E-2</v>
      </c>
    </row>
    <row r="94" spans="1:5" x14ac:dyDescent="0.2">
      <c r="A94" s="53">
        <v>20210</v>
      </c>
      <c r="B94" s="61">
        <v>69.5</v>
      </c>
      <c r="C94" s="62">
        <v>7.7788443281787259E-2</v>
      </c>
      <c r="D94" s="62">
        <v>1.6272049572063001E-2</v>
      </c>
      <c r="E94" s="62">
        <v>6.669418000707128E-2</v>
      </c>
    </row>
    <row r="95" spans="1:5" x14ac:dyDescent="0.2">
      <c r="A95" s="53">
        <v>20241</v>
      </c>
      <c r="B95" s="61">
        <v>63.3</v>
      </c>
      <c r="C95" s="62">
        <v>7.7788443281787259E-2</v>
      </c>
      <c r="D95" s="62">
        <v>1.6272049572063001E-2</v>
      </c>
      <c r="E95" s="62">
        <v>6.669418000707128E-2</v>
      </c>
    </row>
    <row r="96" spans="1:5" x14ac:dyDescent="0.2">
      <c r="A96" s="53">
        <v>20271</v>
      </c>
      <c r="B96" s="61">
        <v>66.2</v>
      </c>
      <c r="C96" s="62">
        <v>8.0145013809242382E-2</v>
      </c>
      <c r="D96" s="62">
        <v>1.350464287636728E-2</v>
      </c>
      <c r="E96" s="62">
        <v>5.5122708699020251E-2</v>
      </c>
    </row>
    <row r="97" spans="1:5" x14ac:dyDescent="0.2">
      <c r="A97" s="53">
        <v>20302</v>
      </c>
      <c r="B97" s="61">
        <v>64.8</v>
      </c>
      <c r="C97" s="62">
        <v>8.0145013809242382E-2</v>
      </c>
      <c r="D97" s="62">
        <v>1.350464287636728E-2</v>
      </c>
      <c r="E97" s="62">
        <v>5.5122708699020251E-2</v>
      </c>
    </row>
    <row r="98" spans="1:5" x14ac:dyDescent="0.2">
      <c r="A98" s="53">
        <v>20333</v>
      </c>
      <c r="B98" s="61">
        <v>62.4</v>
      </c>
      <c r="C98" s="62">
        <v>8.0145013809242382E-2</v>
      </c>
      <c r="D98" s="62">
        <v>1.350464287636728E-2</v>
      </c>
      <c r="E98" s="62">
        <v>5.5122708699020251E-2</v>
      </c>
    </row>
    <row r="99" spans="1:5" x14ac:dyDescent="0.2">
      <c r="A99" s="53">
        <v>20363</v>
      </c>
      <c r="B99" s="61">
        <v>63.7</v>
      </c>
      <c r="C99" s="62">
        <v>6.5775531977084092E-2</v>
      </c>
      <c r="D99" s="62">
        <v>6.0032873749215074E-3</v>
      </c>
      <c r="E99" s="62">
        <v>2.4230252975287799E-2</v>
      </c>
    </row>
    <row r="100" spans="1:5" x14ac:dyDescent="0.2">
      <c r="A100" s="53">
        <v>20394</v>
      </c>
      <c r="B100" s="61">
        <v>62</v>
      </c>
      <c r="C100" s="62">
        <v>6.5775531977084092E-2</v>
      </c>
      <c r="D100" s="62">
        <v>6.0032873749215074E-3</v>
      </c>
      <c r="E100" s="62">
        <v>2.4230252975287799E-2</v>
      </c>
    </row>
    <row r="101" spans="1:5" x14ac:dyDescent="0.2">
      <c r="A101" s="53">
        <v>20424</v>
      </c>
      <c r="B101" s="61">
        <v>65.599999999999994</v>
      </c>
      <c r="C101" s="62">
        <v>6.5775531977084092E-2</v>
      </c>
      <c r="D101" s="62">
        <v>6.0032873749215074E-3</v>
      </c>
      <c r="E101" s="62">
        <v>2.4230252975287799E-2</v>
      </c>
    </row>
    <row r="102" spans="1:5" x14ac:dyDescent="0.2">
      <c r="A102" s="53">
        <v>20455</v>
      </c>
      <c r="B102" s="61">
        <v>60.2</v>
      </c>
      <c r="C102" s="62">
        <v>3.2155485316151887E-2</v>
      </c>
      <c r="D102" s="62">
        <v>-3.8838046818890659E-3</v>
      </c>
      <c r="E102" s="62">
        <v>-1.5444949199477359E-2</v>
      </c>
    </row>
    <row r="103" spans="1:5" x14ac:dyDescent="0.2">
      <c r="A103" s="53">
        <v>20486</v>
      </c>
      <c r="B103" s="61">
        <v>58.2</v>
      </c>
      <c r="C103" s="62">
        <v>3.2155485316151887E-2</v>
      </c>
      <c r="D103" s="62">
        <v>-3.8838046818890659E-3</v>
      </c>
      <c r="E103" s="62">
        <v>-1.5444949199477359E-2</v>
      </c>
    </row>
    <row r="104" spans="1:5" x14ac:dyDescent="0.2">
      <c r="A104" s="53">
        <v>20515</v>
      </c>
      <c r="B104" s="61">
        <v>57.2</v>
      </c>
      <c r="C104" s="62">
        <v>3.2155485316151887E-2</v>
      </c>
      <c r="D104" s="62">
        <v>-3.8838046818890659E-3</v>
      </c>
      <c r="E104" s="62">
        <v>-1.5444949199477359E-2</v>
      </c>
    </row>
    <row r="105" spans="1:5" x14ac:dyDescent="0.2">
      <c r="A105" s="53">
        <v>20546</v>
      </c>
      <c r="B105" s="61">
        <v>55.9</v>
      </c>
      <c r="C105" s="62">
        <v>2.4021458666411331E-2</v>
      </c>
      <c r="D105" s="62">
        <v>8.2631942666303998E-3</v>
      </c>
      <c r="E105" s="62">
        <v>3.3464720861821728E-2</v>
      </c>
    </row>
    <row r="106" spans="1:5" x14ac:dyDescent="0.2">
      <c r="A106" s="53">
        <v>20576</v>
      </c>
      <c r="B106" s="61">
        <v>51.2</v>
      </c>
      <c r="C106" s="62">
        <v>2.4021458666411331E-2</v>
      </c>
      <c r="D106" s="62">
        <v>8.2631942666303998E-3</v>
      </c>
      <c r="E106" s="62">
        <v>3.3464720861821728E-2</v>
      </c>
    </row>
    <row r="107" spans="1:5" x14ac:dyDescent="0.2">
      <c r="A107" s="53">
        <v>20607</v>
      </c>
      <c r="B107" s="61">
        <v>47.7</v>
      </c>
      <c r="C107" s="62">
        <v>2.4021458666411331E-2</v>
      </c>
      <c r="D107" s="62">
        <v>8.2631942666303998E-3</v>
      </c>
      <c r="E107" s="62">
        <v>3.3464720861821728E-2</v>
      </c>
    </row>
    <row r="108" spans="1:5" x14ac:dyDescent="0.2">
      <c r="A108" s="53">
        <v>20637</v>
      </c>
      <c r="B108" s="61">
        <v>44.2</v>
      </c>
      <c r="C108" s="62">
        <v>9.4689641044317929E-3</v>
      </c>
      <c r="D108" s="62">
        <v>-8.9839592636159265E-4</v>
      </c>
      <c r="E108" s="62">
        <v>-3.588743913787829E-3</v>
      </c>
    </row>
    <row r="109" spans="1:5" x14ac:dyDescent="0.2">
      <c r="A109" s="53">
        <v>20668</v>
      </c>
      <c r="B109" s="61">
        <v>51.5</v>
      </c>
      <c r="C109" s="62">
        <v>9.4689641044317929E-3</v>
      </c>
      <c r="D109" s="62">
        <v>-8.9839592636159265E-4</v>
      </c>
      <c r="E109" s="62">
        <v>-3.588743913787829E-3</v>
      </c>
    </row>
    <row r="110" spans="1:5" x14ac:dyDescent="0.2">
      <c r="A110" s="53">
        <v>20699</v>
      </c>
      <c r="B110" s="61">
        <v>55.5</v>
      </c>
      <c r="C110" s="62">
        <v>9.4689641044317929E-3</v>
      </c>
      <c r="D110" s="62">
        <v>-8.9839592636159265E-4</v>
      </c>
      <c r="E110" s="62">
        <v>-3.588743913787829E-3</v>
      </c>
    </row>
    <row r="111" spans="1:5" x14ac:dyDescent="0.2">
      <c r="A111" s="53">
        <v>20729</v>
      </c>
      <c r="B111" s="61">
        <v>52.7</v>
      </c>
      <c r="C111" s="62">
        <v>1.9960335757640061E-2</v>
      </c>
      <c r="D111" s="62">
        <v>1.6458640384771659E-2</v>
      </c>
      <c r="E111" s="62">
        <v>6.7477789695216561E-2</v>
      </c>
    </row>
    <row r="112" spans="1:5" x14ac:dyDescent="0.2">
      <c r="A112" s="53">
        <v>20760</v>
      </c>
      <c r="B112" s="61">
        <v>55</v>
      </c>
      <c r="C112" s="62">
        <v>1.9960335757640061E-2</v>
      </c>
      <c r="D112" s="62">
        <v>1.6458640384771659E-2</v>
      </c>
      <c r="E112" s="62">
        <v>6.7477789695216561E-2</v>
      </c>
    </row>
    <row r="113" spans="1:5" x14ac:dyDescent="0.2">
      <c r="A113" s="53">
        <v>20790</v>
      </c>
      <c r="B113" s="61">
        <v>52.7</v>
      </c>
      <c r="C113" s="62">
        <v>1.9960335757640061E-2</v>
      </c>
      <c r="D113" s="62">
        <v>1.6458640384771659E-2</v>
      </c>
      <c r="E113" s="62">
        <v>6.7477789695216561E-2</v>
      </c>
    </row>
    <row r="114" spans="1:5" x14ac:dyDescent="0.2">
      <c r="A114" s="53">
        <v>20821</v>
      </c>
      <c r="B114" s="61">
        <v>53.6</v>
      </c>
      <c r="C114" s="62">
        <v>3.0493286197677931E-2</v>
      </c>
      <c r="D114" s="62">
        <v>6.4029115265516424E-3</v>
      </c>
      <c r="E114" s="62">
        <v>2.5858681450808829E-2</v>
      </c>
    </row>
    <row r="115" spans="1:5" x14ac:dyDescent="0.2">
      <c r="A115" s="53">
        <v>20852</v>
      </c>
      <c r="B115" s="61">
        <v>51</v>
      </c>
      <c r="C115" s="62">
        <v>3.0493286197677931E-2</v>
      </c>
      <c r="D115" s="62">
        <v>6.4029115265516424E-3</v>
      </c>
      <c r="E115" s="62">
        <v>2.5858681450808829E-2</v>
      </c>
    </row>
    <row r="116" spans="1:5" x14ac:dyDescent="0.2">
      <c r="A116" s="53">
        <v>20880</v>
      </c>
      <c r="B116" s="61">
        <v>47.5</v>
      </c>
      <c r="C116" s="62">
        <v>3.0493286197677931E-2</v>
      </c>
      <c r="D116" s="62">
        <v>6.4029115265516424E-3</v>
      </c>
      <c r="E116" s="62">
        <v>2.5858681450808829E-2</v>
      </c>
    </row>
    <row r="117" spans="1:5" x14ac:dyDescent="0.2">
      <c r="A117" s="53">
        <v>20911</v>
      </c>
      <c r="B117" s="61">
        <v>43.1</v>
      </c>
      <c r="C117" s="62">
        <v>1.9808742703093081E-2</v>
      </c>
      <c r="D117" s="62">
        <v>-2.1908592409674459E-3</v>
      </c>
      <c r="E117" s="62">
        <v>-8.734679818855895E-3</v>
      </c>
    </row>
    <row r="118" spans="1:5" x14ac:dyDescent="0.2">
      <c r="A118" s="53">
        <v>20941</v>
      </c>
      <c r="B118" s="61">
        <v>43.4</v>
      </c>
      <c r="C118" s="62">
        <v>1.9808742703093081E-2</v>
      </c>
      <c r="D118" s="62">
        <v>-2.1908592409674459E-3</v>
      </c>
      <c r="E118" s="62">
        <v>-8.734679818855895E-3</v>
      </c>
    </row>
    <row r="119" spans="1:5" x14ac:dyDescent="0.2">
      <c r="A119" s="53">
        <v>20972</v>
      </c>
      <c r="B119" s="61">
        <v>45.9</v>
      </c>
      <c r="C119" s="62">
        <v>1.9808742703093081E-2</v>
      </c>
      <c r="D119" s="62">
        <v>-2.1908592409674459E-3</v>
      </c>
      <c r="E119" s="62">
        <v>-8.734679818855895E-3</v>
      </c>
    </row>
    <row r="120" spans="1:5" x14ac:dyDescent="0.2">
      <c r="A120" s="53">
        <v>21002</v>
      </c>
      <c r="B120" s="61">
        <v>45.7</v>
      </c>
      <c r="C120" s="62">
        <v>3.0729058835667681E-2</v>
      </c>
      <c r="D120" s="62">
        <v>9.8001840212149031E-3</v>
      </c>
      <c r="E120" s="62">
        <v>3.9780771930417291E-2</v>
      </c>
    </row>
    <row r="121" spans="1:5" x14ac:dyDescent="0.2">
      <c r="A121" s="53">
        <v>21033</v>
      </c>
      <c r="B121" s="61">
        <v>45.3</v>
      </c>
      <c r="C121" s="62">
        <v>3.0729058835667681E-2</v>
      </c>
      <c r="D121" s="62">
        <v>9.8001840212149031E-3</v>
      </c>
      <c r="E121" s="62">
        <v>3.9780771930417291E-2</v>
      </c>
    </row>
    <row r="122" spans="1:5" x14ac:dyDescent="0.2">
      <c r="A122" s="53">
        <v>21064</v>
      </c>
      <c r="B122" s="61">
        <v>45.8</v>
      </c>
      <c r="C122" s="62">
        <v>3.0729058835667681E-2</v>
      </c>
      <c r="D122" s="62">
        <v>9.8001840212149031E-3</v>
      </c>
      <c r="E122" s="62">
        <v>3.9780771930417291E-2</v>
      </c>
    </row>
    <row r="123" spans="1:5" x14ac:dyDescent="0.2">
      <c r="A123" s="53">
        <v>21094</v>
      </c>
      <c r="B123" s="61">
        <v>41.1</v>
      </c>
      <c r="C123" s="62">
        <v>3.551347149057514E-3</v>
      </c>
      <c r="D123" s="62">
        <v>-1.0342796552445251E-2</v>
      </c>
      <c r="E123" s="62">
        <v>-4.0733759741440112E-2</v>
      </c>
    </row>
    <row r="124" spans="1:5" x14ac:dyDescent="0.2">
      <c r="A124" s="53">
        <v>21125</v>
      </c>
      <c r="B124" s="61">
        <v>40.4</v>
      </c>
      <c r="C124" s="62">
        <v>3.551347149057514E-3</v>
      </c>
      <c r="D124" s="62">
        <v>-1.0342796552445251E-2</v>
      </c>
      <c r="E124" s="62">
        <v>-4.0733759741440112E-2</v>
      </c>
    </row>
    <row r="125" spans="1:5" x14ac:dyDescent="0.2">
      <c r="A125" s="53">
        <v>21155</v>
      </c>
      <c r="B125" s="61">
        <v>36.799999999999997</v>
      </c>
      <c r="C125" s="62">
        <v>3.551347149057514E-3</v>
      </c>
      <c r="D125" s="62">
        <v>-1.0342796552445251E-2</v>
      </c>
      <c r="E125" s="62">
        <v>-4.0733759741440112E-2</v>
      </c>
    </row>
    <row r="126" spans="1:5" x14ac:dyDescent="0.2">
      <c r="A126" s="53">
        <v>21186</v>
      </c>
      <c r="B126" s="61">
        <v>33.4</v>
      </c>
      <c r="C126" s="62">
        <v>-2.8714282899375131E-2</v>
      </c>
      <c r="D126" s="62">
        <v>-2.595440044879475E-2</v>
      </c>
      <c r="E126" s="62">
        <v>-9.9845297345456441E-2</v>
      </c>
    </row>
    <row r="127" spans="1:5" x14ac:dyDescent="0.2">
      <c r="A127" s="53">
        <v>21217</v>
      </c>
      <c r="B127" s="61">
        <v>37.200000000000003</v>
      </c>
      <c r="C127" s="62">
        <v>-2.8714282899375131E-2</v>
      </c>
      <c r="D127" s="62">
        <v>-2.595440044879475E-2</v>
      </c>
      <c r="E127" s="62">
        <v>-9.9845297345456441E-2</v>
      </c>
    </row>
    <row r="128" spans="1:5" x14ac:dyDescent="0.2">
      <c r="A128" s="53">
        <v>21245</v>
      </c>
      <c r="B128" s="61">
        <v>39.799999999999997</v>
      </c>
      <c r="C128" s="62">
        <v>-2.8714282899375131E-2</v>
      </c>
      <c r="D128" s="62">
        <v>-2.595440044879475E-2</v>
      </c>
      <c r="E128" s="62">
        <v>-9.9845297345456441E-2</v>
      </c>
    </row>
    <row r="129" spans="1:5" x14ac:dyDescent="0.2">
      <c r="A129" s="53">
        <v>21276</v>
      </c>
      <c r="B129" s="61">
        <v>39.1</v>
      </c>
      <c r="C129" s="62">
        <v>-2.0184094850251012E-2</v>
      </c>
      <c r="D129" s="62">
        <v>6.5722672602819441E-3</v>
      </c>
      <c r="E129" s="62">
        <v>2.6549374636923199E-2</v>
      </c>
    </row>
    <row r="130" spans="1:5" x14ac:dyDescent="0.2">
      <c r="A130" s="53">
        <v>21306</v>
      </c>
      <c r="B130" s="61">
        <v>46.6</v>
      </c>
      <c r="C130" s="62">
        <v>-2.0184094850251012E-2</v>
      </c>
      <c r="D130" s="62">
        <v>6.5722672602819441E-3</v>
      </c>
      <c r="E130" s="62">
        <v>2.6549374636923199E-2</v>
      </c>
    </row>
    <row r="131" spans="1:5" x14ac:dyDescent="0.2">
      <c r="A131" s="53">
        <v>21337</v>
      </c>
      <c r="B131" s="61">
        <v>51.4</v>
      </c>
      <c r="C131" s="62">
        <v>-2.0184094850251012E-2</v>
      </c>
      <c r="D131" s="62">
        <v>6.5722672602819441E-3</v>
      </c>
      <c r="E131" s="62">
        <v>2.6549374636923199E-2</v>
      </c>
    </row>
    <row r="132" spans="1:5" x14ac:dyDescent="0.2">
      <c r="A132" s="53">
        <v>21367</v>
      </c>
      <c r="B132" s="61">
        <v>54.7</v>
      </c>
      <c r="C132" s="62">
        <v>-7.2479788556697733E-3</v>
      </c>
      <c r="D132" s="62">
        <v>2.3132170410894361E-2</v>
      </c>
      <c r="E132" s="62">
        <v>9.5789063668671126E-2</v>
      </c>
    </row>
    <row r="133" spans="1:5" x14ac:dyDescent="0.2">
      <c r="A133" s="53">
        <v>21398</v>
      </c>
      <c r="B133" s="61">
        <v>57.3</v>
      </c>
      <c r="C133" s="62">
        <v>-7.2479788556697733E-3</v>
      </c>
      <c r="D133" s="62">
        <v>2.3132170410894361E-2</v>
      </c>
      <c r="E133" s="62">
        <v>9.5789063668671126E-2</v>
      </c>
    </row>
    <row r="134" spans="1:5" x14ac:dyDescent="0.2">
      <c r="A134" s="53">
        <v>21429</v>
      </c>
      <c r="B134" s="61">
        <v>59.8</v>
      </c>
      <c r="C134" s="62">
        <v>-7.2479788556697733E-3</v>
      </c>
      <c r="D134" s="62">
        <v>2.3132170410894361E-2</v>
      </c>
      <c r="E134" s="62">
        <v>9.5789063668671126E-2</v>
      </c>
    </row>
    <row r="135" spans="1:5" x14ac:dyDescent="0.2">
      <c r="A135" s="53">
        <v>21459</v>
      </c>
      <c r="B135" s="61">
        <v>62.3</v>
      </c>
      <c r="C135" s="62">
        <v>2.6581373345278859E-2</v>
      </c>
      <c r="D135" s="62">
        <v>2.338109559842837E-2</v>
      </c>
      <c r="E135" s="62">
        <v>9.6855862537051252E-2</v>
      </c>
    </row>
    <row r="136" spans="1:5" x14ac:dyDescent="0.2">
      <c r="A136" s="53">
        <v>21490</v>
      </c>
      <c r="B136" s="61">
        <v>62.7</v>
      </c>
      <c r="C136" s="62">
        <v>2.6581373345278859E-2</v>
      </c>
      <c r="D136" s="62">
        <v>2.338109559842837E-2</v>
      </c>
      <c r="E136" s="62">
        <v>9.6855862537051252E-2</v>
      </c>
    </row>
    <row r="137" spans="1:5" x14ac:dyDescent="0.2">
      <c r="A137" s="53">
        <v>21520</v>
      </c>
      <c r="B137" s="61">
        <v>60.5</v>
      </c>
      <c r="C137" s="62">
        <v>2.6581373345278859E-2</v>
      </c>
      <c r="D137" s="62">
        <v>2.338109559842837E-2</v>
      </c>
      <c r="E137" s="62">
        <v>9.6855862537051252E-2</v>
      </c>
    </row>
    <row r="138" spans="1:5" x14ac:dyDescent="0.2">
      <c r="A138" s="53">
        <v>21551</v>
      </c>
      <c r="B138" s="61">
        <v>64.400000000000006</v>
      </c>
      <c r="C138" s="62">
        <v>7.4166492164959338E-2</v>
      </c>
      <c r="D138" s="62">
        <v>1.91955280360675E-2</v>
      </c>
      <c r="E138" s="62">
        <v>7.9021349466726676E-2</v>
      </c>
    </row>
    <row r="139" spans="1:5" x14ac:dyDescent="0.2">
      <c r="A139" s="53">
        <v>21582</v>
      </c>
      <c r="B139" s="61">
        <v>66.900000000000006</v>
      </c>
      <c r="C139" s="62">
        <v>7.4166492164959338E-2</v>
      </c>
      <c r="D139" s="62">
        <v>1.91955280360675E-2</v>
      </c>
      <c r="E139" s="62">
        <v>7.9021349466726676E-2</v>
      </c>
    </row>
    <row r="140" spans="1:5" x14ac:dyDescent="0.2">
      <c r="A140" s="53">
        <v>21610</v>
      </c>
      <c r="B140" s="61">
        <v>67.099999999999994</v>
      </c>
      <c r="C140" s="62">
        <v>7.4166492164959338E-2</v>
      </c>
      <c r="D140" s="62">
        <v>1.91955280360675E-2</v>
      </c>
      <c r="E140" s="62">
        <v>7.9021349466726676E-2</v>
      </c>
    </row>
    <row r="141" spans="1:5" x14ac:dyDescent="0.2">
      <c r="A141" s="53">
        <v>21641</v>
      </c>
      <c r="B141" s="61">
        <v>66.900000000000006</v>
      </c>
      <c r="C141" s="62">
        <v>9.121898479706364E-2</v>
      </c>
      <c r="D141" s="62">
        <v>2.2551695306433021E-2</v>
      </c>
      <c r="E141" s="62">
        <v>9.3304390916545854E-2</v>
      </c>
    </row>
    <row r="142" spans="1:5" x14ac:dyDescent="0.2">
      <c r="A142" s="53">
        <v>21671</v>
      </c>
      <c r="B142" s="61">
        <v>68.2</v>
      </c>
      <c r="C142" s="62">
        <v>9.121898479706364E-2</v>
      </c>
      <c r="D142" s="62">
        <v>2.2551695306433021E-2</v>
      </c>
      <c r="E142" s="62">
        <v>9.3304390916545854E-2</v>
      </c>
    </row>
    <row r="143" spans="1:5" x14ac:dyDescent="0.2">
      <c r="A143" s="53">
        <v>21702</v>
      </c>
      <c r="B143" s="61">
        <v>64.400000000000006</v>
      </c>
      <c r="C143" s="62">
        <v>9.121898479706364E-2</v>
      </c>
      <c r="D143" s="62">
        <v>2.2551695306433021E-2</v>
      </c>
      <c r="E143" s="62">
        <v>9.3304390916545854E-2</v>
      </c>
    </row>
    <row r="144" spans="1:5" x14ac:dyDescent="0.2">
      <c r="A144" s="53">
        <v>21732</v>
      </c>
      <c r="B144" s="61">
        <v>61.5</v>
      </c>
      <c r="C144" s="62">
        <v>6.7299987446212337E-2</v>
      </c>
      <c r="D144" s="62">
        <v>7.0560341143907266E-4</v>
      </c>
      <c r="E144" s="62">
        <v>2.8254023082618929E-3</v>
      </c>
    </row>
    <row r="145" spans="1:5" x14ac:dyDescent="0.2">
      <c r="A145" s="53">
        <v>21763</v>
      </c>
      <c r="B145" s="61">
        <v>55.1</v>
      </c>
      <c r="C145" s="62">
        <v>6.7299987446212337E-2</v>
      </c>
      <c r="D145" s="62">
        <v>7.0560341143907266E-4</v>
      </c>
      <c r="E145" s="62">
        <v>2.8254023082618929E-3</v>
      </c>
    </row>
    <row r="146" spans="1:5" x14ac:dyDescent="0.2">
      <c r="A146" s="53">
        <v>21794</v>
      </c>
      <c r="B146" s="61">
        <v>48.3</v>
      </c>
      <c r="C146" s="62">
        <v>6.7299987446212337E-2</v>
      </c>
      <c r="D146" s="62">
        <v>7.0560341143907266E-4</v>
      </c>
      <c r="E146" s="62">
        <v>2.8254023082618929E-3</v>
      </c>
    </row>
    <row r="147" spans="1:5" x14ac:dyDescent="0.2">
      <c r="A147" s="53">
        <v>21824</v>
      </c>
      <c r="B147" s="61">
        <v>49.7</v>
      </c>
      <c r="C147" s="62">
        <v>4.588663294771754E-2</v>
      </c>
      <c r="D147" s="62">
        <v>2.8488905531139528E-3</v>
      </c>
      <c r="E147" s="62">
        <v>1.1444351831034091E-2</v>
      </c>
    </row>
    <row r="148" spans="1:5" x14ac:dyDescent="0.2">
      <c r="A148" s="53">
        <v>21855</v>
      </c>
      <c r="B148" s="61">
        <v>50.6</v>
      </c>
      <c r="C148" s="62">
        <v>4.588663294771754E-2</v>
      </c>
      <c r="D148" s="62">
        <v>2.8488905531139528E-3</v>
      </c>
      <c r="E148" s="62">
        <v>1.1444351831034091E-2</v>
      </c>
    </row>
    <row r="149" spans="1:5" x14ac:dyDescent="0.2">
      <c r="A149" s="53">
        <v>21885</v>
      </c>
      <c r="B149" s="61">
        <v>58.2</v>
      </c>
      <c r="C149" s="62">
        <v>4.588663294771754E-2</v>
      </c>
      <c r="D149" s="62">
        <v>2.8488905531139528E-3</v>
      </c>
      <c r="E149" s="62">
        <v>1.1444351831034091E-2</v>
      </c>
    </row>
    <row r="150" spans="1:5" x14ac:dyDescent="0.2">
      <c r="A150" s="53">
        <v>21916</v>
      </c>
      <c r="B150" s="61">
        <v>61.5</v>
      </c>
      <c r="C150" s="62">
        <v>4.9254188089672891E-2</v>
      </c>
      <c r="D150" s="62">
        <v>2.2477142919530051E-2</v>
      </c>
      <c r="E150" s="62">
        <v>9.2985582434541802E-2</v>
      </c>
    </row>
    <row r="151" spans="1:5" x14ac:dyDescent="0.2">
      <c r="A151" s="53">
        <v>21947</v>
      </c>
      <c r="B151" s="61">
        <v>52.3</v>
      </c>
      <c r="C151" s="62">
        <v>4.9254188089672891E-2</v>
      </c>
      <c r="D151" s="62">
        <v>2.2477142919530051E-2</v>
      </c>
      <c r="E151" s="62">
        <v>9.2985582434541802E-2</v>
      </c>
    </row>
    <row r="152" spans="1:5" x14ac:dyDescent="0.2">
      <c r="A152" s="53">
        <v>21976</v>
      </c>
      <c r="B152" s="61">
        <v>47.8</v>
      </c>
      <c r="C152" s="62">
        <v>4.9254188089672891E-2</v>
      </c>
      <c r="D152" s="62">
        <v>2.2477142919530051E-2</v>
      </c>
      <c r="E152" s="62">
        <v>9.2985582434541802E-2</v>
      </c>
    </row>
    <row r="153" spans="1:5" x14ac:dyDescent="0.2">
      <c r="A153" s="53">
        <v>22007</v>
      </c>
      <c r="B153" s="61">
        <v>45.3</v>
      </c>
      <c r="C153" s="62">
        <v>2.0582082118588349E-2</v>
      </c>
      <c r="D153" s="62">
        <v>-5.3907336126427109E-3</v>
      </c>
      <c r="E153" s="62">
        <v>-2.138920017185875E-2</v>
      </c>
    </row>
    <row r="154" spans="1:5" x14ac:dyDescent="0.2">
      <c r="A154" s="53">
        <v>22037</v>
      </c>
      <c r="B154" s="61">
        <v>42.6</v>
      </c>
      <c r="C154" s="62">
        <v>2.0582082118588349E-2</v>
      </c>
      <c r="D154" s="62">
        <v>-5.3907336126427109E-3</v>
      </c>
      <c r="E154" s="62">
        <v>-2.138920017185875E-2</v>
      </c>
    </row>
    <row r="155" spans="1:5" x14ac:dyDescent="0.2">
      <c r="A155" s="53">
        <v>22068</v>
      </c>
      <c r="B155" s="61">
        <v>44.4</v>
      </c>
      <c r="C155" s="62">
        <v>2.0582082118588349E-2</v>
      </c>
      <c r="D155" s="62">
        <v>-5.3907336126427109E-3</v>
      </c>
      <c r="E155" s="62">
        <v>-2.138920017185875E-2</v>
      </c>
    </row>
    <row r="156" spans="1:5" x14ac:dyDescent="0.2">
      <c r="A156" s="53">
        <v>22098</v>
      </c>
      <c r="B156" s="61">
        <v>43.7</v>
      </c>
      <c r="C156" s="62">
        <v>2.4853887607873479E-2</v>
      </c>
      <c r="D156" s="62">
        <v>4.8942127988755441E-3</v>
      </c>
      <c r="E156" s="62">
        <v>1.9721040613347899E-2</v>
      </c>
    </row>
    <row r="157" spans="1:5" x14ac:dyDescent="0.2">
      <c r="A157" s="53">
        <v>22129</v>
      </c>
      <c r="B157" s="61">
        <v>47.6</v>
      </c>
      <c r="C157" s="62">
        <v>2.4853887607873479E-2</v>
      </c>
      <c r="D157" s="62">
        <v>4.8942127988755441E-3</v>
      </c>
      <c r="E157" s="62">
        <v>1.9721040613347899E-2</v>
      </c>
    </row>
    <row r="158" spans="1:5" x14ac:dyDescent="0.2">
      <c r="A158" s="53">
        <v>22160</v>
      </c>
      <c r="B158" s="61">
        <v>45.4</v>
      </c>
      <c r="C158" s="62">
        <v>2.4853887607873479E-2</v>
      </c>
      <c r="D158" s="62">
        <v>4.8942127988755441E-3</v>
      </c>
      <c r="E158" s="62">
        <v>1.9721040613347899E-2</v>
      </c>
    </row>
    <row r="159" spans="1:5" x14ac:dyDescent="0.2">
      <c r="A159" s="53">
        <v>22190</v>
      </c>
      <c r="B159" s="61">
        <v>46</v>
      </c>
      <c r="C159" s="62">
        <v>8.8268414337807615E-3</v>
      </c>
      <c r="D159" s="62">
        <v>-1.283403329474103E-2</v>
      </c>
      <c r="E159" s="62">
        <v>-5.0356287283370271E-2</v>
      </c>
    </row>
    <row r="160" spans="1:5" x14ac:dyDescent="0.2">
      <c r="A160" s="53">
        <v>22221</v>
      </c>
      <c r="B160" s="61">
        <v>44.3</v>
      </c>
      <c r="C160" s="62">
        <v>8.8268414337807615E-3</v>
      </c>
      <c r="D160" s="62">
        <v>-1.283403329474103E-2</v>
      </c>
      <c r="E160" s="62">
        <v>-5.0356287283370271E-2</v>
      </c>
    </row>
    <row r="161" spans="1:5" x14ac:dyDescent="0.2">
      <c r="A161" s="53">
        <v>22251</v>
      </c>
      <c r="B161" s="61">
        <v>44.3</v>
      </c>
      <c r="C161" s="62">
        <v>8.8268414337807615E-3</v>
      </c>
      <c r="D161" s="62">
        <v>-1.283403329474103E-2</v>
      </c>
      <c r="E161" s="62">
        <v>-5.0356287283370271E-2</v>
      </c>
    </row>
    <row r="162" spans="1:5" x14ac:dyDescent="0.2">
      <c r="A162" s="53">
        <v>22282</v>
      </c>
      <c r="B162" s="61">
        <v>43.9</v>
      </c>
      <c r="C162" s="62">
        <v>-6.6912824180018144E-3</v>
      </c>
      <c r="D162" s="62">
        <v>6.7490454029221309E-3</v>
      </c>
      <c r="E162" s="62">
        <v>2.7270711035208169E-2</v>
      </c>
    </row>
    <row r="163" spans="1:5" x14ac:dyDescent="0.2">
      <c r="A163" s="53">
        <v>22313</v>
      </c>
      <c r="B163" s="61">
        <v>43.6</v>
      </c>
      <c r="C163" s="62">
        <v>-6.6912824180018144E-3</v>
      </c>
      <c r="D163" s="62">
        <v>6.7490454029221309E-3</v>
      </c>
      <c r="E163" s="62">
        <v>2.7270711035208169E-2</v>
      </c>
    </row>
    <row r="164" spans="1:5" x14ac:dyDescent="0.2">
      <c r="A164" s="53">
        <v>22341</v>
      </c>
      <c r="B164" s="61">
        <v>49.1</v>
      </c>
      <c r="C164" s="62">
        <v>-6.6912824180018144E-3</v>
      </c>
      <c r="D164" s="62">
        <v>6.7490454029221309E-3</v>
      </c>
      <c r="E164" s="62">
        <v>2.7270711035208169E-2</v>
      </c>
    </row>
    <row r="165" spans="1:5" x14ac:dyDescent="0.2">
      <c r="A165" s="53">
        <v>22372</v>
      </c>
      <c r="B165" s="61">
        <v>57.6</v>
      </c>
      <c r="C165" s="62">
        <v>1.564454936035679E-2</v>
      </c>
      <c r="D165" s="62">
        <v>1.697434268841248E-2</v>
      </c>
      <c r="E165" s="62">
        <v>6.9645786784463537E-2</v>
      </c>
    </row>
    <row r="166" spans="1:5" x14ac:dyDescent="0.2">
      <c r="A166" s="53">
        <v>22402</v>
      </c>
      <c r="B166" s="61">
        <v>58.9</v>
      </c>
      <c r="C166" s="62">
        <v>1.564454936035679E-2</v>
      </c>
      <c r="D166" s="62">
        <v>1.697434268841248E-2</v>
      </c>
      <c r="E166" s="62">
        <v>6.9645786784463537E-2</v>
      </c>
    </row>
    <row r="167" spans="1:5" x14ac:dyDescent="0.2">
      <c r="A167" s="53">
        <v>22433</v>
      </c>
      <c r="B167" s="61">
        <v>58.1</v>
      </c>
      <c r="C167" s="62">
        <v>1.564454936035679E-2</v>
      </c>
      <c r="D167" s="62">
        <v>1.697434268841248E-2</v>
      </c>
      <c r="E167" s="62">
        <v>6.9645786784463537E-2</v>
      </c>
    </row>
    <row r="168" spans="1:5" x14ac:dyDescent="0.2">
      <c r="A168" s="53">
        <v>22463</v>
      </c>
      <c r="B168" s="61">
        <v>58.2</v>
      </c>
      <c r="C168" s="62">
        <v>3.009920537414091E-2</v>
      </c>
      <c r="D168" s="62">
        <v>1.9195869993213949E-2</v>
      </c>
      <c r="E168" s="62">
        <v>7.9022797586295823E-2</v>
      </c>
    </row>
    <row r="169" spans="1:5" x14ac:dyDescent="0.2">
      <c r="A169" s="53">
        <v>22494</v>
      </c>
      <c r="B169" s="61">
        <v>60.7</v>
      </c>
      <c r="C169" s="62">
        <v>3.009920537414091E-2</v>
      </c>
      <c r="D169" s="62">
        <v>1.9195869993213949E-2</v>
      </c>
      <c r="E169" s="62">
        <v>7.9022797586295823E-2</v>
      </c>
    </row>
    <row r="170" spans="1:5" x14ac:dyDescent="0.2">
      <c r="A170" s="53">
        <v>22525</v>
      </c>
      <c r="B170" s="61">
        <v>63</v>
      </c>
      <c r="C170" s="62">
        <v>3.009920537414091E-2</v>
      </c>
      <c r="D170" s="62">
        <v>1.9195869993213949E-2</v>
      </c>
      <c r="E170" s="62">
        <v>7.9022797586295823E-2</v>
      </c>
    </row>
    <row r="171" spans="1:5" x14ac:dyDescent="0.2">
      <c r="A171" s="53">
        <v>22555</v>
      </c>
      <c r="B171" s="61">
        <v>62.2</v>
      </c>
      <c r="C171" s="62">
        <v>6.3955298666980812E-2</v>
      </c>
      <c r="D171" s="62">
        <v>1.9610980632000841E-2</v>
      </c>
      <c r="E171" s="62">
        <v>8.0781782598194907E-2</v>
      </c>
    </row>
    <row r="172" spans="1:5" x14ac:dyDescent="0.2">
      <c r="A172" s="53">
        <v>22586</v>
      </c>
      <c r="B172" s="61">
        <v>59</v>
      </c>
      <c r="C172" s="62">
        <v>6.3955298666980812E-2</v>
      </c>
      <c r="D172" s="62">
        <v>1.9610980632000841E-2</v>
      </c>
      <c r="E172" s="62">
        <v>8.0781782598194907E-2</v>
      </c>
    </row>
    <row r="173" spans="1:5" x14ac:dyDescent="0.2">
      <c r="A173" s="53">
        <v>22616</v>
      </c>
      <c r="B173" s="61">
        <v>64.2</v>
      </c>
      <c r="C173" s="62">
        <v>6.3955298666980812E-2</v>
      </c>
      <c r="D173" s="62">
        <v>1.9610980632000841E-2</v>
      </c>
      <c r="E173" s="62">
        <v>8.0781782598194907E-2</v>
      </c>
    </row>
    <row r="174" spans="1:5" x14ac:dyDescent="0.2">
      <c r="A174" s="53">
        <v>22647</v>
      </c>
      <c r="B174" s="61">
        <v>60.9</v>
      </c>
      <c r="C174" s="62">
        <v>7.5672760398462477E-2</v>
      </c>
      <c r="D174" s="62">
        <v>1.783648810610167E-2</v>
      </c>
      <c r="E174" s="62">
        <v>7.3277593508692895E-2</v>
      </c>
    </row>
    <row r="175" spans="1:5" x14ac:dyDescent="0.2">
      <c r="A175" s="53">
        <v>22678</v>
      </c>
      <c r="B175" s="61">
        <v>61.1</v>
      </c>
      <c r="C175" s="62">
        <v>7.5672760398462477E-2</v>
      </c>
      <c r="D175" s="62">
        <v>1.783648810610167E-2</v>
      </c>
      <c r="E175" s="62">
        <v>7.3277593508692895E-2</v>
      </c>
    </row>
    <row r="176" spans="1:5" x14ac:dyDescent="0.2">
      <c r="A176" s="53">
        <v>22706</v>
      </c>
      <c r="B176" s="61">
        <v>60.6</v>
      </c>
      <c r="C176" s="62">
        <v>7.5672760398462477E-2</v>
      </c>
      <c r="D176" s="62">
        <v>1.783648810610167E-2</v>
      </c>
      <c r="E176" s="62">
        <v>7.3277593508692895E-2</v>
      </c>
    </row>
    <row r="177" spans="1:5" x14ac:dyDescent="0.2">
      <c r="A177" s="53">
        <v>22737</v>
      </c>
      <c r="B177" s="61">
        <v>55.1</v>
      </c>
      <c r="C177" s="62">
        <v>6.7276902108341433E-2</v>
      </c>
      <c r="D177" s="62">
        <v>9.0366382300993073E-3</v>
      </c>
      <c r="E177" s="62">
        <v>3.6639476329429543E-2</v>
      </c>
    </row>
    <row r="178" spans="1:5" x14ac:dyDescent="0.2">
      <c r="A178" s="53">
        <v>22767</v>
      </c>
      <c r="B178" s="61">
        <v>52.2</v>
      </c>
      <c r="C178" s="62">
        <v>6.7276902108341433E-2</v>
      </c>
      <c r="D178" s="62">
        <v>9.0366382300993073E-3</v>
      </c>
      <c r="E178" s="62">
        <v>3.6639476329429543E-2</v>
      </c>
    </row>
    <row r="179" spans="1:5" x14ac:dyDescent="0.2">
      <c r="A179" s="53">
        <v>22798</v>
      </c>
      <c r="B179" s="61">
        <v>50.8</v>
      </c>
      <c r="C179" s="62">
        <v>6.7276902108341433E-2</v>
      </c>
      <c r="D179" s="62">
        <v>9.0366382300993073E-3</v>
      </c>
      <c r="E179" s="62">
        <v>3.6639476329429543E-2</v>
      </c>
    </row>
    <row r="180" spans="1:5" x14ac:dyDescent="0.2">
      <c r="A180" s="53">
        <v>22828</v>
      </c>
      <c r="B180" s="61">
        <v>51</v>
      </c>
      <c r="C180" s="62">
        <v>6.0040145291106663E-2</v>
      </c>
      <c r="D180" s="62">
        <v>1.228513047875363E-2</v>
      </c>
      <c r="E180" s="62">
        <v>5.0053507783781592E-2</v>
      </c>
    </row>
    <row r="181" spans="1:5" x14ac:dyDescent="0.2">
      <c r="A181" s="53">
        <v>22859</v>
      </c>
      <c r="B181" s="61">
        <v>49.5</v>
      </c>
      <c r="C181" s="62">
        <v>6.0040145291106663E-2</v>
      </c>
      <c r="D181" s="62">
        <v>1.228513047875363E-2</v>
      </c>
      <c r="E181" s="62">
        <v>5.0053507783781592E-2</v>
      </c>
    </row>
    <row r="182" spans="1:5" x14ac:dyDescent="0.2">
      <c r="A182" s="53">
        <v>22890</v>
      </c>
      <c r="B182" s="61">
        <v>50</v>
      </c>
      <c r="C182" s="62">
        <v>6.0040145291106663E-2</v>
      </c>
      <c r="D182" s="62">
        <v>1.228513047875363E-2</v>
      </c>
      <c r="E182" s="62">
        <v>5.0053507783781592E-2</v>
      </c>
    </row>
    <row r="183" spans="1:5" x14ac:dyDescent="0.2">
      <c r="A183" s="53">
        <v>22920</v>
      </c>
      <c r="B183" s="61">
        <v>51.2</v>
      </c>
      <c r="C183" s="62">
        <v>4.3070989071540139E-2</v>
      </c>
      <c r="D183" s="62">
        <v>3.2890157607756991E-3</v>
      </c>
      <c r="E183" s="62">
        <v>1.3221111225523829E-2</v>
      </c>
    </row>
    <row r="184" spans="1:5" x14ac:dyDescent="0.2">
      <c r="A184" s="53">
        <v>22951</v>
      </c>
      <c r="B184" s="61">
        <v>53.8</v>
      </c>
      <c r="C184" s="62">
        <v>4.3070989071540139E-2</v>
      </c>
      <c r="D184" s="62">
        <v>3.2890157607756991E-3</v>
      </c>
      <c r="E184" s="62">
        <v>1.3221111225523829E-2</v>
      </c>
    </row>
    <row r="185" spans="1:5" x14ac:dyDescent="0.2">
      <c r="A185" s="53">
        <v>22981</v>
      </c>
      <c r="B185" s="61">
        <v>57.2</v>
      </c>
      <c r="C185" s="62">
        <v>4.3070989071540139E-2</v>
      </c>
      <c r="D185" s="62">
        <v>3.2890157607756991E-3</v>
      </c>
      <c r="E185" s="62">
        <v>1.3221111225523829E-2</v>
      </c>
    </row>
    <row r="186" spans="1:5" x14ac:dyDescent="0.2">
      <c r="A186" s="53">
        <v>23012</v>
      </c>
      <c r="B186" s="61">
        <v>55.2</v>
      </c>
      <c r="C186" s="62">
        <v>3.5978663152021979E-2</v>
      </c>
      <c r="D186" s="62">
        <v>1.0915743322612029E-2</v>
      </c>
      <c r="E186" s="62">
        <v>4.4383110795709113E-2</v>
      </c>
    </row>
    <row r="187" spans="1:5" x14ac:dyDescent="0.2">
      <c r="A187" s="53">
        <v>23043</v>
      </c>
      <c r="B187" s="61">
        <v>55.1</v>
      </c>
      <c r="C187" s="62">
        <v>3.5978663152021979E-2</v>
      </c>
      <c r="D187" s="62">
        <v>1.0915743322612029E-2</v>
      </c>
      <c r="E187" s="62">
        <v>4.4383110795709113E-2</v>
      </c>
    </row>
    <row r="188" spans="1:5" x14ac:dyDescent="0.2">
      <c r="A188" s="53">
        <v>23071</v>
      </c>
      <c r="B188" s="61">
        <v>54.7</v>
      </c>
      <c r="C188" s="62">
        <v>3.5978663152021979E-2</v>
      </c>
      <c r="D188" s="62">
        <v>1.0915743322612029E-2</v>
      </c>
      <c r="E188" s="62">
        <v>4.4383110795709113E-2</v>
      </c>
    </row>
    <row r="189" spans="1:5" x14ac:dyDescent="0.2">
      <c r="A189" s="53">
        <v>23102</v>
      </c>
      <c r="B189" s="61">
        <v>57.6</v>
      </c>
      <c r="C189" s="62">
        <v>3.8221569253868229E-2</v>
      </c>
      <c r="D189" s="62">
        <v>1.122121452821232E-2</v>
      </c>
      <c r="E189" s="62">
        <v>4.5646019606861099E-2</v>
      </c>
    </row>
    <row r="190" spans="1:5" x14ac:dyDescent="0.2">
      <c r="A190" s="53">
        <v>23132</v>
      </c>
      <c r="B190" s="61">
        <v>59.8</v>
      </c>
      <c r="C190" s="62">
        <v>3.8221569253868229E-2</v>
      </c>
      <c r="D190" s="62">
        <v>1.122121452821232E-2</v>
      </c>
      <c r="E190" s="62">
        <v>4.5646019606861099E-2</v>
      </c>
    </row>
    <row r="191" spans="1:5" x14ac:dyDescent="0.2">
      <c r="A191" s="53">
        <v>23163</v>
      </c>
      <c r="B191" s="61">
        <v>58.2</v>
      </c>
      <c r="C191" s="62">
        <v>3.8221569253868229E-2</v>
      </c>
      <c r="D191" s="62">
        <v>1.122121452821232E-2</v>
      </c>
      <c r="E191" s="62">
        <v>4.5646019606861099E-2</v>
      </c>
    </row>
    <row r="192" spans="1:5" x14ac:dyDescent="0.2">
      <c r="A192" s="53">
        <v>23193</v>
      </c>
      <c r="B192" s="61">
        <v>55.5</v>
      </c>
      <c r="C192" s="62">
        <v>4.8169293462612943E-2</v>
      </c>
      <c r="D192" s="62">
        <v>2.1984344593379179E-2</v>
      </c>
      <c r="E192" s="62">
        <v>9.0879981544722988E-2</v>
      </c>
    </row>
    <row r="193" spans="1:5" x14ac:dyDescent="0.2">
      <c r="A193" s="53">
        <v>23224</v>
      </c>
      <c r="B193" s="61">
        <v>55.1</v>
      </c>
      <c r="C193" s="62">
        <v>4.8169293462612943E-2</v>
      </c>
      <c r="D193" s="62">
        <v>2.1984344593379179E-2</v>
      </c>
      <c r="E193" s="62">
        <v>9.0879981544722988E-2</v>
      </c>
    </row>
    <row r="194" spans="1:5" x14ac:dyDescent="0.2">
      <c r="A194" s="53">
        <v>23255</v>
      </c>
      <c r="B194" s="61">
        <v>56.9</v>
      </c>
      <c r="C194" s="62">
        <v>4.8169293462612943E-2</v>
      </c>
      <c r="D194" s="62">
        <v>2.1984344593379179E-2</v>
      </c>
      <c r="E194" s="62">
        <v>9.0879981544722988E-2</v>
      </c>
    </row>
    <row r="195" spans="1:5" x14ac:dyDescent="0.2">
      <c r="A195" s="53">
        <v>23285</v>
      </c>
      <c r="B195" s="61">
        <v>57.7</v>
      </c>
      <c r="C195" s="62">
        <v>5.158244565253732E-2</v>
      </c>
      <c r="D195" s="62">
        <v>6.5560243658060744E-3</v>
      </c>
      <c r="E195" s="62">
        <v>2.6483115193417509E-2</v>
      </c>
    </row>
    <row r="196" spans="1:5" x14ac:dyDescent="0.2">
      <c r="A196" s="53">
        <v>23316</v>
      </c>
      <c r="B196" s="61">
        <v>57.5</v>
      </c>
      <c r="C196" s="62">
        <v>5.158244565253732E-2</v>
      </c>
      <c r="D196" s="62">
        <v>6.5560243658060744E-3</v>
      </c>
      <c r="E196" s="62">
        <v>2.6483115193417509E-2</v>
      </c>
    </row>
    <row r="197" spans="1:5" x14ac:dyDescent="0.2">
      <c r="A197" s="53">
        <v>23346</v>
      </c>
      <c r="B197" s="61">
        <v>54</v>
      </c>
      <c r="C197" s="62">
        <v>5.158244565253732E-2</v>
      </c>
      <c r="D197" s="62">
        <v>6.5560243658060744E-3</v>
      </c>
      <c r="E197" s="62">
        <v>2.6483115193417509E-2</v>
      </c>
    </row>
    <row r="198" spans="1:5" x14ac:dyDescent="0.2">
      <c r="A198" s="53">
        <v>23377</v>
      </c>
      <c r="B198" s="61">
        <v>57.1</v>
      </c>
      <c r="C198" s="62">
        <v>6.215820826578574E-2</v>
      </c>
      <c r="D198" s="62">
        <v>2.10825209895227E-2</v>
      </c>
      <c r="E198" s="62">
        <v>8.7034600081077995E-2</v>
      </c>
    </row>
    <row r="199" spans="1:5" x14ac:dyDescent="0.2">
      <c r="A199" s="53">
        <v>23408</v>
      </c>
      <c r="B199" s="61">
        <v>57.9</v>
      </c>
      <c r="C199" s="62">
        <v>6.215820826578574E-2</v>
      </c>
      <c r="D199" s="62">
        <v>2.10825209895227E-2</v>
      </c>
      <c r="E199" s="62">
        <v>8.7034600081077995E-2</v>
      </c>
    </row>
    <row r="200" spans="1:5" x14ac:dyDescent="0.2">
      <c r="A200" s="53">
        <v>23437</v>
      </c>
      <c r="B200" s="61">
        <v>60.2</v>
      </c>
      <c r="C200" s="62">
        <v>6.215820826578574E-2</v>
      </c>
      <c r="D200" s="62">
        <v>2.10825209895227E-2</v>
      </c>
      <c r="E200" s="62">
        <v>8.7034600081077995E-2</v>
      </c>
    </row>
    <row r="201" spans="1:5" x14ac:dyDescent="0.2">
      <c r="A201" s="53">
        <v>23468</v>
      </c>
      <c r="B201" s="61">
        <v>59.2</v>
      </c>
      <c r="C201" s="62">
        <v>6.1807512632801168E-2</v>
      </c>
      <c r="D201" s="62">
        <v>1.0887336899478069E-2</v>
      </c>
      <c r="E201" s="62">
        <v>4.426572835975362E-2</v>
      </c>
    </row>
    <row r="202" spans="1:5" x14ac:dyDescent="0.2">
      <c r="A202" s="53">
        <v>23498</v>
      </c>
      <c r="B202" s="61">
        <v>58.7</v>
      </c>
      <c r="C202" s="62">
        <v>6.1807512632801168E-2</v>
      </c>
      <c r="D202" s="62">
        <v>1.0887336899478069E-2</v>
      </c>
      <c r="E202" s="62">
        <v>4.426572835975362E-2</v>
      </c>
    </row>
    <row r="203" spans="1:5" x14ac:dyDescent="0.2">
      <c r="A203" s="53">
        <v>23529</v>
      </c>
      <c r="B203" s="61">
        <v>60.1</v>
      </c>
      <c r="C203" s="62">
        <v>6.1807512632801168E-2</v>
      </c>
      <c r="D203" s="62">
        <v>1.0887336899478069E-2</v>
      </c>
      <c r="E203" s="62">
        <v>4.426572835975362E-2</v>
      </c>
    </row>
    <row r="204" spans="1:5" x14ac:dyDescent="0.2">
      <c r="A204" s="53">
        <v>23559</v>
      </c>
      <c r="B204" s="61">
        <v>62.9</v>
      </c>
      <c r="C204" s="62">
        <v>5.5198295535006867E-2</v>
      </c>
      <c r="D204" s="62">
        <v>1.5623006663855091E-2</v>
      </c>
      <c r="E204" s="62">
        <v>6.3971809202924002E-2</v>
      </c>
    </row>
    <row r="205" spans="1:5" x14ac:dyDescent="0.2">
      <c r="A205" s="53">
        <v>23590</v>
      </c>
      <c r="B205" s="61">
        <v>63.3</v>
      </c>
      <c r="C205" s="62">
        <v>5.5198295535006867E-2</v>
      </c>
      <c r="D205" s="62">
        <v>1.5623006663855091E-2</v>
      </c>
      <c r="E205" s="62">
        <v>6.3971809202924002E-2</v>
      </c>
    </row>
    <row r="206" spans="1:5" x14ac:dyDescent="0.2">
      <c r="A206" s="53">
        <v>23621</v>
      </c>
      <c r="B206" s="61">
        <v>63.3</v>
      </c>
      <c r="C206" s="62">
        <v>5.5198295535006867E-2</v>
      </c>
      <c r="D206" s="62">
        <v>1.5623006663855091E-2</v>
      </c>
      <c r="E206" s="62">
        <v>6.3971809202924002E-2</v>
      </c>
    </row>
    <row r="207" spans="1:5" x14ac:dyDescent="0.2">
      <c r="A207" s="53">
        <v>23651</v>
      </c>
      <c r="B207" s="61">
        <v>60.7</v>
      </c>
      <c r="C207" s="62">
        <v>5.1563430645021127E-2</v>
      </c>
      <c r="D207" s="62">
        <v>3.0887185823790142E-3</v>
      </c>
      <c r="E207" s="62">
        <v>1.2412233383173101E-2</v>
      </c>
    </row>
    <row r="208" spans="1:5" x14ac:dyDescent="0.2">
      <c r="A208" s="53">
        <v>23682</v>
      </c>
      <c r="B208" s="61">
        <v>61.8</v>
      </c>
      <c r="C208" s="62">
        <v>5.1563430645021127E-2</v>
      </c>
      <c r="D208" s="62">
        <v>3.0887185823790142E-3</v>
      </c>
      <c r="E208" s="62">
        <v>1.2412233383173101E-2</v>
      </c>
    </row>
    <row r="209" spans="1:5" x14ac:dyDescent="0.2">
      <c r="A209" s="53">
        <v>23712</v>
      </c>
      <c r="B209" s="61">
        <v>62.4</v>
      </c>
      <c r="C209" s="62">
        <v>5.1563430645021127E-2</v>
      </c>
      <c r="D209" s="62">
        <v>3.0887185823790142E-3</v>
      </c>
      <c r="E209" s="62">
        <v>1.2412233383173101E-2</v>
      </c>
    </row>
    <row r="210" spans="1:5" x14ac:dyDescent="0.2">
      <c r="A210" s="53">
        <v>23743</v>
      </c>
      <c r="B210" s="61">
        <v>61</v>
      </c>
      <c r="C210" s="62">
        <v>5.4771416005096198E-2</v>
      </c>
      <c r="D210" s="62">
        <v>2.419751879498433E-2</v>
      </c>
      <c r="E210" s="62">
        <v>0.10036021002518369</v>
      </c>
    </row>
    <row r="211" spans="1:5" x14ac:dyDescent="0.2">
      <c r="A211" s="53">
        <v>23774</v>
      </c>
      <c r="B211" s="61">
        <v>62.1</v>
      </c>
      <c r="C211" s="62">
        <v>5.4771416005096198E-2</v>
      </c>
      <c r="D211" s="62">
        <v>2.419751879498433E-2</v>
      </c>
      <c r="E211" s="62">
        <v>0.10036021002518369</v>
      </c>
    </row>
    <row r="212" spans="1:5" x14ac:dyDescent="0.2">
      <c r="A212" s="53">
        <v>23802</v>
      </c>
      <c r="B212" s="61">
        <v>64.900000000000006</v>
      </c>
      <c r="C212" s="62">
        <v>5.4771416005096198E-2</v>
      </c>
      <c r="D212" s="62">
        <v>2.419751879498433E-2</v>
      </c>
      <c r="E212" s="62">
        <v>0.10036021002518369</v>
      </c>
    </row>
    <row r="213" spans="1:5" x14ac:dyDescent="0.2">
      <c r="A213" s="53">
        <v>23833</v>
      </c>
      <c r="B213" s="61">
        <v>62</v>
      </c>
      <c r="C213" s="62">
        <v>5.6592842586862209E-2</v>
      </c>
      <c r="D213" s="62">
        <v>1.2632982485488589E-2</v>
      </c>
      <c r="E213" s="62">
        <v>5.1497573394729601E-2</v>
      </c>
    </row>
    <row r="214" spans="1:5" x14ac:dyDescent="0.2">
      <c r="A214" s="53">
        <v>23863</v>
      </c>
      <c r="B214" s="61">
        <v>61.3</v>
      </c>
      <c r="C214" s="62">
        <v>5.6592842586862209E-2</v>
      </c>
      <c r="D214" s="62">
        <v>1.2632982485488589E-2</v>
      </c>
      <c r="E214" s="62">
        <v>5.1497573394729601E-2</v>
      </c>
    </row>
    <row r="215" spans="1:5" x14ac:dyDescent="0.2">
      <c r="A215" s="53">
        <v>23894</v>
      </c>
      <c r="B215" s="61">
        <v>58.7</v>
      </c>
      <c r="C215" s="62">
        <v>5.6592842586862209E-2</v>
      </c>
      <c r="D215" s="62">
        <v>1.2632982485488589E-2</v>
      </c>
      <c r="E215" s="62">
        <v>5.1497573394729601E-2</v>
      </c>
    </row>
    <row r="216" spans="1:5" x14ac:dyDescent="0.2">
      <c r="A216" s="53">
        <v>23924</v>
      </c>
      <c r="B216" s="61">
        <v>58.1</v>
      </c>
      <c r="C216" s="62">
        <v>6.3468984043853177E-2</v>
      </c>
      <c r="D216" s="62">
        <v>2.2232522817397491E-2</v>
      </c>
      <c r="E216" s="62">
        <v>9.1940002828739154E-2</v>
      </c>
    </row>
    <row r="217" spans="1:5" x14ac:dyDescent="0.2">
      <c r="A217" s="53">
        <v>23955</v>
      </c>
      <c r="B217" s="61">
        <v>58.1</v>
      </c>
      <c r="C217" s="62">
        <v>6.3468984043853177E-2</v>
      </c>
      <c r="D217" s="62">
        <v>2.2232522817397491E-2</v>
      </c>
      <c r="E217" s="62">
        <v>9.1940002828739154E-2</v>
      </c>
    </row>
    <row r="218" spans="1:5" x14ac:dyDescent="0.2">
      <c r="A218" s="53">
        <v>23986</v>
      </c>
      <c r="B218" s="61">
        <v>61</v>
      </c>
      <c r="C218" s="62">
        <v>6.3468984043853177E-2</v>
      </c>
      <c r="D218" s="62">
        <v>2.2232522817397491E-2</v>
      </c>
      <c r="E218" s="62">
        <v>9.1940002828739154E-2</v>
      </c>
    </row>
    <row r="219" spans="1:5" x14ac:dyDescent="0.2">
      <c r="A219" s="53">
        <v>24016</v>
      </c>
      <c r="B219" s="61">
        <v>58.6</v>
      </c>
      <c r="C219" s="62">
        <v>8.4621648738005956E-2</v>
      </c>
      <c r="D219" s="62">
        <v>2.3040404659747011E-2</v>
      </c>
      <c r="E219" s="62">
        <v>9.5395986872523153E-2</v>
      </c>
    </row>
    <row r="220" spans="1:5" x14ac:dyDescent="0.2">
      <c r="A220" s="53">
        <v>24047</v>
      </c>
      <c r="B220" s="61">
        <v>59.4</v>
      </c>
      <c r="C220" s="62">
        <v>8.4621648738005956E-2</v>
      </c>
      <c r="D220" s="62">
        <v>2.3040404659747011E-2</v>
      </c>
      <c r="E220" s="62">
        <v>9.5395986872523153E-2</v>
      </c>
    </row>
    <row r="221" spans="1:5" x14ac:dyDescent="0.2">
      <c r="A221" s="53">
        <v>24077</v>
      </c>
      <c r="B221" s="61">
        <v>62.8</v>
      </c>
      <c r="C221" s="62">
        <v>8.4621648738005956E-2</v>
      </c>
      <c r="D221" s="62">
        <v>2.3040404659747011E-2</v>
      </c>
      <c r="E221" s="62">
        <v>9.5395986872523153E-2</v>
      </c>
    </row>
    <row r="222" spans="1:5" x14ac:dyDescent="0.2">
      <c r="A222" s="53">
        <v>24108</v>
      </c>
      <c r="B222" s="61">
        <v>65.8</v>
      </c>
      <c r="C222" s="62">
        <v>8.477495839396397E-2</v>
      </c>
      <c r="D222" s="62">
        <v>2.4342287590095699E-2</v>
      </c>
      <c r="E222" s="62">
        <v>0.100982479057544</v>
      </c>
    </row>
    <row r="223" spans="1:5" x14ac:dyDescent="0.2">
      <c r="A223" s="53">
        <v>24139</v>
      </c>
      <c r="B223" s="61">
        <v>65.5</v>
      </c>
      <c r="C223" s="62">
        <v>8.477495839396397E-2</v>
      </c>
      <c r="D223" s="62">
        <v>2.4342287590095699E-2</v>
      </c>
      <c r="E223" s="62">
        <v>0.100982479057544</v>
      </c>
    </row>
    <row r="224" spans="1:5" x14ac:dyDescent="0.2">
      <c r="A224" s="53">
        <v>24167</v>
      </c>
      <c r="B224" s="61">
        <v>65.7</v>
      </c>
      <c r="C224" s="62">
        <v>8.477495839396397E-2</v>
      </c>
      <c r="D224" s="62">
        <v>2.4342287590095699E-2</v>
      </c>
      <c r="E224" s="62">
        <v>0.100982479057544</v>
      </c>
    </row>
    <row r="225" spans="1:5" x14ac:dyDescent="0.2">
      <c r="A225" s="53">
        <v>24198</v>
      </c>
      <c r="B225" s="61">
        <v>64.2</v>
      </c>
      <c r="C225" s="62">
        <v>7.490136086896218E-2</v>
      </c>
      <c r="D225" s="62">
        <v>3.4160196193779228E-3</v>
      </c>
      <c r="E225" s="62">
        <v>1.373425320265032E-2</v>
      </c>
    </row>
    <row r="226" spans="1:5" x14ac:dyDescent="0.2">
      <c r="A226" s="53">
        <v>24228</v>
      </c>
      <c r="B226" s="61">
        <v>57.7</v>
      </c>
      <c r="C226" s="62">
        <v>7.490136086896218E-2</v>
      </c>
      <c r="D226" s="62">
        <v>3.4160196193779228E-3</v>
      </c>
      <c r="E226" s="62">
        <v>1.373425320265032E-2</v>
      </c>
    </row>
    <row r="227" spans="1:5" x14ac:dyDescent="0.2">
      <c r="A227" s="53">
        <v>24259</v>
      </c>
      <c r="B227" s="61">
        <v>59</v>
      </c>
      <c r="C227" s="62">
        <v>7.490136086896218E-2</v>
      </c>
      <c r="D227" s="62">
        <v>3.4160196193779228E-3</v>
      </c>
      <c r="E227" s="62">
        <v>1.373425320265032E-2</v>
      </c>
    </row>
    <row r="228" spans="1:5" x14ac:dyDescent="0.2">
      <c r="A228" s="53">
        <v>24289</v>
      </c>
      <c r="B228" s="61">
        <v>60.3</v>
      </c>
      <c r="C228" s="62">
        <v>6.0428748447519318E-2</v>
      </c>
      <c r="D228" s="62">
        <v>8.4690505157436948E-3</v>
      </c>
      <c r="E228" s="62">
        <v>3.4308985871634563E-2</v>
      </c>
    </row>
    <row r="229" spans="1:5" x14ac:dyDescent="0.2">
      <c r="A229" s="53">
        <v>24320</v>
      </c>
      <c r="B229" s="61">
        <v>58.5</v>
      </c>
      <c r="C229" s="62">
        <v>6.0428748447519318E-2</v>
      </c>
      <c r="D229" s="62">
        <v>8.4690505157436948E-3</v>
      </c>
      <c r="E229" s="62">
        <v>3.4308985871634563E-2</v>
      </c>
    </row>
    <row r="230" spans="1:5" x14ac:dyDescent="0.2">
      <c r="A230" s="53">
        <v>24351</v>
      </c>
      <c r="B230" s="61">
        <v>58.7</v>
      </c>
      <c r="C230" s="62">
        <v>6.0428748447519318E-2</v>
      </c>
      <c r="D230" s="62">
        <v>8.4690505157436948E-3</v>
      </c>
      <c r="E230" s="62">
        <v>3.4308985871634563E-2</v>
      </c>
    </row>
    <row r="231" spans="1:5" x14ac:dyDescent="0.2">
      <c r="A231" s="53">
        <v>24381</v>
      </c>
      <c r="B231" s="61">
        <v>57.2</v>
      </c>
      <c r="C231" s="62">
        <v>4.505020174315192E-2</v>
      </c>
      <c r="D231" s="62">
        <v>8.2040710856639242E-3</v>
      </c>
      <c r="E231" s="62">
        <v>3.3222338325639138E-2</v>
      </c>
    </row>
    <row r="232" spans="1:5" x14ac:dyDescent="0.2">
      <c r="A232" s="53">
        <v>24412</v>
      </c>
      <c r="B232" s="61">
        <v>53.7</v>
      </c>
      <c r="C232" s="62">
        <v>4.505020174315192E-2</v>
      </c>
      <c r="D232" s="62">
        <v>8.2040710856639242E-3</v>
      </c>
      <c r="E232" s="62">
        <v>3.3222338325639138E-2</v>
      </c>
    </row>
    <row r="233" spans="1:5" x14ac:dyDescent="0.2">
      <c r="A233" s="53">
        <v>24442</v>
      </c>
      <c r="B233" s="61">
        <v>52.4</v>
      </c>
      <c r="C233" s="62">
        <v>4.505020174315192E-2</v>
      </c>
      <c r="D233" s="62">
        <v>8.2040710856639242E-3</v>
      </c>
      <c r="E233" s="62">
        <v>3.3222338325639138E-2</v>
      </c>
    </row>
    <row r="234" spans="1:5" x14ac:dyDescent="0.2">
      <c r="A234" s="53">
        <v>24473</v>
      </c>
      <c r="B234" s="61">
        <v>49.1</v>
      </c>
      <c r="C234" s="62">
        <v>2.9250362511276641E-2</v>
      </c>
      <c r="D234" s="62">
        <v>8.8555258677027685E-3</v>
      </c>
      <c r="E234" s="62">
        <v>3.5895409464262507E-2</v>
      </c>
    </row>
    <row r="235" spans="1:5" x14ac:dyDescent="0.2">
      <c r="A235" s="53">
        <v>24504</v>
      </c>
      <c r="B235" s="61">
        <v>47.6</v>
      </c>
      <c r="C235" s="62">
        <v>2.9250362511276641E-2</v>
      </c>
      <c r="D235" s="62">
        <v>8.8555258677027685E-3</v>
      </c>
      <c r="E235" s="62">
        <v>3.5895409464262507E-2</v>
      </c>
    </row>
    <row r="236" spans="1:5" x14ac:dyDescent="0.2">
      <c r="A236" s="53">
        <v>24532</v>
      </c>
      <c r="B236" s="61">
        <v>45.3</v>
      </c>
      <c r="C236" s="62">
        <v>2.9250362511276641E-2</v>
      </c>
      <c r="D236" s="62">
        <v>8.8555258677027685E-3</v>
      </c>
      <c r="E236" s="62">
        <v>3.5895409464262507E-2</v>
      </c>
    </row>
    <row r="237" spans="1:5" x14ac:dyDescent="0.2">
      <c r="A237" s="53">
        <v>24563</v>
      </c>
      <c r="B237" s="61">
        <v>42.8</v>
      </c>
      <c r="C237" s="62">
        <v>2.637515281107965E-2</v>
      </c>
      <c r="D237" s="62">
        <v>6.1297812624356185E-4</v>
      </c>
      <c r="E237" s="62">
        <v>2.4541678795018118E-3</v>
      </c>
    </row>
    <row r="238" spans="1:5" x14ac:dyDescent="0.2">
      <c r="A238" s="53">
        <v>24593</v>
      </c>
      <c r="B238" s="61">
        <v>44.5</v>
      </c>
      <c r="C238" s="62">
        <v>2.637515281107965E-2</v>
      </c>
      <c r="D238" s="62">
        <v>6.1297812624356185E-4</v>
      </c>
      <c r="E238" s="62">
        <v>2.4541678795018118E-3</v>
      </c>
    </row>
    <row r="239" spans="1:5" x14ac:dyDescent="0.2">
      <c r="A239" s="53">
        <v>24624</v>
      </c>
      <c r="B239" s="61">
        <v>46.8</v>
      </c>
      <c r="C239" s="62">
        <v>2.637515281107965E-2</v>
      </c>
      <c r="D239" s="62">
        <v>6.1297812624356185E-4</v>
      </c>
      <c r="E239" s="62">
        <v>2.4541678795018118E-3</v>
      </c>
    </row>
    <row r="240" spans="1:5" x14ac:dyDescent="0.2">
      <c r="A240" s="53">
        <v>24654</v>
      </c>
      <c r="B240" s="61">
        <v>49.5</v>
      </c>
      <c r="C240" s="62">
        <v>2.738492796925546E-2</v>
      </c>
      <c r="D240" s="62">
        <v>9.4612091745059444E-3</v>
      </c>
      <c r="E240" s="62">
        <v>3.8385319245969551E-2</v>
      </c>
    </row>
    <row r="241" spans="1:5" x14ac:dyDescent="0.2">
      <c r="A241" s="53">
        <v>24685</v>
      </c>
      <c r="B241" s="61">
        <v>52.2</v>
      </c>
      <c r="C241" s="62">
        <v>2.738492796925546E-2</v>
      </c>
      <c r="D241" s="62">
        <v>9.4612091745059444E-3</v>
      </c>
      <c r="E241" s="62">
        <v>3.8385319245969551E-2</v>
      </c>
    </row>
    <row r="242" spans="1:5" x14ac:dyDescent="0.2">
      <c r="A242" s="53">
        <v>24716</v>
      </c>
      <c r="B242" s="61">
        <v>54.9</v>
      </c>
      <c r="C242" s="62">
        <v>2.738492796925546E-2</v>
      </c>
      <c r="D242" s="62">
        <v>9.4612091745059444E-3</v>
      </c>
      <c r="E242" s="62">
        <v>3.8385319245969551E-2</v>
      </c>
    </row>
    <row r="243" spans="1:5" x14ac:dyDescent="0.2">
      <c r="A243" s="53">
        <v>24746</v>
      </c>
      <c r="B243" s="61">
        <v>54.1</v>
      </c>
      <c r="C243" s="62">
        <v>2.670839761173328E-2</v>
      </c>
      <c r="D243" s="62">
        <v>7.5401712735310893E-3</v>
      </c>
      <c r="E243" s="62">
        <v>3.050352818463176E-2</v>
      </c>
    </row>
    <row r="244" spans="1:5" x14ac:dyDescent="0.2">
      <c r="A244" s="53">
        <v>24777</v>
      </c>
      <c r="B244" s="61">
        <v>54.2</v>
      </c>
      <c r="C244" s="62">
        <v>2.670839761173328E-2</v>
      </c>
      <c r="D244" s="62">
        <v>7.5401712735310893E-3</v>
      </c>
      <c r="E244" s="62">
        <v>3.050352818463176E-2</v>
      </c>
    </row>
    <row r="245" spans="1:5" x14ac:dyDescent="0.2">
      <c r="A245" s="53">
        <v>24807</v>
      </c>
      <c r="B245" s="61">
        <v>55.6</v>
      </c>
      <c r="C245" s="62">
        <v>2.670839761173328E-2</v>
      </c>
      <c r="D245" s="62">
        <v>7.5401712735310893E-3</v>
      </c>
      <c r="E245" s="62">
        <v>3.050352818463176E-2</v>
      </c>
    </row>
    <row r="246" spans="1:5" x14ac:dyDescent="0.2">
      <c r="A246" s="53">
        <v>24838</v>
      </c>
      <c r="B246" s="61">
        <v>56.6</v>
      </c>
      <c r="C246" s="62">
        <v>3.8452148706466398E-2</v>
      </c>
      <c r="D246" s="62">
        <v>2.0395071286729152E-2</v>
      </c>
      <c r="E246" s="62">
        <v>8.4110145813841353E-2</v>
      </c>
    </row>
    <row r="247" spans="1:5" x14ac:dyDescent="0.2">
      <c r="A247" s="53">
        <v>24869</v>
      </c>
      <c r="B247" s="61">
        <v>55</v>
      </c>
      <c r="C247" s="62">
        <v>3.8452148706466398E-2</v>
      </c>
      <c r="D247" s="62">
        <v>2.0395071286729152E-2</v>
      </c>
      <c r="E247" s="62">
        <v>8.4110145813841353E-2</v>
      </c>
    </row>
    <row r="248" spans="1:5" x14ac:dyDescent="0.2">
      <c r="A248" s="53">
        <v>24898</v>
      </c>
      <c r="B248" s="61">
        <v>53.8</v>
      </c>
      <c r="C248" s="62">
        <v>3.8452148706466398E-2</v>
      </c>
      <c r="D248" s="62">
        <v>2.0395071286729152E-2</v>
      </c>
      <c r="E248" s="62">
        <v>8.4110145813841353E-2</v>
      </c>
    </row>
    <row r="249" spans="1:5" x14ac:dyDescent="0.2">
      <c r="A249" s="53">
        <v>24929</v>
      </c>
      <c r="B249" s="61">
        <v>58</v>
      </c>
      <c r="C249" s="62">
        <v>5.5155815100588403E-2</v>
      </c>
      <c r="D249" s="62">
        <v>1.6707995500967191E-2</v>
      </c>
      <c r="E249" s="62">
        <v>6.8525659237721692E-2</v>
      </c>
    </row>
    <row r="250" spans="1:5" x14ac:dyDescent="0.2">
      <c r="A250" s="53">
        <v>24959</v>
      </c>
      <c r="B250" s="61">
        <v>55.3</v>
      </c>
      <c r="C250" s="62">
        <v>5.5155815100588403E-2</v>
      </c>
      <c r="D250" s="62">
        <v>1.6707995500967191E-2</v>
      </c>
      <c r="E250" s="62">
        <v>6.8525659237721692E-2</v>
      </c>
    </row>
    <row r="251" spans="1:5" x14ac:dyDescent="0.2">
      <c r="A251" s="53">
        <v>24990</v>
      </c>
      <c r="B251" s="61">
        <v>53.5</v>
      </c>
      <c r="C251" s="62">
        <v>5.5155815100588403E-2</v>
      </c>
      <c r="D251" s="62">
        <v>1.6707995500967191E-2</v>
      </c>
      <c r="E251" s="62">
        <v>6.8525659237721692E-2</v>
      </c>
    </row>
    <row r="252" spans="1:5" x14ac:dyDescent="0.2">
      <c r="A252" s="53">
        <v>25020</v>
      </c>
      <c r="B252" s="61">
        <v>54.1</v>
      </c>
      <c r="C252" s="62">
        <v>5.3366682329002352E-2</v>
      </c>
      <c r="D252" s="62">
        <v>7.7495566345378913E-3</v>
      </c>
      <c r="E252" s="62">
        <v>3.1360425530983838E-2</v>
      </c>
    </row>
    <row r="253" spans="1:5" x14ac:dyDescent="0.2">
      <c r="A253" s="53">
        <v>25051</v>
      </c>
      <c r="B253" s="61">
        <v>52.7</v>
      </c>
      <c r="C253" s="62">
        <v>5.3366682329002352E-2</v>
      </c>
      <c r="D253" s="62">
        <v>7.7495566345378913E-3</v>
      </c>
      <c r="E253" s="62">
        <v>3.1360425530983838E-2</v>
      </c>
    </row>
    <row r="254" spans="1:5" x14ac:dyDescent="0.2">
      <c r="A254" s="53">
        <v>25082</v>
      </c>
      <c r="B254" s="61">
        <v>51.8</v>
      </c>
      <c r="C254" s="62">
        <v>5.3366682329002352E-2</v>
      </c>
      <c r="D254" s="62">
        <v>7.7495566345378913E-3</v>
      </c>
      <c r="E254" s="62">
        <v>3.1360425530983838E-2</v>
      </c>
    </row>
    <row r="255" spans="1:5" x14ac:dyDescent="0.2">
      <c r="A255" s="53">
        <v>25112</v>
      </c>
      <c r="B255" s="61">
        <v>55.8</v>
      </c>
      <c r="C255" s="62">
        <v>4.9595653600969333E-2</v>
      </c>
      <c r="D255" s="62">
        <v>3.9332004111917174E-3</v>
      </c>
      <c r="E255" s="62">
        <v>1.5825865664408582E-2</v>
      </c>
    </row>
    <row r="256" spans="1:5" x14ac:dyDescent="0.2">
      <c r="A256" s="53">
        <v>25143</v>
      </c>
      <c r="B256" s="61">
        <v>58.1</v>
      </c>
      <c r="C256" s="62">
        <v>4.9595653600969333E-2</v>
      </c>
      <c r="D256" s="62">
        <v>3.9332004111917174E-3</v>
      </c>
      <c r="E256" s="62">
        <v>1.5825865664408582E-2</v>
      </c>
    </row>
    <row r="257" spans="1:5" x14ac:dyDescent="0.2">
      <c r="A257" s="53">
        <v>25173</v>
      </c>
      <c r="B257" s="61">
        <v>56.1</v>
      </c>
      <c r="C257" s="62">
        <v>4.9595653600969333E-2</v>
      </c>
      <c r="D257" s="62">
        <v>3.9332004111917174E-3</v>
      </c>
      <c r="E257" s="62">
        <v>1.5825865664408582E-2</v>
      </c>
    </row>
    <row r="258" spans="1:5" x14ac:dyDescent="0.2">
      <c r="A258" s="53">
        <v>25204</v>
      </c>
      <c r="B258" s="61">
        <v>54.9</v>
      </c>
      <c r="C258" s="62">
        <v>4.4715981050763132E-2</v>
      </c>
      <c r="D258" s="62">
        <v>1.565115509134396E-2</v>
      </c>
      <c r="E258" s="62">
        <v>6.4089767847923307E-2</v>
      </c>
    </row>
    <row r="259" spans="1:5" x14ac:dyDescent="0.2">
      <c r="A259" s="53">
        <v>25235</v>
      </c>
      <c r="B259" s="61">
        <v>57</v>
      </c>
      <c r="C259" s="62">
        <v>4.4715981050763132E-2</v>
      </c>
      <c r="D259" s="62">
        <v>1.565115509134396E-2</v>
      </c>
      <c r="E259" s="62">
        <v>6.4089767847923307E-2</v>
      </c>
    </row>
    <row r="260" spans="1:5" x14ac:dyDescent="0.2">
      <c r="A260" s="53">
        <v>25263</v>
      </c>
      <c r="B260" s="61">
        <v>57.1</v>
      </c>
      <c r="C260" s="62">
        <v>4.4715981050763132E-2</v>
      </c>
      <c r="D260" s="62">
        <v>1.565115509134396E-2</v>
      </c>
      <c r="E260" s="62">
        <v>6.4089767847923307E-2</v>
      </c>
    </row>
    <row r="261" spans="1:5" x14ac:dyDescent="0.2">
      <c r="A261" s="53">
        <v>25294</v>
      </c>
      <c r="B261" s="61">
        <v>55.2</v>
      </c>
      <c r="C261" s="62">
        <v>3.067141537615219E-2</v>
      </c>
      <c r="D261" s="62">
        <v>3.039953206492568E-3</v>
      </c>
      <c r="E261" s="62">
        <v>1.221537317702537E-2</v>
      </c>
    </row>
    <row r="262" spans="1:5" x14ac:dyDescent="0.2">
      <c r="A262" s="53">
        <v>25324</v>
      </c>
      <c r="B262" s="61">
        <v>56.7</v>
      </c>
      <c r="C262" s="62">
        <v>3.067141537615219E-2</v>
      </c>
      <c r="D262" s="62">
        <v>3.039953206492568E-3</v>
      </c>
      <c r="E262" s="62">
        <v>1.221537317702537E-2</v>
      </c>
    </row>
    <row r="263" spans="1:5" x14ac:dyDescent="0.2">
      <c r="A263" s="53">
        <v>25355</v>
      </c>
      <c r="B263" s="61">
        <v>55.5</v>
      </c>
      <c r="C263" s="62">
        <v>3.067141537615219E-2</v>
      </c>
      <c r="D263" s="62">
        <v>3.039953206492568E-3</v>
      </c>
      <c r="E263" s="62">
        <v>1.221537317702537E-2</v>
      </c>
    </row>
    <row r="264" spans="1:5" x14ac:dyDescent="0.2">
      <c r="A264" s="53">
        <v>25385</v>
      </c>
      <c r="B264" s="61">
        <v>53.1</v>
      </c>
      <c r="C264" s="62">
        <v>2.9500970408946881E-2</v>
      </c>
      <c r="D264" s="62">
        <v>6.6051420527715021E-3</v>
      </c>
      <c r="E264" s="62">
        <v>2.6683490197652041E-2</v>
      </c>
    </row>
    <row r="265" spans="1:5" x14ac:dyDescent="0.2">
      <c r="A265" s="53">
        <v>25416</v>
      </c>
      <c r="B265" s="61">
        <v>54.8</v>
      </c>
      <c r="C265" s="62">
        <v>2.9500970408946881E-2</v>
      </c>
      <c r="D265" s="62">
        <v>6.6051420527715021E-3</v>
      </c>
      <c r="E265" s="62">
        <v>2.6683490197652041E-2</v>
      </c>
    </row>
    <row r="266" spans="1:5" x14ac:dyDescent="0.2">
      <c r="A266" s="53">
        <v>25447</v>
      </c>
      <c r="B266" s="61">
        <v>54.1</v>
      </c>
      <c r="C266" s="62">
        <v>2.9500970408946881E-2</v>
      </c>
      <c r="D266" s="62">
        <v>6.6051420527715021E-3</v>
      </c>
      <c r="E266" s="62">
        <v>2.6683490197652041E-2</v>
      </c>
    </row>
    <row r="267" spans="1:5" x14ac:dyDescent="0.2">
      <c r="A267" s="53">
        <v>25477</v>
      </c>
      <c r="B267" s="61">
        <v>54.6</v>
      </c>
      <c r="C267" s="62">
        <v>2.0466450833714091E-2</v>
      </c>
      <c r="D267" s="62">
        <v>-4.8769458752543609E-3</v>
      </c>
      <c r="E267" s="62">
        <v>-1.936553931373752E-2</v>
      </c>
    </row>
    <row r="268" spans="1:5" x14ac:dyDescent="0.2">
      <c r="A268" s="53">
        <v>25508</v>
      </c>
      <c r="B268" s="61">
        <v>53.2</v>
      </c>
      <c r="C268" s="62">
        <v>2.0466450833714091E-2</v>
      </c>
      <c r="D268" s="62">
        <v>-4.8769458752543609E-3</v>
      </c>
      <c r="E268" s="62">
        <v>-1.936553931373752E-2</v>
      </c>
    </row>
    <row r="269" spans="1:5" x14ac:dyDescent="0.2">
      <c r="A269" s="53">
        <v>25538</v>
      </c>
      <c r="B269" s="61">
        <v>52</v>
      </c>
      <c r="C269" s="62">
        <v>2.0466450833714091E-2</v>
      </c>
      <c r="D269" s="62">
        <v>-4.8769458752543609E-3</v>
      </c>
      <c r="E269" s="62">
        <v>-1.936553931373752E-2</v>
      </c>
    </row>
    <row r="270" spans="1:5" x14ac:dyDescent="0.2">
      <c r="A270" s="53">
        <v>25569</v>
      </c>
      <c r="B270" s="61">
        <v>48.7</v>
      </c>
      <c r="C270" s="62">
        <v>3.249346028238541E-3</v>
      </c>
      <c r="D270" s="62">
        <v>-1.4847070124259069E-3</v>
      </c>
      <c r="E270" s="62">
        <v>-5.9256150066526736E-3</v>
      </c>
    </row>
    <row r="271" spans="1:5" x14ac:dyDescent="0.2">
      <c r="A271" s="53">
        <v>25600</v>
      </c>
      <c r="B271" s="61">
        <v>47.4</v>
      </c>
      <c r="C271" s="62">
        <v>3.249346028238541E-3</v>
      </c>
      <c r="D271" s="62">
        <v>-1.4847070124259069E-3</v>
      </c>
      <c r="E271" s="62">
        <v>-5.9256150066526736E-3</v>
      </c>
    </row>
    <row r="272" spans="1:5" x14ac:dyDescent="0.2">
      <c r="A272" s="53">
        <v>25628</v>
      </c>
      <c r="B272" s="61">
        <v>46.9</v>
      </c>
      <c r="C272" s="62">
        <v>3.249346028238541E-3</v>
      </c>
      <c r="D272" s="62">
        <v>-1.4847070124259069E-3</v>
      </c>
      <c r="E272" s="62">
        <v>-5.9256150066526736E-3</v>
      </c>
    </row>
    <row r="273" spans="1:5" x14ac:dyDescent="0.2">
      <c r="A273" s="53">
        <v>25659</v>
      </c>
      <c r="B273" s="61">
        <v>45</v>
      </c>
      <c r="C273" s="62">
        <v>1.628354507476494E-3</v>
      </c>
      <c r="D273" s="62">
        <v>1.419300010385208E-3</v>
      </c>
      <c r="E273" s="62">
        <v>5.6892979569385096E-3</v>
      </c>
    </row>
    <row r="274" spans="1:5" x14ac:dyDescent="0.2">
      <c r="A274" s="53">
        <v>25689</v>
      </c>
      <c r="B274" s="61">
        <v>47.2</v>
      </c>
      <c r="C274" s="62">
        <v>1.628354507476494E-3</v>
      </c>
      <c r="D274" s="62">
        <v>1.419300010385208E-3</v>
      </c>
      <c r="E274" s="62">
        <v>5.6892979569385096E-3</v>
      </c>
    </row>
    <row r="275" spans="1:5" x14ac:dyDescent="0.2">
      <c r="A275" s="53">
        <v>25720</v>
      </c>
      <c r="B275" s="61">
        <v>51.1</v>
      </c>
      <c r="C275" s="62">
        <v>1.628354507476494E-3</v>
      </c>
      <c r="D275" s="62">
        <v>1.419300010385208E-3</v>
      </c>
      <c r="E275" s="62">
        <v>5.6892979569385096E-3</v>
      </c>
    </row>
    <row r="276" spans="1:5" x14ac:dyDescent="0.2">
      <c r="A276" s="53">
        <v>25750</v>
      </c>
      <c r="B276" s="61">
        <v>49.5</v>
      </c>
      <c r="C276" s="62">
        <v>4.2258147637592551E-3</v>
      </c>
      <c r="D276" s="62">
        <v>9.2155083013763586E-3</v>
      </c>
      <c r="E276" s="62">
        <v>3.7374724507416301E-2</v>
      </c>
    </row>
    <row r="277" spans="1:5" x14ac:dyDescent="0.2">
      <c r="A277" s="53">
        <v>25781</v>
      </c>
      <c r="B277" s="61">
        <v>47.3</v>
      </c>
      <c r="C277" s="62">
        <v>4.2258147637592551E-3</v>
      </c>
      <c r="D277" s="62">
        <v>9.2155083013763586E-3</v>
      </c>
      <c r="E277" s="62">
        <v>3.7374724507416301E-2</v>
      </c>
    </row>
    <row r="278" spans="1:5" x14ac:dyDescent="0.2">
      <c r="A278" s="53">
        <v>25812</v>
      </c>
      <c r="B278" s="61">
        <v>44.1</v>
      </c>
      <c r="C278" s="62">
        <v>4.2258147637592551E-3</v>
      </c>
      <c r="D278" s="62">
        <v>9.2155083013763586E-3</v>
      </c>
      <c r="E278" s="62">
        <v>3.7374724507416301E-2</v>
      </c>
    </row>
    <row r="279" spans="1:5" x14ac:dyDescent="0.2">
      <c r="A279" s="53">
        <v>25842</v>
      </c>
      <c r="B279" s="61">
        <v>42.4</v>
      </c>
      <c r="C279" s="62">
        <v>-1.667035906259561E-3</v>
      </c>
      <c r="D279" s="62">
        <v>-1.071638106008845E-2</v>
      </c>
      <c r="E279" s="62">
        <v>-4.2181388825872079E-2</v>
      </c>
    </row>
    <row r="280" spans="1:5" x14ac:dyDescent="0.2">
      <c r="A280" s="53">
        <v>25873</v>
      </c>
      <c r="B280" s="61">
        <v>39.700000000000003</v>
      </c>
      <c r="C280" s="62">
        <v>-1.667035906259561E-3</v>
      </c>
      <c r="D280" s="62">
        <v>-1.071638106008845E-2</v>
      </c>
      <c r="E280" s="62">
        <v>-4.2181388825872079E-2</v>
      </c>
    </row>
    <row r="281" spans="1:5" x14ac:dyDescent="0.2">
      <c r="A281" s="53">
        <v>25903</v>
      </c>
      <c r="B281" s="61">
        <v>45.4</v>
      </c>
      <c r="C281" s="62">
        <v>-1.667035906259561E-3</v>
      </c>
      <c r="D281" s="62">
        <v>-1.071638106008845E-2</v>
      </c>
      <c r="E281" s="62">
        <v>-4.2181388825872079E-2</v>
      </c>
    </row>
    <row r="282" spans="1:5" x14ac:dyDescent="0.2">
      <c r="A282" s="53">
        <v>25934</v>
      </c>
      <c r="B282" s="61">
        <v>47.9</v>
      </c>
      <c r="C282" s="62">
        <v>2.697236849004174E-2</v>
      </c>
      <c r="D282" s="62">
        <v>2.7159927894247621E-2</v>
      </c>
      <c r="E282" s="62">
        <v>0.11314636517358</v>
      </c>
    </row>
    <row r="283" spans="1:5" x14ac:dyDescent="0.2">
      <c r="A283" s="53">
        <v>25965</v>
      </c>
      <c r="B283" s="61">
        <v>54.8</v>
      </c>
      <c r="C283" s="62">
        <v>2.697236849004174E-2</v>
      </c>
      <c r="D283" s="62">
        <v>2.7159927894247621E-2</v>
      </c>
      <c r="E283" s="62">
        <v>0.11314636517358</v>
      </c>
    </row>
    <row r="284" spans="1:5" x14ac:dyDescent="0.2">
      <c r="A284" s="53">
        <v>25993</v>
      </c>
      <c r="B284" s="61">
        <v>51.2</v>
      </c>
      <c r="C284" s="62">
        <v>2.697236849004174E-2</v>
      </c>
      <c r="D284" s="62">
        <v>2.7159927894247621E-2</v>
      </c>
      <c r="E284" s="62">
        <v>0.11314636517358</v>
      </c>
    </row>
    <row r="285" spans="1:5" x14ac:dyDescent="0.2">
      <c r="A285" s="53">
        <v>26024</v>
      </c>
      <c r="B285" s="61">
        <v>54.5</v>
      </c>
      <c r="C285" s="62">
        <v>3.106613002019493E-2</v>
      </c>
      <c r="D285" s="62">
        <v>5.4112007973197733E-3</v>
      </c>
      <c r="E285" s="62">
        <v>2.1821124394593161E-2</v>
      </c>
    </row>
    <row r="286" spans="1:5" x14ac:dyDescent="0.2">
      <c r="A286" s="53">
        <v>26054</v>
      </c>
      <c r="B286" s="61">
        <v>54.2</v>
      </c>
      <c r="C286" s="62">
        <v>3.106613002019493E-2</v>
      </c>
      <c r="D286" s="62">
        <v>5.4112007973197733E-3</v>
      </c>
      <c r="E286" s="62">
        <v>2.1821124394593161E-2</v>
      </c>
    </row>
    <row r="287" spans="1:5" x14ac:dyDescent="0.2">
      <c r="A287" s="53">
        <v>26085</v>
      </c>
      <c r="B287" s="61">
        <v>53.8</v>
      </c>
      <c r="C287" s="62">
        <v>3.106613002019493E-2</v>
      </c>
      <c r="D287" s="62">
        <v>5.4112007973197733E-3</v>
      </c>
      <c r="E287" s="62">
        <v>2.1821124394593161E-2</v>
      </c>
    </row>
    <row r="288" spans="1:5" x14ac:dyDescent="0.2">
      <c r="A288" s="53">
        <v>26115</v>
      </c>
      <c r="B288" s="61">
        <v>54.4</v>
      </c>
      <c r="C288" s="62">
        <v>3.0058948108077931E-2</v>
      </c>
      <c r="D288" s="62">
        <v>8.2296708504175139E-3</v>
      </c>
      <c r="E288" s="62">
        <v>3.3327282382066732E-2</v>
      </c>
    </row>
    <row r="289" spans="1:5" x14ac:dyDescent="0.2">
      <c r="A289" s="53">
        <v>26146</v>
      </c>
      <c r="B289" s="61">
        <v>53.6</v>
      </c>
      <c r="C289" s="62">
        <v>3.0058948108077931E-2</v>
      </c>
      <c r="D289" s="62">
        <v>8.2296708504175139E-3</v>
      </c>
      <c r="E289" s="62">
        <v>3.3327282382066732E-2</v>
      </c>
    </row>
    <row r="290" spans="1:5" x14ac:dyDescent="0.2">
      <c r="A290" s="53">
        <v>26177</v>
      </c>
      <c r="B290" s="61">
        <v>55.1</v>
      </c>
      <c r="C290" s="62">
        <v>3.0058948108077931E-2</v>
      </c>
      <c r="D290" s="62">
        <v>8.2296708504175139E-3</v>
      </c>
      <c r="E290" s="62">
        <v>3.3327282382066732E-2</v>
      </c>
    </row>
    <row r="291" spans="1:5" x14ac:dyDescent="0.2">
      <c r="A291" s="53">
        <v>26207</v>
      </c>
      <c r="B291" s="61">
        <v>55</v>
      </c>
      <c r="C291" s="62">
        <v>4.3672048006249138E-2</v>
      </c>
      <c r="D291" s="62">
        <v>2.357838388214737E-3</v>
      </c>
      <c r="E291" s="62">
        <v>9.4647624276400499E-3</v>
      </c>
    </row>
    <row r="292" spans="1:5" x14ac:dyDescent="0.2">
      <c r="A292" s="53">
        <v>26238</v>
      </c>
      <c r="B292" s="61">
        <v>52.3</v>
      </c>
      <c r="C292" s="62">
        <v>4.3672048006249138E-2</v>
      </c>
      <c r="D292" s="62">
        <v>2.357838388214737E-3</v>
      </c>
      <c r="E292" s="62">
        <v>9.4647624276400499E-3</v>
      </c>
    </row>
    <row r="293" spans="1:5" x14ac:dyDescent="0.2">
      <c r="A293" s="53">
        <v>26268</v>
      </c>
      <c r="B293" s="61">
        <v>57.6</v>
      </c>
      <c r="C293" s="62">
        <v>4.3672048006249138E-2</v>
      </c>
      <c r="D293" s="62">
        <v>2.357838388214737E-3</v>
      </c>
      <c r="E293" s="62">
        <v>9.4647624276400499E-3</v>
      </c>
    </row>
    <row r="294" spans="1:5" x14ac:dyDescent="0.2">
      <c r="A294" s="53">
        <v>26299</v>
      </c>
      <c r="B294" s="61">
        <v>59.6</v>
      </c>
      <c r="C294" s="62">
        <v>3.4760721277919467E-2</v>
      </c>
      <c r="D294" s="62">
        <v>1.8389588842627851E-2</v>
      </c>
      <c r="E294" s="62">
        <v>7.5612407343295773E-2</v>
      </c>
    </row>
    <row r="295" spans="1:5" x14ac:dyDescent="0.2">
      <c r="A295" s="53">
        <v>26330</v>
      </c>
      <c r="B295" s="61">
        <v>60.6</v>
      </c>
      <c r="C295" s="62">
        <v>3.4760721277919467E-2</v>
      </c>
      <c r="D295" s="62">
        <v>1.8389588842627851E-2</v>
      </c>
      <c r="E295" s="62">
        <v>7.5612407343295773E-2</v>
      </c>
    </row>
    <row r="296" spans="1:5" x14ac:dyDescent="0.2">
      <c r="A296" s="53">
        <v>26359</v>
      </c>
      <c r="B296" s="61">
        <v>59.8</v>
      </c>
      <c r="C296" s="62">
        <v>3.4760721277919467E-2</v>
      </c>
      <c r="D296" s="62">
        <v>1.8389588842627851E-2</v>
      </c>
      <c r="E296" s="62">
        <v>7.5612407343295773E-2</v>
      </c>
    </row>
    <row r="297" spans="1:5" x14ac:dyDescent="0.2">
      <c r="A297" s="53">
        <v>26390</v>
      </c>
      <c r="B297" s="61">
        <v>59.3</v>
      </c>
      <c r="C297" s="62">
        <v>5.2551864571869791E-2</v>
      </c>
      <c r="D297" s="62">
        <v>2.2697723541087039E-2</v>
      </c>
      <c r="E297" s="62">
        <v>9.3929053762295656E-2</v>
      </c>
    </row>
    <row r="298" spans="1:5" x14ac:dyDescent="0.2">
      <c r="A298" s="53">
        <v>26420</v>
      </c>
      <c r="B298" s="61">
        <v>61.4</v>
      </c>
      <c r="C298" s="62">
        <v>5.2551864571869791E-2</v>
      </c>
      <c r="D298" s="62">
        <v>2.2697723541087039E-2</v>
      </c>
      <c r="E298" s="62">
        <v>9.3929053762295656E-2</v>
      </c>
    </row>
    <row r="299" spans="1:5" x14ac:dyDescent="0.2">
      <c r="A299" s="53">
        <v>26451</v>
      </c>
      <c r="B299" s="61">
        <v>58.6</v>
      </c>
      <c r="C299" s="62">
        <v>5.2551864571869791E-2</v>
      </c>
      <c r="D299" s="62">
        <v>2.2697723541087039E-2</v>
      </c>
      <c r="E299" s="62">
        <v>9.3929053762295656E-2</v>
      </c>
    </row>
    <row r="300" spans="1:5" x14ac:dyDescent="0.2">
      <c r="A300" s="53">
        <v>26481</v>
      </c>
      <c r="B300" s="61">
        <v>60.1</v>
      </c>
      <c r="C300" s="62">
        <v>5.3819387051471212E-2</v>
      </c>
      <c r="D300" s="62">
        <v>9.4438188800006935E-3</v>
      </c>
      <c r="E300" s="62">
        <v>3.8313766779282547E-2</v>
      </c>
    </row>
    <row r="301" spans="1:5" x14ac:dyDescent="0.2">
      <c r="A301" s="53">
        <v>26512</v>
      </c>
      <c r="B301" s="61">
        <v>61.7</v>
      </c>
      <c r="C301" s="62">
        <v>5.3819387051471212E-2</v>
      </c>
      <c r="D301" s="62">
        <v>9.4438188800006935E-3</v>
      </c>
      <c r="E301" s="62">
        <v>3.8313766779282547E-2</v>
      </c>
    </row>
    <row r="302" spans="1:5" x14ac:dyDescent="0.2">
      <c r="A302" s="53">
        <v>26543</v>
      </c>
      <c r="B302" s="61">
        <v>65.099999999999994</v>
      </c>
      <c r="C302" s="62">
        <v>5.3819387051471212E-2</v>
      </c>
      <c r="D302" s="62">
        <v>9.4438188800006935E-3</v>
      </c>
      <c r="E302" s="62">
        <v>3.8313766779282547E-2</v>
      </c>
    </row>
    <row r="303" spans="1:5" x14ac:dyDescent="0.2">
      <c r="A303" s="53">
        <v>26573</v>
      </c>
      <c r="B303" s="61">
        <v>67</v>
      </c>
      <c r="C303" s="62">
        <v>6.8944758870178285E-2</v>
      </c>
      <c r="D303" s="62">
        <v>1.6744587376992581E-2</v>
      </c>
      <c r="E303" s="62">
        <v>6.8679494830585774E-2</v>
      </c>
    </row>
    <row r="304" spans="1:5" x14ac:dyDescent="0.2">
      <c r="A304" s="53">
        <v>26604</v>
      </c>
      <c r="B304" s="61">
        <v>69.900000000000006</v>
      </c>
      <c r="C304" s="62">
        <v>6.8944758870178285E-2</v>
      </c>
      <c r="D304" s="62">
        <v>1.6744587376992581E-2</v>
      </c>
      <c r="E304" s="62">
        <v>6.8679494830585774E-2</v>
      </c>
    </row>
    <row r="305" spans="1:5" x14ac:dyDescent="0.2">
      <c r="A305" s="53">
        <v>26634</v>
      </c>
      <c r="B305" s="61">
        <v>70.5</v>
      </c>
      <c r="C305" s="62">
        <v>6.8944758870178285E-2</v>
      </c>
      <c r="D305" s="62">
        <v>1.6744587376992581E-2</v>
      </c>
      <c r="E305" s="62">
        <v>6.8679494830585774E-2</v>
      </c>
    </row>
    <row r="306" spans="1:5" x14ac:dyDescent="0.2">
      <c r="A306" s="53">
        <v>26665</v>
      </c>
      <c r="B306" s="61">
        <v>72.099999999999994</v>
      </c>
      <c r="C306" s="62">
        <v>7.5618882917976041E-2</v>
      </c>
      <c r="D306" s="62">
        <v>2.474806376709953E-2</v>
      </c>
      <c r="E306" s="62">
        <v>0.1027280596009805</v>
      </c>
    </row>
    <row r="307" spans="1:5" x14ac:dyDescent="0.2">
      <c r="A307" s="53">
        <v>26696</v>
      </c>
      <c r="B307" s="61">
        <v>69.599999999999994</v>
      </c>
      <c r="C307" s="62">
        <v>7.5618882917976041E-2</v>
      </c>
      <c r="D307" s="62">
        <v>2.474806376709953E-2</v>
      </c>
      <c r="E307" s="62">
        <v>0.1027280596009805</v>
      </c>
    </row>
    <row r="308" spans="1:5" x14ac:dyDescent="0.2">
      <c r="A308" s="53">
        <v>26724</v>
      </c>
      <c r="B308" s="61">
        <v>69.599999999999994</v>
      </c>
      <c r="C308" s="62">
        <v>7.5618882917976041E-2</v>
      </c>
      <c r="D308" s="62">
        <v>2.474806376709953E-2</v>
      </c>
      <c r="E308" s="62">
        <v>0.1027280596009805</v>
      </c>
    </row>
    <row r="309" spans="1:5" x14ac:dyDescent="0.2">
      <c r="A309" s="53">
        <v>26755</v>
      </c>
      <c r="B309" s="61">
        <v>67.7</v>
      </c>
      <c r="C309" s="62">
        <v>6.3196600158145266E-2</v>
      </c>
      <c r="D309" s="62">
        <v>1.0886625296699469E-2</v>
      </c>
      <c r="E309" s="62">
        <v>4.4262787966369732E-2</v>
      </c>
    </row>
    <row r="310" spans="1:5" x14ac:dyDescent="0.2">
      <c r="A310" s="53">
        <v>26785</v>
      </c>
      <c r="B310" s="61">
        <v>64.8</v>
      </c>
      <c r="C310" s="62">
        <v>6.3196600158145266E-2</v>
      </c>
      <c r="D310" s="62">
        <v>1.0886625296699469E-2</v>
      </c>
      <c r="E310" s="62">
        <v>4.4262787966369732E-2</v>
      </c>
    </row>
    <row r="311" spans="1:5" x14ac:dyDescent="0.2">
      <c r="A311" s="53">
        <v>26816</v>
      </c>
      <c r="B311" s="61">
        <v>65</v>
      </c>
      <c r="C311" s="62">
        <v>6.3196600158145266E-2</v>
      </c>
      <c r="D311" s="62">
        <v>1.0886625296699469E-2</v>
      </c>
      <c r="E311" s="62">
        <v>4.4262787966369732E-2</v>
      </c>
    </row>
    <row r="312" spans="1:5" x14ac:dyDescent="0.2">
      <c r="A312" s="53">
        <v>26846</v>
      </c>
      <c r="B312" s="61">
        <v>57.8</v>
      </c>
      <c r="C312" s="62">
        <v>4.7710873076094118E-2</v>
      </c>
      <c r="D312" s="62">
        <v>-5.2589853628965894E-3</v>
      </c>
      <c r="E312" s="62">
        <v>-2.087058091389582E-2</v>
      </c>
    </row>
    <row r="313" spans="1:5" x14ac:dyDescent="0.2">
      <c r="A313" s="53">
        <v>26877</v>
      </c>
      <c r="B313" s="61">
        <v>62.7</v>
      </c>
      <c r="C313" s="62">
        <v>4.7710873076094118E-2</v>
      </c>
      <c r="D313" s="62">
        <v>-5.2589853628965894E-3</v>
      </c>
      <c r="E313" s="62">
        <v>-2.087058091389582E-2</v>
      </c>
    </row>
    <row r="314" spans="1:5" x14ac:dyDescent="0.2">
      <c r="A314" s="53">
        <v>26908</v>
      </c>
      <c r="B314" s="61">
        <v>63.5</v>
      </c>
      <c r="C314" s="62">
        <v>4.7710873076094118E-2</v>
      </c>
      <c r="D314" s="62">
        <v>-5.2589853628965894E-3</v>
      </c>
      <c r="E314" s="62">
        <v>-2.087058091389582E-2</v>
      </c>
    </row>
    <row r="315" spans="1:5" x14ac:dyDescent="0.2">
      <c r="A315" s="53">
        <v>26938</v>
      </c>
      <c r="B315" s="61">
        <v>66.2</v>
      </c>
      <c r="C315" s="62">
        <v>4.0237563989062503E-2</v>
      </c>
      <c r="D315" s="62">
        <v>9.4921604343136869E-3</v>
      </c>
      <c r="E315" s="62">
        <v>3.8512677530483819E-2</v>
      </c>
    </row>
    <row r="316" spans="1:5" x14ac:dyDescent="0.2">
      <c r="A316" s="53">
        <v>26969</v>
      </c>
      <c r="B316" s="61">
        <v>68.099999999999994</v>
      </c>
      <c r="C316" s="62">
        <v>4.0237563989062503E-2</v>
      </c>
      <c r="D316" s="62">
        <v>9.4921604343136869E-3</v>
      </c>
      <c r="E316" s="62">
        <v>3.8512677530483819E-2</v>
      </c>
    </row>
    <row r="317" spans="1:5" x14ac:dyDescent="0.2">
      <c r="A317" s="53">
        <v>26999</v>
      </c>
      <c r="B317" s="61">
        <v>63.6</v>
      </c>
      <c r="C317" s="62">
        <v>4.0237563989062503E-2</v>
      </c>
      <c r="D317" s="62">
        <v>9.4921604343136869E-3</v>
      </c>
      <c r="E317" s="62">
        <v>3.8512677530483819E-2</v>
      </c>
    </row>
    <row r="318" spans="1:5" x14ac:dyDescent="0.2">
      <c r="A318" s="53">
        <v>27030</v>
      </c>
      <c r="B318" s="61">
        <v>62.1</v>
      </c>
      <c r="C318" s="62">
        <v>6.3877387719998612E-3</v>
      </c>
      <c r="D318" s="62">
        <v>-8.5977257437322464E-3</v>
      </c>
      <c r="E318" s="62">
        <v>-3.3949914388930691E-2</v>
      </c>
    </row>
    <row r="319" spans="1:5" x14ac:dyDescent="0.2">
      <c r="A319" s="53">
        <v>27061</v>
      </c>
      <c r="B319" s="61">
        <v>58.6</v>
      </c>
      <c r="C319" s="62">
        <v>6.3877387719998612E-3</v>
      </c>
      <c r="D319" s="62">
        <v>-8.5977257437322464E-3</v>
      </c>
      <c r="E319" s="62">
        <v>-3.3949914388930691E-2</v>
      </c>
    </row>
    <row r="320" spans="1:5" x14ac:dyDescent="0.2">
      <c r="A320" s="53">
        <v>27089</v>
      </c>
      <c r="B320" s="61">
        <v>61.8</v>
      </c>
      <c r="C320" s="62">
        <v>6.3877387719998612E-3</v>
      </c>
      <c r="D320" s="62">
        <v>-8.5977257437322464E-3</v>
      </c>
      <c r="E320" s="62">
        <v>-3.3949914388930691E-2</v>
      </c>
    </row>
    <row r="321" spans="1:5" x14ac:dyDescent="0.2">
      <c r="A321" s="53">
        <v>27120</v>
      </c>
      <c r="B321" s="61">
        <v>59.9</v>
      </c>
      <c r="C321" s="62">
        <v>-2.0841819594568669E-3</v>
      </c>
      <c r="D321" s="62">
        <v>2.3768322735318119E-3</v>
      </c>
      <c r="E321" s="62">
        <v>9.5412788260362813E-3</v>
      </c>
    </row>
    <row r="322" spans="1:5" x14ac:dyDescent="0.2">
      <c r="A322" s="53">
        <v>27150</v>
      </c>
      <c r="B322" s="61">
        <v>55.7</v>
      </c>
      <c r="C322" s="62">
        <v>-2.0841819594568669E-3</v>
      </c>
      <c r="D322" s="62">
        <v>2.3768322735318119E-3</v>
      </c>
      <c r="E322" s="62">
        <v>9.5412788260362813E-3</v>
      </c>
    </row>
    <row r="323" spans="1:5" x14ac:dyDescent="0.2">
      <c r="A323" s="53">
        <v>27181</v>
      </c>
      <c r="B323" s="61">
        <v>54.7</v>
      </c>
      <c r="C323" s="62">
        <v>-2.0841819594568669E-3</v>
      </c>
      <c r="D323" s="62">
        <v>2.3768322735318119E-3</v>
      </c>
      <c r="E323" s="62">
        <v>9.5412788260362813E-3</v>
      </c>
    </row>
    <row r="324" spans="1:5" x14ac:dyDescent="0.2">
      <c r="A324" s="53">
        <v>27211</v>
      </c>
      <c r="B324" s="61">
        <v>54.8</v>
      </c>
      <c r="C324" s="62">
        <v>-6.2900049280189829E-3</v>
      </c>
      <c r="D324" s="62">
        <v>-9.4514277828859072E-3</v>
      </c>
      <c r="E324" s="62">
        <v>-3.7273103393761657E-2</v>
      </c>
    </row>
    <row r="325" spans="1:5" x14ac:dyDescent="0.2">
      <c r="A325" s="53">
        <v>27242</v>
      </c>
      <c r="B325" s="61">
        <v>52.9</v>
      </c>
      <c r="C325" s="62">
        <v>-6.2900049280189829E-3</v>
      </c>
      <c r="D325" s="62">
        <v>-9.4514277828859072E-3</v>
      </c>
      <c r="E325" s="62">
        <v>-3.7273103393761657E-2</v>
      </c>
    </row>
    <row r="326" spans="1:5" x14ac:dyDescent="0.2">
      <c r="A326" s="53">
        <v>27273</v>
      </c>
      <c r="B326" s="61">
        <v>46.2</v>
      </c>
      <c r="C326" s="62">
        <v>-6.2900049280189829E-3</v>
      </c>
      <c r="D326" s="62">
        <v>-9.4514277828859072E-3</v>
      </c>
      <c r="E326" s="62">
        <v>-3.7273103393761657E-2</v>
      </c>
    </row>
    <row r="327" spans="1:5" x14ac:dyDescent="0.2">
      <c r="A327" s="53">
        <v>27303</v>
      </c>
      <c r="B327" s="61">
        <v>42.7</v>
      </c>
      <c r="C327" s="62">
        <v>-1.945449393820109E-2</v>
      </c>
      <c r="D327" s="62">
        <v>-3.881407827863123E-3</v>
      </c>
      <c r="E327" s="62">
        <v>-1.543547302283965E-2</v>
      </c>
    </row>
    <row r="328" spans="1:5" x14ac:dyDescent="0.2">
      <c r="A328" s="53">
        <v>27334</v>
      </c>
      <c r="B328" s="61">
        <v>37.9</v>
      </c>
      <c r="C328" s="62">
        <v>-1.945449393820109E-2</v>
      </c>
      <c r="D328" s="62">
        <v>-3.881407827863123E-3</v>
      </c>
      <c r="E328" s="62">
        <v>-1.543547302283965E-2</v>
      </c>
    </row>
    <row r="329" spans="1:5" x14ac:dyDescent="0.2">
      <c r="A329" s="53">
        <v>27364</v>
      </c>
      <c r="B329" s="61">
        <v>30.9</v>
      </c>
      <c r="C329" s="62">
        <v>-1.945449393820109E-2</v>
      </c>
      <c r="D329" s="62">
        <v>-3.881407827863123E-3</v>
      </c>
      <c r="E329" s="62">
        <v>-1.543547302283965E-2</v>
      </c>
    </row>
    <row r="330" spans="1:5" x14ac:dyDescent="0.2">
      <c r="A330" s="53">
        <v>27395</v>
      </c>
      <c r="B330" s="61">
        <v>30.7</v>
      </c>
      <c r="C330" s="62">
        <v>-2.2990475952479598E-2</v>
      </c>
      <c r="D330" s="62">
        <v>-1.217285875797099E-2</v>
      </c>
      <c r="E330" s="62">
        <v>-4.7809557156305527E-2</v>
      </c>
    </row>
    <row r="331" spans="1:5" x14ac:dyDescent="0.2">
      <c r="A331" s="53">
        <v>27426</v>
      </c>
      <c r="B331" s="61">
        <v>34.4</v>
      </c>
      <c r="C331" s="62">
        <v>-2.2990475952479598E-2</v>
      </c>
      <c r="D331" s="62">
        <v>-1.217285875797099E-2</v>
      </c>
      <c r="E331" s="62">
        <v>-4.7809557156305527E-2</v>
      </c>
    </row>
    <row r="332" spans="1:5" x14ac:dyDescent="0.2">
      <c r="A332" s="53">
        <v>27454</v>
      </c>
      <c r="B332" s="61">
        <v>31.6</v>
      </c>
      <c r="C332" s="62">
        <v>-2.2990475952479598E-2</v>
      </c>
      <c r="D332" s="62">
        <v>-1.217285875797099E-2</v>
      </c>
      <c r="E332" s="62">
        <v>-4.7809557156305527E-2</v>
      </c>
    </row>
    <row r="333" spans="1:5" x14ac:dyDescent="0.2">
      <c r="A333" s="53">
        <v>27485</v>
      </c>
      <c r="B333" s="61">
        <v>37.5</v>
      </c>
      <c r="C333" s="62">
        <v>-1.834262400105072E-2</v>
      </c>
      <c r="D333" s="62">
        <v>7.1453621611923873E-3</v>
      </c>
      <c r="E333" s="62">
        <v>2.888924771416268E-2</v>
      </c>
    </row>
    <row r="334" spans="1:5" x14ac:dyDescent="0.2">
      <c r="A334" s="53">
        <v>27515</v>
      </c>
      <c r="B334" s="61">
        <v>41.2</v>
      </c>
      <c r="C334" s="62">
        <v>-1.834262400105072E-2</v>
      </c>
      <c r="D334" s="62">
        <v>7.1453621611923873E-3</v>
      </c>
      <c r="E334" s="62">
        <v>2.888924771416268E-2</v>
      </c>
    </row>
    <row r="335" spans="1:5" x14ac:dyDescent="0.2">
      <c r="A335" s="53">
        <v>27546</v>
      </c>
      <c r="B335" s="61">
        <v>45.1</v>
      </c>
      <c r="C335" s="62">
        <v>-1.834262400105072E-2</v>
      </c>
      <c r="D335" s="62">
        <v>7.1453621611923873E-3</v>
      </c>
      <c r="E335" s="62">
        <v>2.888924771416268E-2</v>
      </c>
    </row>
    <row r="336" spans="1:5" x14ac:dyDescent="0.2">
      <c r="A336" s="53">
        <v>27576</v>
      </c>
      <c r="B336" s="61">
        <v>47.2</v>
      </c>
      <c r="C336" s="62">
        <v>7.9868486935100094E-3</v>
      </c>
      <c r="D336" s="62">
        <v>1.7116519672596298E-2</v>
      </c>
      <c r="E336" s="62">
        <v>7.0244074865320139E-2</v>
      </c>
    </row>
    <row r="337" spans="1:5" x14ac:dyDescent="0.2">
      <c r="A337" s="53">
        <v>27607</v>
      </c>
      <c r="B337" s="61">
        <v>51.4</v>
      </c>
      <c r="C337" s="62">
        <v>7.9868486935100094E-3</v>
      </c>
      <c r="D337" s="62">
        <v>1.7116519672596298E-2</v>
      </c>
      <c r="E337" s="62">
        <v>7.0244074865320139E-2</v>
      </c>
    </row>
    <row r="338" spans="1:5" x14ac:dyDescent="0.2">
      <c r="A338" s="53">
        <v>27638</v>
      </c>
      <c r="B338" s="61">
        <v>54.4</v>
      </c>
      <c r="C338" s="62">
        <v>7.9868486935100094E-3</v>
      </c>
      <c r="D338" s="62">
        <v>1.7116519672596298E-2</v>
      </c>
      <c r="E338" s="62">
        <v>7.0244074865320139E-2</v>
      </c>
    </row>
    <row r="339" spans="1:5" x14ac:dyDescent="0.2">
      <c r="A339" s="53">
        <v>27668</v>
      </c>
      <c r="B339" s="61">
        <v>55.5</v>
      </c>
      <c r="C339" s="62">
        <v>2.5540174722061351E-2</v>
      </c>
      <c r="D339" s="62">
        <v>1.3465241519955561E-2</v>
      </c>
      <c r="E339" s="62">
        <v>5.4958641008029607E-2</v>
      </c>
    </row>
    <row r="340" spans="1:5" x14ac:dyDescent="0.2">
      <c r="A340" s="53">
        <v>27699</v>
      </c>
      <c r="B340" s="61">
        <v>54.5</v>
      </c>
      <c r="C340" s="62">
        <v>2.5540174722061351E-2</v>
      </c>
      <c r="D340" s="62">
        <v>1.3465241519955561E-2</v>
      </c>
      <c r="E340" s="62">
        <v>5.4958641008029607E-2</v>
      </c>
    </row>
    <row r="341" spans="1:5" x14ac:dyDescent="0.2">
      <c r="A341" s="53">
        <v>27729</v>
      </c>
      <c r="B341" s="61">
        <v>54.9</v>
      </c>
      <c r="C341" s="62">
        <v>2.5540174722061351E-2</v>
      </c>
      <c r="D341" s="62">
        <v>1.3465241519955561E-2</v>
      </c>
      <c r="E341" s="62">
        <v>5.4958641008029607E-2</v>
      </c>
    </row>
    <row r="342" spans="1:5" x14ac:dyDescent="0.2">
      <c r="A342" s="53">
        <v>27760</v>
      </c>
      <c r="B342" s="61">
        <v>58.8</v>
      </c>
      <c r="C342" s="62">
        <v>6.1523893616258638E-2</v>
      </c>
      <c r="D342" s="62">
        <v>2.2487601205135949E-2</v>
      </c>
      <c r="E342" s="62">
        <v>9.3030301011741257E-2</v>
      </c>
    </row>
    <row r="343" spans="1:5" x14ac:dyDescent="0.2">
      <c r="A343" s="53">
        <v>27791</v>
      </c>
      <c r="B343" s="61">
        <v>61.5</v>
      </c>
      <c r="C343" s="62">
        <v>6.1523893616258638E-2</v>
      </c>
      <c r="D343" s="62">
        <v>2.2487601205135949E-2</v>
      </c>
      <c r="E343" s="62">
        <v>9.3030301011741257E-2</v>
      </c>
    </row>
    <row r="344" spans="1:5" x14ac:dyDescent="0.2">
      <c r="A344" s="53">
        <v>27820</v>
      </c>
      <c r="B344" s="61">
        <v>58.4</v>
      </c>
      <c r="C344" s="62">
        <v>6.1523893616258638E-2</v>
      </c>
      <c r="D344" s="62">
        <v>2.2487601205135949E-2</v>
      </c>
      <c r="E344" s="62">
        <v>9.3030301011741257E-2</v>
      </c>
    </row>
    <row r="345" spans="1:5" x14ac:dyDescent="0.2">
      <c r="A345" s="53">
        <v>27851</v>
      </c>
      <c r="B345" s="61">
        <v>60.6</v>
      </c>
      <c r="C345" s="62">
        <v>6.1725884584526818E-2</v>
      </c>
      <c r="D345" s="62">
        <v>7.3370057672507601E-3</v>
      </c>
      <c r="E345" s="62">
        <v>2.9672595741234931E-2</v>
      </c>
    </row>
    <row r="346" spans="1:5" x14ac:dyDescent="0.2">
      <c r="A346" s="53">
        <v>27881</v>
      </c>
      <c r="B346" s="61">
        <v>58.8</v>
      </c>
      <c r="C346" s="62">
        <v>6.1725884584526818E-2</v>
      </c>
      <c r="D346" s="62">
        <v>7.3370057672507601E-3</v>
      </c>
      <c r="E346" s="62">
        <v>2.9672595741234931E-2</v>
      </c>
    </row>
    <row r="347" spans="1:5" x14ac:dyDescent="0.2">
      <c r="A347" s="53">
        <v>27912</v>
      </c>
      <c r="B347" s="61">
        <v>58.2</v>
      </c>
      <c r="C347" s="62">
        <v>6.1725884584526818E-2</v>
      </c>
      <c r="D347" s="62">
        <v>7.3370057672507601E-3</v>
      </c>
      <c r="E347" s="62">
        <v>2.9672595741234931E-2</v>
      </c>
    </row>
    <row r="348" spans="1:5" x14ac:dyDescent="0.2">
      <c r="A348" s="53">
        <v>27942</v>
      </c>
      <c r="B348" s="61">
        <v>55.9</v>
      </c>
      <c r="C348" s="62">
        <v>4.958636996409576E-2</v>
      </c>
      <c r="D348" s="62">
        <v>5.4870576424046113E-3</v>
      </c>
      <c r="E348" s="62">
        <v>2.2129539098495469E-2</v>
      </c>
    </row>
    <row r="349" spans="1:5" x14ac:dyDescent="0.2">
      <c r="A349" s="53">
        <v>27973</v>
      </c>
      <c r="B349" s="61">
        <v>54.5</v>
      </c>
      <c r="C349" s="62">
        <v>4.958636996409576E-2</v>
      </c>
      <c r="D349" s="62">
        <v>5.4870576424046113E-3</v>
      </c>
      <c r="E349" s="62">
        <v>2.2129539098495469E-2</v>
      </c>
    </row>
    <row r="350" spans="1:5" x14ac:dyDescent="0.2">
      <c r="A350" s="53">
        <v>28004</v>
      </c>
      <c r="B350" s="61">
        <v>53.6</v>
      </c>
      <c r="C350" s="62">
        <v>4.958636996409576E-2</v>
      </c>
      <c r="D350" s="62">
        <v>5.4870576424046113E-3</v>
      </c>
      <c r="E350" s="62">
        <v>2.2129539098495469E-2</v>
      </c>
    </row>
    <row r="351" spans="1:5" x14ac:dyDescent="0.2">
      <c r="A351" s="53">
        <v>28034</v>
      </c>
      <c r="B351" s="61">
        <v>53.5</v>
      </c>
      <c r="C351" s="62">
        <v>4.314806637790361E-2</v>
      </c>
      <c r="D351" s="62">
        <v>7.2485097809732481E-3</v>
      </c>
      <c r="E351" s="62">
        <v>2.931081062144569E-2</v>
      </c>
    </row>
    <row r="352" spans="1:5" x14ac:dyDescent="0.2">
      <c r="A352" s="53">
        <v>28065</v>
      </c>
      <c r="B352" s="61">
        <v>51.7</v>
      </c>
      <c r="C352" s="62">
        <v>4.314806637790361E-2</v>
      </c>
      <c r="D352" s="62">
        <v>7.2485097809732481E-3</v>
      </c>
      <c r="E352" s="62">
        <v>2.931081062144569E-2</v>
      </c>
    </row>
    <row r="353" spans="1:5" x14ac:dyDescent="0.2">
      <c r="A353" s="53">
        <v>28095</v>
      </c>
      <c r="B353" s="61">
        <v>56.6</v>
      </c>
      <c r="C353" s="62">
        <v>4.314806637790361E-2</v>
      </c>
      <c r="D353" s="62">
        <v>7.2485097809732481E-3</v>
      </c>
      <c r="E353" s="62">
        <v>2.931081062144569E-2</v>
      </c>
    </row>
    <row r="354" spans="1:5" x14ac:dyDescent="0.2">
      <c r="A354" s="53">
        <v>28126</v>
      </c>
      <c r="B354" s="61">
        <v>54.8</v>
      </c>
      <c r="C354" s="62">
        <v>3.225964641737461E-2</v>
      </c>
      <c r="D354" s="62">
        <v>1.1814835981102891E-2</v>
      </c>
      <c r="E354" s="62">
        <v>4.8103502453764158E-2</v>
      </c>
    </row>
    <row r="355" spans="1:5" x14ac:dyDescent="0.2">
      <c r="A355" s="53">
        <v>28157</v>
      </c>
      <c r="B355" s="61">
        <v>55</v>
      </c>
      <c r="C355" s="62">
        <v>3.225964641737461E-2</v>
      </c>
      <c r="D355" s="62">
        <v>1.1814835981102891E-2</v>
      </c>
      <c r="E355" s="62">
        <v>4.8103502453764158E-2</v>
      </c>
    </row>
    <row r="356" spans="1:5" x14ac:dyDescent="0.2">
      <c r="A356" s="53">
        <v>28185</v>
      </c>
      <c r="B356" s="61">
        <v>58.4</v>
      </c>
      <c r="C356" s="62">
        <v>3.225964641737461E-2</v>
      </c>
      <c r="D356" s="62">
        <v>1.1814835981102891E-2</v>
      </c>
      <c r="E356" s="62">
        <v>4.8103502453764158E-2</v>
      </c>
    </row>
    <row r="357" spans="1:5" x14ac:dyDescent="0.2">
      <c r="A357" s="53">
        <v>28216</v>
      </c>
      <c r="B357" s="61">
        <v>56.9</v>
      </c>
      <c r="C357" s="62">
        <v>4.4663240975555407E-2</v>
      </c>
      <c r="D357" s="62">
        <v>1.9441130777226059E-2</v>
      </c>
      <c r="E357" s="62">
        <v>8.0061803046076463E-2</v>
      </c>
    </row>
    <row r="358" spans="1:5" x14ac:dyDescent="0.2">
      <c r="A358" s="53">
        <v>28246</v>
      </c>
      <c r="B358" s="61">
        <v>59.7</v>
      </c>
      <c r="C358" s="62">
        <v>4.4663240975555407E-2</v>
      </c>
      <c r="D358" s="62">
        <v>1.9441130777226059E-2</v>
      </c>
      <c r="E358" s="62">
        <v>8.0061803046076463E-2</v>
      </c>
    </row>
    <row r="359" spans="1:5" x14ac:dyDescent="0.2">
      <c r="A359" s="53">
        <v>28277</v>
      </c>
      <c r="B359" s="61">
        <v>56.8</v>
      </c>
      <c r="C359" s="62">
        <v>4.4663240975555407E-2</v>
      </c>
      <c r="D359" s="62">
        <v>1.9441130777226059E-2</v>
      </c>
      <c r="E359" s="62">
        <v>8.0061803046076463E-2</v>
      </c>
    </row>
    <row r="360" spans="1:5" x14ac:dyDescent="0.2">
      <c r="A360" s="53">
        <v>28307</v>
      </c>
      <c r="B360" s="61">
        <v>57.7</v>
      </c>
      <c r="C360" s="62">
        <v>5.7708973680908472E-2</v>
      </c>
      <c r="D360" s="62">
        <v>1.8043558989618839E-2</v>
      </c>
      <c r="E360" s="62">
        <v>7.4151259847902606E-2</v>
      </c>
    </row>
    <row r="361" spans="1:5" x14ac:dyDescent="0.2">
      <c r="A361" s="53">
        <v>28338</v>
      </c>
      <c r="B361" s="61">
        <v>54.9</v>
      </c>
      <c r="C361" s="62">
        <v>5.7708973680908472E-2</v>
      </c>
      <c r="D361" s="62">
        <v>1.8043558989618839E-2</v>
      </c>
      <c r="E361" s="62">
        <v>7.4151259847902606E-2</v>
      </c>
    </row>
    <row r="362" spans="1:5" x14ac:dyDescent="0.2">
      <c r="A362" s="53">
        <v>28369</v>
      </c>
      <c r="B362" s="61">
        <v>53.9</v>
      </c>
      <c r="C362" s="62">
        <v>5.7708973680908472E-2</v>
      </c>
      <c r="D362" s="62">
        <v>1.8043558989618839E-2</v>
      </c>
      <c r="E362" s="62">
        <v>7.4151259847902606E-2</v>
      </c>
    </row>
    <row r="363" spans="1:5" x14ac:dyDescent="0.2">
      <c r="A363" s="53">
        <v>28399</v>
      </c>
      <c r="B363" s="61">
        <v>55.4</v>
      </c>
      <c r="C363" s="62">
        <v>5.0120285625136027E-2</v>
      </c>
      <c r="D363" s="62">
        <v>2.185771923568307E-5</v>
      </c>
      <c r="E363" s="62">
        <v>8.7433743543696707E-5</v>
      </c>
    </row>
    <row r="364" spans="1:5" x14ac:dyDescent="0.2">
      <c r="A364" s="53">
        <v>28430</v>
      </c>
      <c r="B364" s="61">
        <v>56.1</v>
      </c>
      <c r="C364" s="62">
        <v>5.0120285625136027E-2</v>
      </c>
      <c r="D364" s="62">
        <v>2.185771923568307E-5</v>
      </c>
      <c r="E364" s="62">
        <v>8.7433743543696707E-5</v>
      </c>
    </row>
    <row r="365" spans="1:5" x14ac:dyDescent="0.2">
      <c r="A365" s="53">
        <v>28460</v>
      </c>
      <c r="B365" s="61">
        <v>59.8</v>
      </c>
      <c r="C365" s="62">
        <v>5.0120285625136027E-2</v>
      </c>
      <c r="D365" s="62">
        <v>2.185771923568307E-5</v>
      </c>
      <c r="E365" s="62">
        <v>8.7433743543696707E-5</v>
      </c>
    </row>
    <row r="366" spans="1:5" x14ac:dyDescent="0.2">
      <c r="A366" s="53">
        <v>28491</v>
      </c>
      <c r="B366" s="61">
        <v>57.4</v>
      </c>
      <c r="C366" s="62">
        <v>4.1170623423679387E-2</v>
      </c>
      <c r="D366" s="62">
        <v>3.191632414415807E-3</v>
      </c>
      <c r="E366" s="62">
        <v>1.282777891271847E-2</v>
      </c>
    </row>
    <row r="367" spans="1:5" x14ac:dyDescent="0.2">
      <c r="A367" s="53">
        <v>28522</v>
      </c>
      <c r="B367" s="61">
        <v>55.9</v>
      </c>
      <c r="C367" s="62">
        <v>4.1170623423679387E-2</v>
      </c>
      <c r="D367" s="62">
        <v>3.191632414415807E-3</v>
      </c>
      <c r="E367" s="62">
        <v>1.282777891271847E-2</v>
      </c>
    </row>
    <row r="368" spans="1:5" x14ac:dyDescent="0.2">
      <c r="A368" s="53">
        <v>28550</v>
      </c>
      <c r="B368" s="61">
        <v>55</v>
      </c>
      <c r="C368" s="62">
        <v>4.1170623423679387E-2</v>
      </c>
      <c r="D368" s="62">
        <v>3.191632414415807E-3</v>
      </c>
      <c r="E368" s="62">
        <v>1.282777891271847E-2</v>
      </c>
    </row>
    <row r="369" spans="1:5" x14ac:dyDescent="0.2">
      <c r="A369" s="53">
        <v>28581</v>
      </c>
      <c r="B369" s="61">
        <v>57.7</v>
      </c>
      <c r="C369" s="62">
        <v>6.078147798838987E-2</v>
      </c>
      <c r="D369" s="62">
        <v>3.8642701877278973E-2</v>
      </c>
      <c r="E369" s="62">
        <v>0.16376340193805031</v>
      </c>
    </row>
    <row r="370" spans="1:5" x14ac:dyDescent="0.2">
      <c r="A370" s="53">
        <v>28611</v>
      </c>
      <c r="B370" s="61">
        <v>60.2</v>
      </c>
      <c r="C370" s="62">
        <v>6.078147798838987E-2</v>
      </c>
      <c r="D370" s="62">
        <v>3.8642701877278973E-2</v>
      </c>
      <c r="E370" s="62">
        <v>0.16376340193805031</v>
      </c>
    </row>
    <row r="371" spans="1:5" x14ac:dyDescent="0.2">
      <c r="A371" s="53">
        <v>28642</v>
      </c>
      <c r="B371" s="61">
        <v>60.5</v>
      </c>
      <c r="C371" s="62">
        <v>6.078147798838987E-2</v>
      </c>
      <c r="D371" s="62">
        <v>3.8642701877278973E-2</v>
      </c>
      <c r="E371" s="62">
        <v>0.16376340193805031</v>
      </c>
    </row>
    <row r="372" spans="1:5" x14ac:dyDescent="0.2">
      <c r="A372" s="53">
        <v>28672</v>
      </c>
      <c r="B372" s="61">
        <v>62.2</v>
      </c>
      <c r="C372" s="62">
        <v>5.2457734219320623E-2</v>
      </c>
      <c r="D372" s="62">
        <v>1.0055171271113E-2</v>
      </c>
      <c r="E372" s="62">
        <v>4.083140069418012E-2</v>
      </c>
    </row>
    <row r="373" spans="1:5" x14ac:dyDescent="0.2">
      <c r="A373" s="53">
        <v>28703</v>
      </c>
      <c r="B373" s="61">
        <v>60.3</v>
      </c>
      <c r="C373" s="62">
        <v>5.2457734219320623E-2</v>
      </c>
      <c r="D373" s="62">
        <v>1.0055171271113E-2</v>
      </c>
      <c r="E373" s="62">
        <v>4.083140069418012E-2</v>
      </c>
    </row>
    <row r="374" spans="1:5" x14ac:dyDescent="0.2">
      <c r="A374" s="53">
        <v>28734</v>
      </c>
      <c r="B374" s="61">
        <v>60.5</v>
      </c>
      <c r="C374" s="62">
        <v>5.2457734219320623E-2</v>
      </c>
      <c r="D374" s="62">
        <v>1.0055171271113E-2</v>
      </c>
      <c r="E374" s="62">
        <v>4.083140069418012E-2</v>
      </c>
    </row>
    <row r="375" spans="1:5" x14ac:dyDescent="0.2">
      <c r="A375" s="53">
        <v>28764</v>
      </c>
      <c r="B375" s="61">
        <v>60.1</v>
      </c>
      <c r="C375" s="62">
        <v>6.6580958826500586E-2</v>
      </c>
      <c r="D375" s="62">
        <v>1.344143063836532E-2</v>
      </c>
      <c r="E375" s="62">
        <v>5.4859501505211787E-2</v>
      </c>
    </row>
    <row r="376" spans="1:5" x14ac:dyDescent="0.2">
      <c r="A376" s="53">
        <v>28795</v>
      </c>
      <c r="B376" s="61">
        <v>61.3</v>
      </c>
      <c r="C376" s="62">
        <v>6.6580958826500586E-2</v>
      </c>
      <c r="D376" s="62">
        <v>1.344143063836532E-2</v>
      </c>
      <c r="E376" s="62">
        <v>5.4859501505211787E-2</v>
      </c>
    </row>
    <row r="377" spans="1:5" x14ac:dyDescent="0.2">
      <c r="A377" s="53">
        <v>28825</v>
      </c>
      <c r="B377" s="61">
        <v>59.4</v>
      </c>
      <c r="C377" s="62">
        <v>6.6580958826500586E-2</v>
      </c>
      <c r="D377" s="62">
        <v>1.344143063836532E-2</v>
      </c>
      <c r="E377" s="62">
        <v>5.4859501505211787E-2</v>
      </c>
    </row>
    <row r="378" spans="1:5" x14ac:dyDescent="0.2">
      <c r="A378" s="53">
        <v>28856</v>
      </c>
      <c r="B378" s="61">
        <v>58.5</v>
      </c>
      <c r="C378" s="62">
        <v>6.509913089167918E-2</v>
      </c>
      <c r="D378" s="62">
        <v>1.797872875968448E-3</v>
      </c>
      <c r="E378" s="62">
        <v>7.2109088409857414E-3</v>
      </c>
    </row>
    <row r="379" spans="1:5" x14ac:dyDescent="0.2">
      <c r="A379" s="53">
        <v>28887</v>
      </c>
      <c r="B379" s="61">
        <v>58.2</v>
      </c>
      <c r="C379" s="62">
        <v>6.509913089167918E-2</v>
      </c>
      <c r="D379" s="62">
        <v>1.797872875968448E-3</v>
      </c>
      <c r="E379" s="62">
        <v>7.2109088409857414E-3</v>
      </c>
    </row>
    <row r="380" spans="1:5" x14ac:dyDescent="0.2">
      <c r="A380" s="53">
        <v>28915</v>
      </c>
      <c r="B380" s="61">
        <v>57.7</v>
      </c>
      <c r="C380" s="62">
        <v>6.509913089167918E-2</v>
      </c>
      <c r="D380" s="62">
        <v>1.797872875968448E-3</v>
      </c>
      <c r="E380" s="62">
        <v>7.2109088409857414E-3</v>
      </c>
    </row>
    <row r="381" spans="1:5" x14ac:dyDescent="0.2">
      <c r="A381" s="53">
        <v>28946</v>
      </c>
      <c r="B381" s="61">
        <v>56.2</v>
      </c>
      <c r="C381" s="62">
        <v>2.6568550627374739E-2</v>
      </c>
      <c r="D381" s="62">
        <v>1.069198313236971E-3</v>
      </c>
      <c r="E381" s="62">
        <v>4.2836572536188999E-3</v>
      </c>
    </row>
    <row r="382" spans="1:5" x14ac:dyDescent="0.2">
      <c r="A382" s="53">
        <v>28976</v>
      </c>
      <c r="B382" s="61">
        <v>54.4</v>
      </c>
      <c r="C382" s="62">
        <v>2.6568550627374739E-2</v>
      </c>
      <c r="D382" s="62">
        <v>1.069198313236971E-3</v>
      </c>
      <c r="E382" s="62">
        <v>4.2836572536188999E-3</v>
      </c>
    </row>
    <row r="383" spans="1:5" x14ac:dyDescent="0.2">
      <c r="A383" s="53">
        <v>29007</v>
      </c>
      <c r="B383" s="61">
        <v>52.7</v>
      </c>
      <c r="C383" s="62">
        <v>2.6568550627374739E-2</v>
      </c>
      <c r="D383" s="62">
        <v>1.069198313236971E-3</v>
      </c>
      <c r="E383" s="62">
        <v>4.2836572536188999E-3</v>
      </c>
    </row>
    <row r="384" spans="1:5" x14ac:dyDescent="0.2">
      <c r="A384" s="53">
        <v>29037</v>
      </c>
      <c r="B384" s="61">
        <v>51.3</v>
      </c>
      <c r="C384" s="62">
        <v>2.3899154129708951E-2</v>
      </c>
      <c r="D384" s="62">
        <v>7.4287146794002048E-3</v>
      </c>
      <c r="E384" s="62">
        <v>3.0047616412103961E-2</v>
      </c>
    </row>
    <row r="385" spans="1:5" x14ac:dyDescent="0.2">
      <c r="A385" s="53">
        <v>29068</v>
      </c>
      <c r="B385" s="61">
        <v>49.5</v>
      </c>
      <c r="C385" s="62">
        <v>2.3899154129708951E-2</v>
      </c>
      <c r="D385" s="62">
        <v>7.4287146794002048E-3</v>
      </c>
      <c r="E385" s="62">
        <v>3.0047616412103961E-2</v>
      </c>
    </row>
    <row r="386" spans="1:5" x14ac:dyDescent="0.2">
      <c r="A386" s="53">
        <v>29099</v>
      </c>
      <c r="B386" s="61">
        <v>49.6</v>
      </c>
      <c r="C386" s="62">
        <v>2.3899154129708951E-2</v>
      </c>
      <c r="D386" s="62">
        <v>7.4287146794002048E-3</v>
      </c>
      <c r="E386" s="62">
        <v>3.0047616412103961E-2</v>
      </c>
    </row>
    <row r="387" spans="1:5" x14ac:dyDescent="0.2">
      <c r="A387" s="53">
        <v>29129</v>
      </c>
      <c r="B387" s="61">
        <v>49</v>
      </c>
      <c r="C387" s="62">
        <v>1.2845576723374779E-2</v>
      </c>
      <c r="D387" s="62">
        <v>2.500750342688359E-3</v>
      </c>
      <c r="E387" s="62">
        <v>1.0040586479814319E-2</v>
      </c>
    </row>
    <row r="388" spans="1:5" x14ac:dyDescent="0.2">
      <c r="A388" s="53">
        <v>29160</v>
      </c>
      <c r="B388" s="61">
        <v>48</v>
      </c>
      <c r="C388" s="62">
        <v>1.2845576723374779E-2</v>
      </c>
      <c r="D388" s="62">
        <v>2.500750342688359E-3</v>
      </c>
      <c r="E388" s="62">
        <v>1.0040586479814319E-2</v>
      </c>
    </row>
    <row r="389" spans="1:5" x14ac:dyDescent="0.2">
      <c r="A389" s="53">
        <v>29190</v>
      </c>
      <c r="B389" s="61">
        <v>44.8</v>
      </c>
      <c r="C389" s="62">
        <v>1.2845576723374779E-2</v>
      </c>
      <c r="D389" s="62">
        <v>2.500750342688359E-3</v>
      </c>
      <c r="E389" s="62">
        <v>1.0040586479814319E-2</v>
      </c>
    </row>
    <row r="390" spans="1:5" x14ac:dyDescent="0.2">
      <c r="A390" s="53">
        <v>29221</v>
      </c>
      <c r="B390" s="61">
        <v>46.2</v>
      </c>
      <c r="C390" s="62">
        <v>1.420775265869138E-2</v>
      </c>
      <c r="D390" s="62">
        <v>3.1451907552622021E-3</v>
      </c>
      <c r="E390" s="62">
        <v>1.264024091996396E-2</v>
      </c>
    </row>
    <row r="391" spans="1:5" x14ac:dyDescent="0.2">
      <c r="A391" s="53">
        <v>29252</v>
      </c>
      <c r="B391" s="61">
        <v>50.2</v>
      </c>
      <c r="C391" s="62">
        <v>1.420775265869138E-2</v>
      </c>
      <c r="D391" s="62">
        <v>3.1451907552622021E-3</v>
      </c>
      <c r="E391" s="62">
        <v>1.264024091996396E-2</v>
      </c>
    </row>
    <row r="392" spans="1:5" x14ac:dyDescent="0.2">
      <c r="A392" s="53">
        <v>29281</v>
      </c>
      <c r="B392" s="61">
        <v>43.6</v>
      </c>
      <c r="C392" s="62">
        <v>1.420775265869138E-2</v>
      </c>
      <c r="D392" s="62">
        <v>3.1451907552622021E-3</v>
      </c>
      <c r="E392" s="62">
        <v>1.264024091996396E-2</v>
      </c>
    </row>
    <row r="393" spans="1:5" x14ac:dyDescent="0.2">
      <c r="A393" s="53">
        <v>29312</v>
      </c>
      <c r="B393" s="61">
        <v>37.4</v>
      </c>
      <c r="C393" s="62">
        <v>-7.7506271295789192E-3</v>
      </c>
      <c r="D393" s="62">
        <v>-2.0604721643770911E-2</v>
      </c>
      <c r="E393" s="62">
        <v>-7.9906370318043152E-2</v>
      </c>
    </row>
    <row r="394" spans="1:5" x14ac:dyDescent="0.2">
      <c r="A394" s="53">
        <v>29342</v>
      </c>
      <c r="B394" s="61">
        <v>29.4</v>
      </c>
      <c r="C394" s="62">
        <v>-7.7506271295789192E-3</v>
      </c>
      <c r="D394" s="62">
        <v>-2.0604721643770911E-2</v>
      </c>
      <c r="E394" s="62">
        <v>-7.9906370318043152E-2</v>
      </c>
    </row>
    <row r="395" spans="1:5" x14ac:dyDescent="0.2">
      <c r="A395" s="53">
        <v>29373</v>
      </c>
      <c r="B395" s="61">
        <v>30.3</v>
      </c>
      <c r="C395" s="62">
        <v>-7.7506271295789192E-3</v>
      </c>
      <c r="D395" s="62">
        <v>-2.0604721643770911E-2</v>
      </c>
      <c r="E395" s="62">
        <v>-7.9906370318043152E-2</v>
      </c>
    </row>
    <row r="396" spans="1:5" x14ac:dyDescent="0.2">
      <c r="A396" s="53">
        <v>29403</v>
      </c>
      <c r="B396" s="61">
        <v>35</v>
      </c>
      <c r="C396" s="62">
        <v>-1.6237974306972859E-2</v>
      </c>
      <c r="D396" s="62">
        <v>-1.188471173007907E-3</v>
      </c>
      <c r="E396" s="62">
        <v>-4.745416622351839E-3</v>
      </c>
    </row>
    <row r="397" spans="1:5" x14ac:dyDescent="0.2">
      <c r="A397" s="53">
        <v>29434</v>
      </c>
      <c r="B397" s="61">
        <v>45.5</v>
      </c>
      <c r="C397" s="62">
        <v>-1.6237974306972859E-2</v>
      </c>
      <c r="D397" s="62">
        <v>-1.188471173007907E-3</v>
      </c>
      <c r="E397" s="62">
        <v>-4.745416622351839E-3</v>
      </c>
    </row>
    <row r="398" spans="1:5" x14ac:dyDescent="0.2">
      <c r="A398" s="53">
        <v>29465</v>
      </c>
      <c r="B398" s="61">
        <v>50.1</v>
      </c>
      <c r="C398" s="62">
        <v>-1.6237974306972859E-2</v>
      </c>
      <c r="D398" s="62">
        <v>-1.188471173007907E-3</v>
      </c>
      <c r="E398" s="62">
        <v>-4.745416622351839E-3</v>
      </c>
    </row>
    <row r="399" spans="1:5" x14ac:dyDescent="0.2">
      <c r="A399" s="53">
        <v>29495</v>
      </c>
      <c r="B399" s="61">
        <v>55.5</v>
      </c>
      <c r="C399" s="62">
        <v>-3.9131615354252831E-4</v>
      </c>
      <c r="D399" s="62">
        <v>1.8649256052742209E-2</v>
      </c>
      <c r="E399" s="62">
        <v>7.6709858133567455E-2</v>
      </c>
    </row>
    <row r="400" spans="1:5" x14ac:dyDescent="0.2">
      <c r="A400" s="53">
        <v>29526</v>
      </c>
      <c r="B400" s="61">
        <v>58.2</v>
      </c>
      <c r="C400" s="62">
        <v>-3.9131615354252831E-4</v>
      </c>
      <c r="D400" s="62">
        <v>1.8649256052742209E-2</v>
      </c>
      <c r="E400" s="62">
        <v>7.6709858133567455E-2</v>
      </c>
    </row>
    <row r="401" spans="1:5" x14ac:dyDescent="0.2">
      <c r="A401" s="53">
        <v>29556</v>
      </c>
      <c r="B401" s="61">
        <v>53</v>
      </c>
      <c r="C401" s="62">
        <v>-3.9131615354252831E-4</v>
      </c>
      <c r="D401" s="62">
        <v>1.8649256052742209E-2</v>
      </c>
      <c r="E401" s="62">
        <v>7.6709858133567455E-2</v>
      </c>
    </row>
    <row r="402" spans="1:5" x14ac:dyDescent="0.2">
      <c r="A402" s="53">
        <v>29587</v>
      </c>
      <c r="B402" s="61">
        <v>49.2</v>
      </c>
      <c r="C402" s="62">
        <v>1.5999797720674402E-2</v>
      </c>
      <c r="D402" s="62">
        <v>1.959429460935417E-2</v>
      </c>
      <c r="E402" s="62">
        <v>8.0711035982251156E-2</v>
      </c>
    </row>
    <row r="403" spans="1:5" x14ac:dyDescent="0.2">
      <c r="A403" s="53">
        <v>29618</v>
      </c>
      <c r="B403" s="61">
        <v>48.8</v>
      </c>
      <c r="C403" s="62">
        <v>1.5999797720674402E-2</v>
      </c>
      <c r="D403" s="62">
        <v>1.959429460935417E-2</v>
      </c>
      <c r="E403" s="62">
        <v>8.0711035982251156E-2</v>
      </c>
    </row>
    <row r="404" spans="1:5" x14ac:dyDescent="0.2">
      <c r="A404" s="53">
        <v>29646</v>
      </c>
      <c r="B404" s="61">
        <v>49.6</v>
      </c>
      <c r="C404" s="62">
        <v>1.5999797720674402E-2</v>
      </c>
      <c r="D404" s="62">
        <v>1.959429460935417E-2</v>
      </c>
      <c r="E404" s="62">
        <v>8.0711035982251156E-2</v>
      </c>
    </row>
    <row r="405" spans="1:5" x14ac:dyDescent="0.2">
      <c r="A405" s="53">
        <v>29677</v>
      </c>
      <c r="B405" s="61">
        <v>51.6</v>
      </c>
      <c r="C405" s="62">
        <v>2.968700707322398E-2</v>
      </c>
      <c r="D405" s="62">
        <v>-7.4106361293506404E-3</v>
      </c>
      <c r="E405" s="62">
        <v>-2.9314664229681871E-2</v>
      </c>
    </row>
    <row r="406" spans="1:5" x14ac:dyDescent="0.2">
      <c r="A406" s="53">
        <v>29707</v>
      </c>
      <c r="B406" s="61">
        <v>53.5</v>
      </c>
      <c r="C406" s="62">
        <v>2.968700707322398E-2</v>
      </c>
      <c r="D406" s="62">
        <v>-7.4106361293506404E-3</v>
      </c>
      <c r="E406" s="62">
        <v>-2.9314664229681871E-2</v>
      </c>
    </row>
    <row r="407" spans="1:5" x14ac:dyDescent="0.2">
      <c r="A407" s="53">
        <v>29738</v>
      </c>
      <c r="B407" s="61">
        <v>50.7</v>
      </c>
      <c r="C407" s="62">
        <v>2.968700707322398E-2</v>
      </c>
      <c r="D407" s="62">
        <v>-7.4106361293506404E-3</v>
      </c>
      <c r="E407" s="62">
        <v>-2.9314664229681871E-2</v>
      </c>
    </row>
    <row r="408" spans="1:5" x14ac:dyDescent="0.2">
      <c r="A408" s="53">
        <v>29768</v>
      </c>
      <c r="B408" s="61">
        <v>46.7</v>
      </c>
      <c r="C408" s="62">
        <v>4.3257650212562768E-2</v>
      </c>
      <c r="D408" s="62">
        <v>1.1975252102180129E-2</v>
      </c>
      <c r="E408" s="62">
        <v>4.8768338275421819E-2</v>
      </c>
    </row>
    <row r="409" spans="1:5" x14ac:dyDescent="0.2">
      <c r="A409" s="53">
        <v>29799</v>
      </c>
      <c r="B409" s="61">
        <v>48.3</v>
      </c>
      <c r="C409" s="62">
        <v>4.3257650212562768E-2</v>
      </c>
      <c r="D409" s="62">
        <v>1.1975252102180129E-2</v>
      </c>
      <c r="E409" s="62">
        <v>4.8768338275421819E-2</v>
      </c>
    </row>
    <row r="410" spans="1:5" x14ac:dyDescent="0.2">
      <c r="A410" s="53">
        <v>29830</v>
      </c>
      <c r="B410" s="61">
        <v>42.5</v>
      </c>
      <c r="C410" s="62">
        <v>4.3257650212562768E-2</v>
      </c>
      <c r="D410" s="62">
        <v>1.1975252102180129E-2</v>
      </c>
      <c r="E410" s="62">
        <v>4.8768338275421819E-2</v>
      </c>
    </row>
    <row r="411" spans="1:5" x14ac:dyDescent="0.2">
      <c r="A411" s="53">
        <v>29860</v>
      </c>
      <c r="B411" s="61">
        <v>40</v>
      </c>
      <c r="C411" s="62">
        <v>1.2999011572913281E-2</v>
      </c>
      <c r="D411" s="62">
        <v>-1.0895640870053E-2</v>
      </c>
      <c r="E411" s="62">
        <v>-4.2875433350734522E-2</v>
      </c>
    </row>
    <row r="412" spans="1:5" x14ac:dyDescent="0.2">
      <c r="A412" s="53">
        <v>29891</v>
      </c>
      <c r="B412" s="61">
        <v>36.1</v>
      </c>
      <c r="C412" s="62">
        <v>1.2999011572913281E-2</v>
      </c>
      <c r="D412" s="62">
        <v>-1.0895640870053E-2</v>
      </c>
      <c r="E412" s="62">
        <v>-4.2875433350734522E-2</v>
      </c>
    </row>
    <row r="413" spans="1:5" x14ac:dyDescent="0.2">
      <c r="A413" s="53">
        <v>29921</v>
      </c>
      <c r="B413" s="61">
        <v>37.799999999999997</v>
      </c>
      <c r="C413" s="62">
        <v>1.2999011572913281E-2</v>
      </c>
      <c r="D413" s="62">
        <v>-1.0895640870053E-2</v>
      </c>
      <c r="E413" s="62">
        <v>-4.2875433350734522E-2</v>
      </c>
    </row>
    <row r="414" spans="1:5" x14ac:dyDescent="0.2">
      <c r="A414" s="53">
        <v>29952</v>
      </c>
      <c r="B414" s="61">
        <v>38.200000000000003</v>
      </c>
      <c r="C414" s="62">
        <v>-2.1903489824850589E-2</v>
      </c>
      <c r="D414" s="62">
        <v>-1.5535444794338851E-2</v>
      </c>
      <c r="E414" s="62">
        <v>-6.0708618578961808E-2</v>
      </c>
    </row>
    <row r="415" spans="1:5" x14ac:dyDescent="0.2">
      <c r="A415" s="53">
        <v>29983</v>
      </c>
      <c r="B415" s="61">
        <v>38.299999999999997</v>
      </c>
      <c r="C415" s="62">
        <v>-2.1903489824850589E-2</v>
      </c>
      <c r="D415" s="62">
        <v>-1.5535444794338851E-2</v>
      </c>
      <c r="E415" s="62">
        <v>-6.0708618578961808E-2</v>
      </c>
    </row>
    <row r="416" spans="1:5" x14ac:dyDescent="0.2">
      <c r="A416" s="53">
        <v>30011</v>
      </c>
      <c r="B416" s="61">
        <v>36.799999999999997</v>
      </c>
      <c r="C416" s="62">
        <v>-2.1903489824850589E-2</v>
      </c>
      <c r="D416" s="62">
        <v>-1.5535444794338851E-2</v>
      </c>
      <c r="E416" s="62">
        <v>-6.0708618578961808E-2</v>
      </c>
    </row>
    <row r="417" spans="1:5" x14ac:dyDescent="0.2">
      <c r="A417" s="53">
        <v>30042</v>
      </c>
      <c r="B417" s="61">
        <v>37.799999999999997</v>
      </c>
      <c r="C417" s="62">
        <v>-1.0105681465743289E-2</v>
      </c>
      <c r="D417" s="62">
        <v>4.5619851533253864E-3</v>
      </c>
      <c r="E417" s="62">
        <v>1.8373191068485228E-2</v>
      </c>
    </row>
    <row r="418" spans="1:5" x14ac:dyDescent="0.2">
      <c r="A418" s="53">
        <v>30072</v>
      </c>
      <c r="B418" s="61">
        <v>35.5</v>
      </c>
      <c r="C418" s="62">
        <v>-1.0105681465743289E-2</v>
      </c>
      <c r="D418" s="62">
        <v>4.5619851533253864E-3</v>
      </c>
      <c r="E418" s="62">
        <v>1.8373191068485228E-2</v>
      </c>
    </row>
    <row r="419" spans="1:5" x14ac:dyDescent="0.2">
      <c r="A419" s="53">
        <v>30103</v>
      </c>
      <c r="B419" s="61">
        <v>38.299999999999997</v>
      </c>
      <c r="C419" s="62">
        <v>-1.0105681465743289E-2</v>
      </c>
      <c r="D419" s="62">
        <v>4.5619851533253864E-3</v>
      </c>
      <c r="E419" s="62">
        <v>1.8373191068485228E-2</v>
      </c>
    </row>
    <row r="420" spans="1:5" x14ac:dyDescent="0.2">
      <c r="A420" s="53">
        <v>30133</v>
      </c>
      <c r="B420" s="61">
        <v>38.4</v>
      </c>
      <c r="C420" s="62">
        <v>-2.5559214328054209E-2</v>
      </c>
      <c r="D420" s="62">
        <v>-3.82299274214082E-3</v>
      </c>
      <c r="E420" s="62">
        <v>-1.5204502610256521E-2</v>
      </c>
    </row>
    <row r="421" spans="1:5" x14ac:dyDescent="0.2">
      <c r="A421" s="53">
        <v>30164</v>
      </c>
      <c r="B421" s="61">
        <v>38.299999999999997</v>
      </c>
      <c r="C421" s="62">
        <v>-2.5559214328054209E-2</v>
      </c>
      <c r="D421" s="62">
        <v>-3.82299274214082E-3</v>
      </c>
      <c r="E421" s="62">
        <v>-1.5204502610256521E-2</v>
      </c>
    </row>
    <row r="422" spans="1:5" x14ac:dyDescent="0.2">
      <c r="A422" s="53">
        <v>30195</v>
      </c>
      <c r="B422" s="61">
        <v>38.799999999999997</v>
      </c>
      <c r="C422" s="62">
        <v>-2.5559214328054209E-2</v>
      </c>
      <c r="D422" s="62">
        <v>-3.82299274214082E-3</v>
      </c>
      <c r="E422" s="62">
        <v>-1.5204502610256521E-2</v>
      </c>
    </row>
    <row r="423" spans="1:5" x14ac:dyDescent="0.2">
      <c r="A423" s="53">
        <v>30225</v>
      </c>
      <c r="B423" s="61">
        <v>39.4</v>
      </c>
      <c r="C423" s="62">
        <v>-1.443156178740442E-2</v>
      </c>
      <c r="D423" s="62">
        <v>3.9946273878294482E-4</v>
      </c>
      <c r="E423" s="62">
        <v>1.5988086330049891E-3</v>
      </c>
    </row>
    <row r="424" spans="1:5" x14ac:dyDescent="0.2">
      <c r="A424" s="53">
        <v>30256</v>
      </c>
      <c r="B424" s="61">
        <v>39.200000000000003</v>
      </c>
      <c r="C424" s="62">
        <v>-1.443156178740442E-2</v>
      </c>
      <c r="D424" s="62">
        <v>3.9946273878294482E-4</v>
      </c>
      <c r="E424" s="62">
        <v>1.5988086330049891E-3</v>
      </c>
    </row>
    <row r="425" spans="1:5" x14ac:dyDescent="0.2">
      <c r="A425" s="53">
        <v>30286</v>
      </c>
      <c r="B425" s="61">
        <v>42.8</v>
      </c>
      <c r="C425" s="62">
        <v>-1.443156178740442E-2</v>
      </c>
      <c r="D425" s="62">
        <v>3.9946273878294482E-4</v>
      </c>
      <c r="E425" s="62">
        <v>1.5988086330049891E-3</v>
      </c>
    </row>
    <row r="426" spans="1:5" x14ac:dyDescent="0.2">
      <c r="A426" s="53">
        <v>30317</v>
      </c>
      <c r="B426" s="61">
        <v>46</v>
      </c>
      <c r="C426" s="62">
        <v>1.431455577415857E-2</v>
      </c>
      <c r="D426" s="62">
        <v>1.317847576348375E-2</v>
      </c>
      <c r="E426" s="62">
        <v>5.3765121497418862E-2</v>
      </c>
    </row>
    <row r="427" spans="1:5" x14ac:dyDescent="0.2">
      <c r="A427" s="53">
        <v>30348</v>
      </c>
      <c r="B427" s="61">
        <v>54.4</v>
      </c>
      <c r="C427" s="62">
        <v>1.431455577415857E-2</v>
      </c>
      <c r="D427" s="62">
        <v>1.317847576348375E-2</v>
      </c>
      <c r="E427" s="62">
        <v>5.3765121497418862E-2</v>
      </c>
    </row>
    <row r="428" spans="1:5" x14ac:dyDescent="0.2">
      <c r="A428" s="53">
        <v>30376</v>
      </c>
      <c r="B428" s="61">
        <v>53.9</v>
      </c>
      <c r="C428" s="62">
        <v>1.431455577415857E-2</v>
      </c>
      <c r="D428" s="62">
        <v>1.317847576348375E-2</v>
      </c>
      <c r="E428" s="62">
        <v>5.3765121497418862E-2</v>
      </c>
    </row>
    <row r="429" spans="1:5" x14ac:dyDescent="0.2">
      <c r="A429" s="53">
        <v>30407</v>
      </c>
      <c r="B429" s="61">
        <v>54.2</v>
      </c>
      <c r="C429" s="62">
        <v>3.2685328840770238E-2</v>
      </c>
      <c r="D429" s="62">
        <v>2.275612439301274E-2</v>
      </c>
      <c r="E429" s="62">
        <v>9.4178949150713009E-2</v>
      </c>
    </row>
    <row r="430" spans="1:5" x14ac:dyDescent="0.2">
      <c r="A430" s="53">
        <v>30437</v>
      </c>
      <c r="B430" s="61">
        <v>56.1</v>
      </c>
      <c r="C430" s="62">
        <v>3.2685328840770238E-2</v>
      </c>
      <c r="D430" s="62">
        <v>2.275612439301274E-2</v>
      </c>
      <c r="E430" s="62">
        <v>9.4178949150713009E-2</v>
      </c>
    </row>
    <row r="431" spans="1:5" x14ac:dyDescent="0.2">
      <c r="A431" s="53">
        <v>30468</v>
      </c>
      <c r="B431" s="61">
        <v>57.5</v>
      </c>
      <c r="C431" s="62">
        <v>3.2685328840770238E-2</v>
      </c>
      <c r="D431" s="62">
        <v>2.275612439301274E-2</v>
      </c>
      <c r="E431" s="62">
        <v>9.4178949150713009E-2</v>
      </c>
    </row>
    <row r="432" spans="1:5" x14ac:dyDescent="0.2">
      <c r="A432" s="53">
        <v>30498</v>
      </c>
      <c r="B432" s="61">
        <v>63.6</v>
      </c>
      <c r="C432" s="62">
        <v>5.7371696845111453E-2</v>
      </c>
      <c r="D432" s="62">
        <v>1.9990642943219668E-2</v>
      </c>
      <c r="E432" s="62">
        <v>8.239244141250035E-2</v>
      </c>
    </row>
    <row r="433" spans="1:5" x14ac:dyDescent="0.2">
      <c r="A433" s="53">
        <v>30529</v>
      </c>
      <c r="B433" s="61">
        <v>63.1</v>
      </c>
      <c r="C433" s="62">
        <v>5.7371696845111453E-2</v>
      </c>
      <c r="D433" s="62">
        <v>1.9990642943219668E-2</v>
      </c>
      <c r="E433" s="62">
        <v>8.239244141250035E-2</v>
      </c>
    </row>
    <row r="434" spans="1:5" x14ac:dyDescent="0.2">
      <c r="A434" s="53">
        <v>30560</v>
      </c>
      <c r="B434" s="61">
        <v>62.5</v>
      </c>
      <c r="C434" s="62">
        <v>5.7371696845111453E-2</v>
      </c>
      <c r="D434" s="62">
        <v>1.9990642943219668E-2</v>
      </c>
      <c r="E434" s="62">
        <v>8.239244141250035E-2</v>
      </c>
    </row>
    <row r="435" spans="1:5" x14ac:dyDescent="0.2">
      <c r="A435" s="53">
        <v>30590</v>
      </c>
      <c r="B435" s="61">
        <v>64.400000000000006</v>
      </c>
      <c r="C435" s="62">
        <v>7.8999749811109563E-2</v>
      </c>
      <c r="D435" s="62">
        <v>2.0862174793425631E-2</v>
      </c>
      <c r="E435" s="62">
        <v>8.609659002729031E-2</v>
      </c>
    </row>
    <row r="436" spans="1:5" x14ac:dyDescent="0.2">
      <c r="A436" s="53">
        <v>30621</v>
      </c>
      <c r="B436" s="61">
        <v>66</v>
      </c>
      <c r="C436" s="62">
        <v>7.8999749811109563E-2</v>
      </c>
      <c r="D436" s="62">
        <v>2.0862174793425631E-2</v>
      </c>
      <c r="E436" s="62">
        <v>8.609659002729031E-2</v>
      </c>
    </row>
    <row r="437" spans="1:5" x14ac:dyDescent="0.2">
      <c r="A437" s="53">
        <v>30651</v>
      </c>
      <c r="B437" s="61">
        <v>69.900000000000006</v>
      </c>
      <c r="C437" s="62">
        <v>7.8999749811109563E-2</v>
      </c>
      <c r="D437" s="62">
        <v>2.0862174793425631E-2</v>
      </c>
      <c r="E437" s="62">
        <v>8.609659002729031E-2</v>
      </c>
    </row>
    <row r="438" spans="1:5" x14ac:dyDescent="0.2">
      <c r="A438" s="53">
        <v>30682</v>
      </c>
      <c r="B438" s="61">
        <v>60.5</v>
      </c>
      <c r="C438" s="62">
        <v>8.5782754622195131E-2</v>
      </c>
      <c r="D438" s="62">
        <v>1.9547702889620849E-2</v>
      </c>
      <c r="E438" s="62">
        <v>8.0513511399357363E-2</v>
      </c>
    </row>
    <row r="439" spans="1:5" x14ac:dyDescent="0.2">
      <c r="A439" s="53">
        <v>30713</v>
      </c>
      <c r="B439" s="61">
        <v>61.3</v>
      </c>
      <c r="C439" s="62">
        <v>8.5782754622195131E-2</v>
      </c>
      <c r="D439" s="62">
        <v>1.9547702889620849E-2</v>
      </c>
      <c r="E439" s="62">
        <v>8.0513511399357363E-2</v>
      </c>
    </row>
    <row r="440" spans="1:5" x14ac:dyDescent="0.2">
      <c r="A440" s="53">
        <v>30742</v>
      </c>
      <c r="B440" s="61">
        <v>58.9</v>
      </c>
      <c r="C440" s="62">
        <v>8.5782754622195131E-2</v>
      </c>
      <c r="D440" s="62">
        <v>1.9547702889620849E-2</v>
      </c>
      <c r="E440" s="62">
        <v>8.0513511399357363E-2</v>
      </c>
    </row>
    <row r="441" spans="1:5" x14ac:dyDescent="0.2">
      <c r="A441" s="53">
        <v>30773</v>
      </c>
      <c r="B441" s="61">
        <v>61</v>
      </c>
      <c r="C441" s="62">
        <v>7.9966966754093649E-2</v>
      </c>
      <c r="D441" s="62">
        <v>1.7277926627437559E-2</v>
      </c>
      <c r="E441" s="62">
        <v>7.0923587812259603E-2</v>
      </c>
    </row>
    <row r="442" spans="1:5" x14ac:dyDescent="0.2">
      <c r="A442" s="53">
        <v>30803</v>
      </c>
      <c r="B442" s="61">
        <v>58.6</v>
      </c>
      <c r="C442" s="62">
        <v>7.9966966754093649E-2</v>
      </c>
      <c r="D442" s="62">
        <v>1.7277926627437559E-2</v>
      </c>
      <c r="E442" s="62">
        <v>7.0923587812259603E-2</v>
      </c>
    </row>
    <row r="443" spans="1:5" x14ac:dyDescent="0.2">
      <c r="A443" s="53">
        <v>30834</v>
      </c>
      <c r="B443" s="61">
        <v>58.1</v>
      </c>
      <c r="C443" s="62">
        <v>7.9966966754093649E-2</v>
      </c>
      <c r="D443" s="62">
        <v>1.7277926627437559E-2</v>
      </c>
      <c r="E443" s="62">
        <v>7.0923587812259603E-2</v>
      </c>
    </row>
    <row r="444" spans="1:5" x14ac:dyDescent="0.2">
      <c r="A444" s="53">
        <v>30864</v>
      </c>
      <c r="B444" s="61">
        <v>56.1</v>
      </c>
      <c r="C444" s="62">
        <v>6.9008370834181168E-2</v>
      </c>
      <c r="D444" s="62">
        <v>9.64063628357004E-3</v>
      </c>
      <c r="E444" s="62">
        <v>3.9123789055161673E-2</v>
      </c>
    </row>
    <row r="445" spans="1:5" x14ac:dyDescent="0.2">
      <c r="A445" s="53">
        <v>30895</v>
      </c>
      <c r="B445" s="61">
        <v>53</v>
      </c>
      <c r="C445" s="62">
        <v>6.9008370834181168E-2</v>
      </c>
      <c r="D445" s="62">
        <v>9.64063628357004E-3</v>
      </c>
      <c r="E445" s="62">
        <v>3.9123789055161673E-2</v>
      </c>
    </row>
    <row r="446" spans="1:5" x14ac:dyDescent="0.2">
      <c r="A446" s="53">
        <v>30926</v>
      </c>
      <c r="B446" s="61">
        <v>50</v>
      </c>
      <c r="C446" s="62">
        <v>6.9008370834181168E-2</v>
      </c>
      <c r="D446" s="62">
        <v>9.64063628357004E-3</v>
      </c>
      <c r="E446" s="62">
        <v>3.9123789055161673E-2</v>
      </c>
    </row>
    <row r="447" spans="1:5" x14ac:dyDescent="0.2">
      <c r="A447" s="53">
        <v>30956</v>
      </c>
      <c r="B447" s="61">
        <v>50.8</v>
      </c>
      <c r="C447" s="62">
        <v>5.5757994618356933E-2</v>
      </c>
      <c r="D447" s="62">
        <v>8.208571463863279E-3</v>
      </c>
      <c r="E447" s="62">
        <v>3.3240786663843558E-2</v>
      </c>
    </row>
    <row r="448" spans="1:5" x14ac:dyDescent="0.2">
      <c r="A448" s="53">
        <v>30987</v>
      </c>
      <c r="B448" s="61">
        <v>50.3</v>
      </c>
      <c r="C448" s="62">
        <v>5.5757994618356933E-2</v>
      </c>
      <c r="D448" s="62">
        <v>8.208571463863279E-3</v>
      </c>
      <c r="E448" s="62">
        <v>3.3240786663843558E-2</v>
      </c>
    </row>
    <row r="449" spans="1:5" x14ac:dyDescent="0.2">
      <c r="A449" s="53">
        <v>31017</v>
      </c>
      <c r="B449" s="61">
        <v>50.6</v>
      </c>
      <c r="C449" s="62">
        <v>5.5757994618356933E-2</v>
      </c>
      <c r="D449" s="62">
        <v>8.208571463863279E-3</v>
      </c>
      <c r="E449" s="62">
        <v>3.3240786663843558E-2</v>
      </c>
    </row>
    <row r="450" spans="1:5" x14ac:dyDescent="0.2">
      <c r="A450" s="53">
        <v>31048</v>
      </c>
      <c r="B450" s="61">
        <v>50.3</v>
      </c>
      <c r="C450" s="62">
        <v>4.5550933893434779E-2</v>
      </c>
      <c r="D450" s="62">
        <v>9.6907230055981904E-3</v>
      </c>
      <c r="E450" s="62">
        <v>3.9330001743275167E-2</v>
      </c>
    </row>
    <row r="451" spans="1:5" x14ac:dyDescent="0.2">
      <c r="A451" s="53">
        <v>31079</v>
      </c>
      <c r="B451" s="61">
        <v>49.9</v>
      </c>
      <c r="C451" s="62">
        <v>4.5550933893434779E-2</v>
      </c>
      <c r="D451" s="62">
        <v>9.6907230055981904E-3</v>
      </c>
      <c r="E451" s="62">
        <v>3.9330001743275167E-2</v>
      </c>
    </row>
    <row r="452" spans="1:5" x14ac:dyDescent="0.2">
      <c r="A452" s="53">
        <v>31107</v>
      </c>
      <c r="B452" s="61">
        <v>47.8</v>
      </c>
      <c r="C452" s="62">
        <v>4.5550933893434779E-2</v>
      </c>
      <c r="D452" s="62">
        <v>9.6907230055981904E-3</v>
      </c>
      <c r="E452" s="62">
        <v>3.9330001743275167E-2</v>
      </c>
    </row>
    <row r="453" spans="1:5" x14ac:dyDescent="0.2">
      <c r="A453" s="53">
        <v>31138</v>
      </c>
      <c r="B453" s="61">
        <v>48.2</v>
      </c>
      <c r="C453" s="62">
        <v>3.6842175046639142E-2</v>
      </c>
      <c r="D453" s="62">
        <v>8.8046635314193416E-3</v>
      </c>
      <c r="E453" s="62">
        <v>3.5686522958785938E-2</v>
      </c>
    </row>
    <row r="454" spans="1:5" x14ac:dyDescent="0.2">
      <c r="A454" s="53">
        <v>31168</v>
      </c>
      <c r="B454" s="61">
        <v>47.1</v>
      </c>
      <c r="C454" s="62">
        <v>3.6842175046639142E-2</v>
      </c>
      <c r="D454" s="62">
        <v>8.8046635314193416E-3</v>
      </c>
      <c r="E454" s="62">
        <v>3.5686522958785938E-2</v>
      </c>
    </row>
    <row r="455" spans="1:5" x14ac:dyDescent="0.2">
      <c r="A455" s="53">
        <v>31199</v>
      </c>
      <c r="B455" s="61">
        <v>47.8</v>
      </c>
      <c r="C455" s="62">
        <v>3.6842175046639142E-2</v>
      </c>
      <c r="D455" s="62">
        <v>8.8046635314193416E-3</v>
      </c>
      <c r="E455" s="62">
        <v>3.5686522958785938E-2</v>
      </c>
    </row>
    <row r="456" spans="1:5" x14ac:dyDescent="0.2">
      <c r="A456" s="53">
        <v>31229</v>
      </c>
      <c r="B456" s="61">
        <v>47.9</v>
      </c>
      <c r="C456" s="62">
        <v>4.2624449274052741E-2</v>
      </c>
      <c r="D456" s="62">
        <v>1.527121263417938E-2</v>
      </c>
      <c r="E456" s="62">
        <v>6.2498410129544268E-2</v>
      </c>
    </row>
    <row r="457" spans="1:5" x14ac:dyDescent="0.2">
      <c r="A457" s="53">
        <v>31260</v>
      </c>
      <c r="B457" s="61">
        <v>47.7</v>
      </c>
      <c r="C457" s="62">
        <v>4.2624449274052741E-2</v>
      </c>
      <c r="D457" s="62">
        <v>1.527121263417938E-2</v>
      </c>
      <c r="E457" s="62">
        <v>6.2498410129544268E-2</v>
      </c>
    </row>
    <row r="458" spans="1:5" x14ac:dyDescent="0.2">
      <c r="A458" s="53">
        <v>31291</v>
      </c>
      <c r="B458" s="61">
        <v>49.9</v>
      </c>
      <c r="C458" s="62">
        <v>4.2624449274052741E-2</v>
      </c>
      <c r="D458" s="62">
        <v>1.527121263417938E-2</v>
      </c>
      <c r="E458" s="62">
        <v>6.2498410129544268E-2</v>
      </c>
    </row>
    <row r="459" spans="1:5" x14ac:dyDescent="0.2">
      <c r="A459" s="53">
        <v>31321</v>
      </c>
      <c r="B459" s="61">
        <v>50.9</v>
      </c>
      <c r="C459" s="62">
        <v>4.1822685935742232E-2</v>
      </c>
      <c r="D459" s="62">
        <v>7.4332734449716617E-3</v>
      </c>
      <c r="E459" s="62">
        <v>3.0066261016593598E-2</v>
      </c>
    </row>
    <row r="460" spans="1:5" x14ac:dyDescent="0.2">
      <c r="A460" s="53">
        <v>31352</v>
      </c>
      <c r="B460" s="61">
        <v>52</v>
      </c>
      <c r="C460" s="62">
        <v>4.1822685935742232E-2</v>
      </c>
      <c r="D460" s="62">
        <v>7.4332734449716617E-3</v>
      </c>
      <c r="E460" s="62">
        <v>3.0066261016593598E-2</v>
      </c>
    </row>
    <row r="461" spans="1:5" x14ac:dyDescent="0.2">
      <c r="A461" s="53">
        <v>31382</v>
      </c>
      <c r="B461" s="61">
        <v>50.7</v>
      </c>
      <c r="C461" s="62">
        <v>4.1822685935742232E-2</v>
      </c>
      <c r="D461" s="62">
        <v>7.4332734449716617E-3</v>
      </c>
      <c r="E461" s="62">
        <v>3.0066261016593598E-2</v>
      </c>
    </row>
    <row r="462" spans="1:5" x14ac:dyDescent="0.2">
      <c r="A462" s="53">
        <v>31413</v>
      </c>
      <c r="B462" s="61">
        <v>51.2</v>
      </c>
      <c r="C462" s="62">
        <v>4.1455897492227813E-2</v>
      </c>
      <c r="D462" s="62">
        <v>9.3352470750759607E-3</v>
      </c>
      <c r="E462" s="62">
        <v>3.7867131071648068E-2</v>
      </c>
    </row>
    <row r="463" spans="1:5" x14ac:dyDescent="0.2">
      <c r="A463" s="53">
        <v>31444</v>
      </c>
      <c r="B463" s="61">
        <v>51</v>
      </c>
      <c r="C463" s="62">
        <v>4.1455897492227813E-2</v>
      </c>
      <c r="D463" s="62">
        <v>9.3352470750759607E-3</v>
      </c>
      <c r="E463" s="62">
        <v>3.7867131071648068E-2</v>
      </c>
    </row>
    <row r="464" spans="1:5" x14ac:dyDescent="0.2">
      <c r="A464" s="53">
        <v>31472</v>
      </c>
      <c r="B464" s="61">
        <v>51</v>
      </c>
      <c r="C464" s="62">
        <v>4.1455897492227813E-2</v>
      </c>
      <c r="D464" s="62">
        <v>9.3352470750759607E-3</v>
      </c>
      <c r="E464" s="62">
        <v>3.7867131071648068E-2</v>
      </c>
    </row>
    <row r="465" spans="1:5" x14ac:dyDescent="0.2">
      <c r="A465" s="53">
        <v>31503</v>
      </c>
      <c r="B465" s="61">
        <v>49.7</v>
      </c>
      <c r="C465" s="62">
        <v>3.7015803866048268E-2</v>
      </c>
      <c r="D465" s="62">
        <v>4.5037736258633776E-3</v>
      </c>
      <c r="E465" s="62">
        <v>1.813716419389122E-2</v>
      </c>
    </row>
    <row r="466" spans="1:5" x14ac:dyDescent="0.2">
      <c r="A466" s="53">
        <v>31533</v>
      </c>
      <c r="B466" s="61">
        <v>53.4</v>
      </c>
      <c r="C466" s="62">
        <v>3.7015803866048268E-2</v>
      </c>
      <c r="D466" s="62">
        <v>4.5037736258633776E-3</v>
      </c>
      <c r="E466" s="62">
        <v>1.813716419389122E-2</v>
      </c>
    </row>
    <row r="467" spans="1:5" x14ac:dyDescent="0.2">
      <c r="A467" s="53">
        <v>31564</v>
      </c>
      <c r="B467" s="61">
        <v>50.5</v>
      </c>
      <c r="C467" s="62">
        <v>3.7015803866048268E-2</v>
      </c>
      <c r="D467" s="62">
        <v>4.5037736258633776E-3</v>
      </c>
      <c r="E467" s="62">
        <v>1.813716419389122E-2</v>
      </c>
    </row>
    <row r="468" spans="1:5" x14ac:dyDescent="0.2">
      <c r="A468" s="53">
        <v>31594</v>
      </c>
      <c r="B468" s="61">
        <v>48</v>
      </c>
      <c r="C468" s="62">
        <v>3.1192412738599871E-2</v>
      </c>
      <c r="D468" s="62">
        <v>9.5699288643793252E-3</v>
      </c>
      <c r="E468" s="62">
        <v>3.8832730867671028E-2</v>
      </c>
    </row>
    <row r="469" spans="1:5" x14ac:dyDescent="0.2">
      <c r="A469" s="53">
        <v>31625</v>
      </c>
      <c r="B469" s="61">
        <v>52.6</v>
      </c>
      <c r="C469" s="62">
        <v>3.1192412738599871E-2</v>
      </c>
      <c r="D469" s="62">
        <v>9.5699288643793252E-3</v>
      </c>
      <c r="E469" s="62">
        <v>3.8832730867671028E-2</v>
      </c>
    </row>
    <row r="470" spans="1:5" x14ac:dyDescent="0.2">
      <c r="A470" s="53">
        <v>31656</v>
      </c>
      <c r="B470" s="61">
        <v>52.4</v>
      </c>
      <c r="C470" s="62">
        <v>3.1192412738599871E-2</v>
      </c>
      <c r="D470" s="62">
        <v>9.5699288643793252E-3</v>
      </c>
      <c r="E470" s="62">
        <v>3.8832730867671028E-2</v>
      </c>
    </row>
    <row r="471" spans="1:5" x14ac:dyDescent="0.2">
      <c r="A471" s="53">
        <v>31686</v>
      </c>
      <c r="B471" s="61">
        <v>51.2</v>
      </c>
      <c r="C471" s="62">
        <v>2.9080333208927719E-2</v>
      </c>
      <c r="D471" s="62">
        <v>5.3698571823336677E-3</v>
      </c>
      <c r="E471" s="62">
        <v>2.1653061124957459E-2</v>
      </c>
    </row>
    <row r="472" spans="1:5" x14ac:dyDescent="0.2">
      <c r="A472" s="53">
        <v>31717</v>
      </c>
      <c r="B472" s="61">
        <v>51.2</v>
      </c>
      <c r="C472" s="62">
        <v>2.9080333208927719E-2</v>
      </c>
      <c r="D472" s="62">
        <v>5.3698571823336677E-3</v>
      </c>
      <c r="E472" s="62">
        <v>2.1653061124957459E-2</v>
      </c>
    </row>
    <row r="473" spans="1:5" x14ac:dyDescent="0.2">
      <c r="A473" s="53">
        <v>31747</v>
      </c>
      <c r="B473" s="61">
        <v>50.5</v>
      </c>
      <c r="C473" s="62">
        <v>2.9080333208927719E-2</v>
      </c>
      <c r="D473" s="62">
        <v>5.3698571823336677E-3</v>
      </c>
      <c r="E473" s="62">
        <v>2.1653061124957459E-2</v>
      </c>
    </row>
    <row r="474" spans="1:5" x14ac:dyDescent="0.2">
      <c r="A474" s="53">
        <v>31778</v>
      </c>
      <c r="B474" s="61">
        <v>54.9</v>
      </c>
      <c r="C474" s="62">
        <v>2.7158406191741289E-2</v>
      </c>
      <c r="D474" s="62">
        <v>7.4501962990076546E-3</v>
      </c>
      <c r="E474" s="62">
        <v>3.0135474931490162E-2</v>
      </c>
    </row>
    <row r="475" spans="1:5" x14ac:dyDescent="0.2">
      <c r="A475" s="53">
        <v>31809</v>
      </c>
      <c r="B475" s="61">
        <v>52.6</v>
      </c>
      <c r="C475" s="62">
        <v>2.7158406191741289E-2</v>
      </c>
      <c r="D475" s="62">
        <v>7.4501962990076546E-3</v>
      </c>
      <c r="E475" s="62">
        <v>3.0135474931490162E-2</v>
      </c>
    </row>
    <row r="476" spans="1:5" x14ac:dyDescent="0.2">
      <c r="A476" s="53">
        <v>31837</v>
      </c>
      <c r="B476" s="61">
        <v>55</v>
      </c>
      <c r="C476" s="62">
        <v>2.7158406191741289E-2</v>
      </c>
      <c r="D476" s="62">
        <v>7.4501962990076546E-3</v>
      </c>
      <c r="E476" s="62">
        <v>3.0135474931490162E-2</v>
      </c>
    </row>
    <row r="477" spans="1:5" x14ac:dyDescent="0.2">
      <c r="A477" s="53">
        <v>31868</v>
      </c>
      <c r="B477" s="61">
        <v>55.5</v>
      </c>
      <c r="C477" s="62">
        <v>3.3584793796559688E-2</v>
      </c>
      <c r="D477" s="62">
        <v>1.078842316084223E-2</v>
      </c>
      <c r="E477" s="62">
        <v>4.385706929729527E-2</v>
      </c>
    </row>
    <row r="478" spans="1:5" x14ac:dyDescent="0.2">
      <c r="A478" s="53">
        <v>31898</v>
      </c>
      <c r="B478" s="61">
        <v>57.2</v>
      </c>
      <c r="C478" s="62">
        <v>3.3584793796559688E-2</v>
      </c>
      <c r="D478" s="62">
        <v>1.078842316084223E-2</v>
      </c>
      <c r="E478" s="62">
        <v>4.385706929729527E-2</v>
      </c>
    </row>
    <row r="479" spans="1:5" x14ac:dyDescent="0.2">
      <c r="A479" s="53">
        <v>31929</v>
      </c>
      <c r="B479" s="61">
        <v>57.4</v>
      </c>
      <c r="C479" s="62">
        <v>3.3584793796559688E-2</v>
      </c>
      <c r="D479" s="62">
        <v>1.078842316084223E-2</v>
      </c>
      <c r="E479" s="62">
        <v>4.385706929729527E-2</v>
      </c>
    </row>
    <row r="480" spans="1:5" x14ac:dyDescent="0.2">
      <c r="A480" s="53">
        <v>31959</v>
      </c>
      <c r="B480" s="61">
        <v>57.5</v>
      </c>
      <c r="C480" s="62">
        <v>3.2669261519167977E-2</v>
      </c>
      <c r="D480" s="62">
        <v>8.6756685562682911E-3</v>
      </c>
      <c r="E480" s="62">
        <v>3.5156895213603427E-2</v>
      </c>
    </row>
    <row r="481" spans="1:5" x14ac:dyDescent="0.2">
      <c r="A481" s="53">
        <v>31990</v>
      </c>
      <c r="B481" s="61">
        <v>59.3</v>
      </c>
      <c r="C481" s="62">
        <v>3.2669261519167977E-2</v>
      </c>
      <c r="D481" s="62">
        <v>8.6756685562682911E-3</v>
      </c>
      <c r="E481" s="62">
        <v>3.5156895213603427E-2</v>
      </c>
    </row>
    <row r="482" spans="1:5" x14ac:dyDescent="0.2">
      <c r="A482" s="53">
        <v>32021</v>
      </c>
      <c r="B482" s="61">
        <v>60</v>
      </c>
      <c r="C482" s="62">
        <v>3.2669261519167977E-2</v>
      </c>
      <c r="D482" s="62">
        <v>8.6756685562682911E-3</v>
      </c>
      <c r="E482" s="62">
        <v>3.5156895213603427E-2</v>
      </c>
    </row>
    <row r="483" spans="1:5" x14ac:dyDescent="0.2">
      <c r="A483" s="53">
        <v>32051</v>
      </c>
      <c r="B483" s="61">
        <v>60.7</v>
      </c>
      <c r="C483" s="62">
        <v>4.4790191376797107E-2</v>
      </c>
      <c r="D483" s="62">
        <v>1.7170360958300369E-2</v>
      </c>
      <c r="E483" s="62">
        <v>7.0470707277670686E-2</v>
      </c>
    </row>
    <row r="484" spans="1:5" x14ac:dyDescent="0.2">
      <c r="A484" s="53">
        <v>32082</v>
      </c>
      <c r="B484" s="61">
        <v>58.8</v>
      </c>
      <c r="C484" s="62">
        <v>4.4790191376797107E-2</v>
      </c>
      <c r="D484" s="62">
        <v>1.7170360958300369E-2</v>
      </c>
      <c r="E484" s="62">
        <v>7.0470707277670686E-2</v>
      </c>
    </row>
    <row r="485" spans="1:5" x14ac:dyDescent="0.2">
      <c r="A485" s="53">
        <v>32112</v>
      </c>
      <c r="B485" s="61">
        <v>61</v>
      </c>
      <c r="C485" s="62">
        <v>4.4790191376797107E-2</v>
      </c>
      <c r="D485" s="62">
        <v>1.7170360958300369E-2</v>
      </c>
      <c r="E485" s="62">
        <v>7.0470707277670686E-2</v>
      </c>
    </row>
    <row r="486" spans="1:5" x14ac:dyDescent="0.2">
      <c r="A486" s="53">
        <v>32143</v>
      </c>
      <c r="B486" s="61">
        <v>57.5</v>
      </c>
      <c r="C486" s="62">
        <v>4.2421895689621632E-2</v>
      </c>
      <c r="D486" s="62">
        <v>5.1665416718571942E-3</v>
      </c>
      <c r="E486" s="62">
        <v>2.0826877962181189E-2</v>
      </c>
    </row>
    <row r="487" spans="1:5" x14ac:dyDescent="0.2">
      <c r="A487" s="53">
        <v>32174</v>
      </c>
      <c r="B487" s="61">
        <v>56.2</v>
      </c>
      <c r="C487" s="62">
        <v>4.2421895689621632E-2</v>
      </c>
      <c r="D487" s="62">
        <v>5.1665416718571942E-3</v>
      </c>
      <c r="E487" s="62">
        <v>2.0826877962181189E-2</v>
      </c>
    </row>
    <row r="488" spans="1:5" x14ac:dyDescent="0.2">
      <c r="A488" s="53">
        <v>32203</v>
      </c>
      <c r="B488" s="61">
        <v>54.6</v>
      </c>
      <c r="C488" s="62">
        <v>4.2421895689621632E-2</v>
      </c>
      <c r="D488" s="62">
        <v>5.1665416718571942E-3</v>
      </c>
      <c r="E488" s="62">
        <v>2.0826877962181189E-2</v>
      </c>
    </row>
    <row r="489" spans="1:5" x14ac:dyDescent="0.2">
      <c r="A489" s="53">
        <v>32234</v>
      </c>
      <c r="B489" s="61">
        <v>55.8</v>
      </c>
      <c r="C489" s="62">
        <v>4.48460421728804E-2</v>
      </c>
      <c r="D489" s="62">
        <v>1.3139006174740861E-2</v>
      </c>
      <c r="E489" s="62">
        <v>5.3600928330452817E-2</v>
      </c>
    </row>
    <row r="490" spans="1:5" x14ac:dyDescent="0.2">
      <c r="A490" s="53">
        <v>32264</v>
      </c>
      <c r="B490" s="61">
        <v>55.5</v>
      </c>
      <c r="C490" s="62">
        <v>4.48460421728804E-2</v>
      </c>
      <c r="D490" s="62">
        <v>1.3139006174740861E-2</v>
      </c>
      <c r="E490" s="62">
        <v>5.3600928330452817E-2</v>
      </c>
    </row>
    <row r="491" spans="1:5" x14ac:dyDescent="0.2">
      <c r="A491" s="53">
        <v>32295</v>
      </c>
      <c r="B491" s="61">
        <v>59.3</v>
      </c>
      <c r="C491" s="62">
        <v>4.48460421728804E-2</v>
      </c>
      <c r="D491" s="62">
        <v>1.3139006174740861E-2</v>
      </c>
      <c r="E491" s="62">
        <v>5.3600928330452817E-2</v>
      </c>
    </row>
    <row r="492" spans="1:5" x14ac:dyDescent="0.2">
      <c r="A492" s="53">
        <v>32325</v>
      </c>
      <c r="B492" s="61">
        <v>58.2</v>
      </c>
      <c r="C492" s="62">
        <v>4.192866323342976E-2</v>
      </c>
      <c r="D492" s="62">
        <v>5.859283143099971E-3</v>
      </c>
      <c r="E492" s="62">
        <v>2.364392556959816E-2</v>
      </c>
    </row>
    <row r="493" spans="1:5" x14ac:dyDescent="0.2">
      <c r="A493" s="53">
        <v>32356</v>
      </c>
      <c r="B493" s="61">
        <v>56</v>
      </c>
      <c r="C493" s="62">
        <v>4.192866323342976E-2</v>
      </c>
      <c r="D493" s="62">
        <v>5.859283143099971E-3</v>
      </c>
      <c r="E493" s="62">
        <v>2.364392556959816E-2</v>
      </c>
    </row>
    <row r="494" spans="1:5" x14ac:dyDescent="0.2">
      <c r="A494" s="53">
        <v>32387</v>
      </c>
      <c r="B494" s="61">
        <v>54.5</v>
      </c>
      <c r="C494" s="62">
        <v>4.192866323342976E-2</v>
      </c>
      <c r="D494" s="62">
        <v>5.859283143099971E-3</v>
      </c>
      <c r="E494" s="62">
        <v>2.364392556959816E-2</v>
      </c>
    </row>
    <row r="495" spans="1:5" x14ac:dyDescent="0.2">
      <c r="A495" s="53">
        <v>32417</v>
      </c>
      <c r="B495" s="61">
        <v>55.4</v>
      </c>
      <c r="C495" s="62">
        <v>3.7989710436494843E-2</v>
      </c>
      <c r="D495" s="62">
        <v>1.3325005532697319E-2</v>
      </c>
      <c r="E495" s="62">
        <v>5.4374852018120423E-2</v>
      </c>
    </row>
    <row r="496" spans="1:5" x14ac:dyDescent="0.2">
      <c r="A496" s="53">
        <v>32448</v>
      </c>
      <c r="B496" s="61">
        <v>55.6</v>
      </c>
      <c r="C496" s="62">
        <v>3.7989710436494843E-2</v>
      </c>
      <c r="D496" s="62">
        <v>1.3325005532697319E-2</v>
      </c>
      <c r="E496" s="62">
        <v>5.4374852018120423E-2</v>
      </c>
    </row>
    <row r="497" spans="1:5" x14ac:dyDescent="0.2">
      <c r="A497" s="53">
        <v>32478</v>
      </c>
      <c r="B497" s="61">
        <v>56</v>
      </c>
      <c r="C497" s="62">
        <v>3.7989710436494843E-2</v>
      </c>
      <c r="D497" s="62">
        <v>1.3325005532697319E-2</v>
      </c>
      <c r="E497" s="62">
        <v>5.4374852018120423E-2</v>
      </c>
    </row>
    <row r="498" spans="1:5" x14ac:dyDescent="0.2">
      <c r="A498" s="53">
        <v>32509</v>
      </c>
      <c r="B498" s="61">
        <v>54.7</v>
      </c>
      <c r="C498" s="62">
        <v>4.3152399345334859E-2</v>
      </c>
      <c r="D498" s="62">
        <v>1.0165976737590321E-2</v>
      </c>
      <c r="E498" s="62">
        <v>4.1288202625324073E-2</v>
      </c>
    </row>
    <row r="499" spans="1:5" x14ac:dyDescent="0.2">
      <c r="A499" s="53">
        <v>32540</v>
      </c>
      <c r="B499" s="61">
        <v>54.1</v>
      </c>
      <c r="C499" s="62">
        <v>4.3152399345334859E-2</v>
      </c>
      <c r="D499" s="62">
        <v>1.0165976737590321E-2</v>
      </c>
      <c r="E499" s="62">
        <v>4.1288202625324073E-2</v>
      </c>
    </row>
    <row r="500" spans="1:5" x14ac:dyDescent="0.2">
      <c r="A500" s="53">
        <v>32568</v>
      </c>
      <c r="B500" s="61">
        <v>51.5</v>
      </c>
      <c r="C500" s="62">
        <v>4.3152399345334859E-2</v>
      </c>
      <c r="D500" s="62">
        <v>1.0165976737590321E-2</v>
      </c>
      <c r="E500" s="62">
        <v>4.1288202625324073E-2</v>
      </c>
    </row>
    <row r="501" spans="1:5" x14ac:dyDescent="0.2">
      <c r="A501" s="53">
        <v>32599</v>
      </c>
      <c r="B501" s="61">
        <v>52.2</v>
      </c>
      <c r="C501" s="62">
        <v>3.7482928748439691E-2</v>
      </c>
      <c r="D501" s="62">
        <v>7.6326565659204249E-3</v>
      </c>
      <c r="E501" s="62">
        <v>3.0881952971449911E-2</v>
      </c>
    </row>
    <row r="502" spans="1:5" x14ac:dyDescent="0.2">
      <c r="A502" s="53">
        <v>32629</v>
      </c>
      <c r="B502" s="61">
        <v>49.3</v>
      </c>
      <c r="C502" s="62">
        <v>3.7482928748439691E-2</v>
      </c>
      <c r="D502" s="62">
        <v>7.6326565659204249E-3</v>
      </c>
      <c r="E502" s="62">
        <v>3.0881952971449911E-2</v>
      </c>
    </row>
    <row r="503" spans="1:5" x14ac:dyDescent="0.2">
      <c r="A503" s="53">
        <v>32660</v>
      </c>
      <c r="B503" s="61">
        <v>47.3</v>
      </c>
      <c r="C503" s="62">
        <v>3.7482928748439691E-2</v>
      </c>
      <c r="D503" s="62">
        <v>7.6326565659204249E-3</v>
      </c>
      <c r="E503" s="62">
        <v>3.0881952971449911E-2</v>
      </c>
    </row>
    <row r="504" spans="1:5" x14ac:dyDescent="0.2">
      <c r="A504" s="53">
        <v>32690</v>
      </c>
      <c r="B504" s="61">
        <v>45.9</v>
      </c>
      <c r="C504" s="62">
        <v>3.9081130529283373E-2</v>
      </c>
      <c r="D504" s="62">
        <v>7.4087699375831543E-3</v>
      </c>
      <c r="E504" s="62">
        <v>2.9966048660892589E-2</v>
      </c>
    </row>
    <row r="505" spans="1:5" x14ac:dyDescent="0.2">
      <c r="A505" s="53">
        <v>32721</v>
      </c>
      <c r="B505" s="61">
        <v>45.1</v>
      </c>
      <c r="C505" s="62">
        <v>3.9081130529283373E-2</v>
      </c>
      <c r="D505" s="62">
        <v>7.4087699375831543E-3</v>
      </c>
      <c r="E505" s="62">
        <v>2.9966048660892589E-2</v>
      </c>
    </row>
    <row r="506" spans="1:5" x14ac:dyDescent="0.2">
      <c r="A506" s="53">
        <v>32752</v>
      </c>
      <c r="B506" s="61">
        <v>46</v>
      </c>
      <c r="C506" s="62">
        <v>3.9081130529283373E-2</v>
      </c>
      <c r="D506" s="62">
        <v>7.4087699375831543E-3</v>
      </c>
      <c r="E506" s="62">
        <v>2.9966048660892589E-2</v>
      </c>
    </row>
    <row r="507" spans="1:5" x14ac:dyDescent="0.2">
      <c r="A507" s="53">
        <v>32782</v>
      </c>
      <c r="B507" s="61">
        <v>46.8</v>
      </c>
      <c r="C507" s="62">
        <v>2.743803255246614E-2</v>
      </c>
      <c r="D507" s="62">
        <v>1.9705097429736549E-3</v>
      </c>
      <c r="E507" s="62">
        <v>7.9053670440916157E-3</v>
      </c>
    </row>
    <row r="508" spans="1:5" x14ac:dyDescent="0.2">
      <c r="A508" s="53">
        <v>32813</v>
      </c>
      <c r="B508" s="61">
        <v>46.8</v>
      </c>
      <c r="C508" s="62">
        <v>2.743803255246614E-2</v>
      </c>
      <c r="D508" s="62">
        <v>1.9705097429736549E-3</v>
      </c>
      <c r="E508" s="62">
        <v>7.9053670440916157E-3</v>
      </c>
    </row>
    <row r="509" spans="1:5" x14ac:dyDescent="0.2">
      <c r="A509" s="53">
        <v>32843</v>
      </c>
      <c r="B509" s="61">
        <v>47.4</v>
      </c>
      <c r="C509" s="62">
        <v>2.743803255246614E-2</v>
      </c>
      <c r="D509" s="62">
        <v>1.9705097429736549E-3</v>
      </c>
      <c r="E509" s="62">
        <v>7.9053670440916157E-3</v>
      </c>
    </row>
    <row r="510" spans="1:5" x14ac:dyDescent="0.2">
      <c r="A510" s="53">
        <v>32874</v>
      </c>
      <c r="B510" s="61">
        <v>47.2</v>
      </c>
      <c r="C510" s="62">
        <v>2.8213038443606939E-2</v>
      </c>
      <c r="D510" s="62">
        <v>1.092795415929108E-2</v>
      </c>
      <c r="E510" s="62">
        <v>4.4433572064092493E-2</v>
      </c>
    </row>
    <row r="511" spans="1:5" x14ac:dyDescent="0.2">
      <c r="A511" s="53">
        <v>32905</v>
      </c>
      <c r="B511" s="61">
        <v>49.1</v>
      </c>
      <c r="C511" s="62">
        <v>2.8213038443606939E-2</v>
      </c>
      <c r="D511" s="62">
        <v>1.092795415929108E-2</v>
      </c>
      <c r="E511" s="62">
        <v>4.4433572064092493E-2</v>
      </c>
    </row>
    <row r="512" spans="1:5" x14ac:dyDescent="0.2">
      <c r="A512" s="53">
        <v>32933</v>
      </c>
      <c r="B512" s="61">
        <v>49.9</v>
      </c>
      <c r="C512" s="62">
        <v>2.8213038443606939E-2</v>
      </c>
      <c r="D512" s="62">
        <v>1.092795415929108E-2</v>
      </c>
      <c r="E512" s="62">
        <v>4.4433572064092493E-2</v>
      </c>
    </row>
    <row r="513" spans="1:5" x14ac:dyDescent="0.2">
      <c r="A513" s="53">
        <v>32964</v>
      </c>
      <c r="B513" s="61">
        <v>50</v>
      </c>
      <c r="C513" s="62">
        <v>2.412772955183759E-2</v>
      </c>
      <c r="D513" s="62">
        <v>3.6291179045774341E-3</v>
      </c>
      <c r="E513" s="62">
        <v>1.459568596150684E-2</v>
      </c>
    </row>
    <row r="514" spans="1:5" x14ac:dyDescent="0.2">
      <c r="A514" s="53">
        <v>32994</v>
      </c>
      <c r="B514" s="61">
        <v>49.5</v>
      </c>
      <c r="C514" s="62">
        <v>2.412772955183759E-2</v>
      </c>
      <c r="D514" s="62">
        <v>3.6291179045774341E-3</v>
      </c>
      <c r="E514" s="62">
        <v>1.459568596150684E-2</v>
      </c>
    </row>
    <row r="515" spans="1:5" x14ac:dyDescent="0.2">
      <c r="A515" s="53">
        <v>33025</v>
      </c>
      <c r="B515" s="61">
        <v>49.2</v>
      </c>
      <c r="C515" s="62">
        <v>2.412772955183759E-2</v>
      </c>
      <c r="D515" s="62">
        <v>3.6291179045774341E-3</v>
      </c>
      <c r="E515" s="62">
        <v>1.459568596150684E-2</v>
      </c>
    </row>
    <row r="516" spans="1:5" x14ac:dyDescent="0.2">
      <c r="A516" s="53">
        <v>33055</v>
      </c>
      <c r="B516" s="61">
        <v>46.6</v>
      </c>
      <c r="C516" s="62">
        <v>1.7272166368697859E-2</v>
      </c>
      <c r="D516" s="62">
        <v>6.6512432164184338E-4</v>
      </c>
      <c r="E516" s="62">
        <v>2.6631528059206659E-3</v>
      </c>
    </row>
    <row r="517" spans="1:5" x14ac:dyDescent="0.2">
      <c r="A517" s="53">
        <v>33086</v>
      </c>
      <c r="B517" s="61">
        <v>46.1</v>
      </c>
      <c r="C517" s="62">
        <v>1.7272166368697859E-2</v>
      </c>
      <c r="D517" s="62">
        <v>6.6512432164184338E-4</v>
      </c>
      <c r="E517" s="62">
        <v>2.6631528059206659E-3</v>
      </c>
    </row>
    <row r="518" spans="1:5" x14ac:dyDescent="0.2">
      <c r="A518" s="53">
        <v>33117</v>
      </c>
      <c r="B518" s="61">
        <v>44.5</v>
      </c>
      <c r="C518" s="62">
        <v>1.7272166368697859E-2</v>
      </c>
      <c r="D518" s="62">
        <v>6.6512432164184338E-4</v>
      </c>
      <c r="E518" s="62">
        <v>2.6631528059206659E-3</v>
      </c>
    </row>
    <row r="519" spans="1:5" x14ac:dyDescent="0.2">
      <c r="A519" s="53">
        <v>33147</v>
      </c>
      <c r="B519" s="61">
        <v>43.2</v>
      </c>
      <c r="C519" s="62">
        <v>6.0285869649822858E-3</v>
      </c>
      <c r="D519" s="62">
        <v>-9.1039454116298435E-3</v>
      </c>
      <c r="E519" s="62">
        <v>-3.5921502051109777E-2</v>
      </c>
    </row>
    <row r="520" spans="1:5" x14ac:dyDescent="0.2">
      <c r="A520" s="53">
        <v>33178</v>
      </c>
      <c r="B520" s="61">
        <v>41.3</v>
      </c>
      <c r="C520" s="62">
        <v>6.0285869649822858E-3</v>
      </c>
      <c r="D520" s="62">
        <v>-9.1039454116298435E-3</v>
      </c>
      <c r="E520" s="62">
        <v>-3.5921502051109777E-2</v>
      </c>
    </row>
    <row r="521" spans="1:5" x14ac:dyDescent="0.2">
      <c r="A521" s="53">
        <v>33208</v>
      </c>
      <c r="B521" s="61">
        <v>40.799999999999997</v>
      </c>
      <c r="C521" s="62">
        <v>6.0285869649822858E-3</v>
      </c>
      <c r="D521" s="62">
        <v>-9.1039454116298435E-3</v>
      </c>
      <c r="E521" s="62">
        <v>-3.5921502051109777E-2</v>
      </c>
    </row>
    <row r="522" spans="1:5" x14ac:dyDescent="0.2">
      <c r="A522" s="53">
        <v>33239</v>
      </c>
      <c r="B522" s="61">
        <v>39.200000000000003</v>
      </c>
      <c r="C522" s="62">
        <v>-9.5024069710160919E-3</v>
      </c>
      <c r="D522" s="62">
        <v>-4.6786758403052431E-3</v>
      </c>
      <c r="E522" s="62">
        <v>-1.858377250133569E-2</v>
      </c>
    </row>
    <row r="523" spans="1:5" x14ac:dyDescent="0.2">
      <c r="A523" s="53">
        <v>33270</v>
      </c>
      <c r="B523" s="61">
        <v>39.4</v>
      </c>
      <c r="C523" s="62">
        <v>-9.5024069710160919E-3</v>
      </c>
      <c r="D523" s="62">
        <v>-4.6786758403052431E-3</v>
      </c>
      <c r="E523" s="62">
        <v>-1.858377250133569E-2</v>
      </c>
    </row>
    <row r="524" spans="1:5" x14ac:dyDescent="0.2">
      <c r="A524" s="53">
        <v>33298</v>
      </c>
      <c r="B524" s="61">
        <v>40.700000000000003</v>
      </c>
      <c r="C524" s="62">
        <v>-9.5024069710160919E-3</v>
      </c>
      <c r="D524" s="62">
        <v>-4.6786758403052431E-3</v>
      </c>
      <c r="E524" s="62">
        <v>-1.858377250133569E-2</v>
      </c>
    </row>
    <row r="525" spans="1:5" x14ac:dyDescent="0.2">
      <c r="A525" s="53">
        <v>33329</v>
      </c>
      <c r="B525" s="61">
        <v>42.8</v>
      </c>
      <c r="C525" s="62">
        <v>-5.3888796022831757E-3</v>
      </c>
      <c r="D525" s="62">
        <v>7.7971803750098564E-3</v>
      </c>
      <c r="E525" s="62">
        <v>3.1555397477190487E-2</v>
      </c>
    </row>
    <row r="526" spans="1:5" x14ac:dyDescent="0.2">
      <c r="A526" s="53">
        <v>33359</v>
      </c>
      <c r="B526" s="61">
        <v>44.5</v>
      </c>
      <c r="C526" s="62">
        <v>-5.3888796022831757E-3</v>
      </c>
      <c r="D526" s="62">
        <v>7.7971803750098564E-3</v>
      </c>
      <c r="E526" s="62">
        <v>3.1555397477190487E-2</v>
      </c>
    </row>
    <row r="527" spans="1:5" x14ac:dyDescent="0.2">
      <c r="A527" s="53">
        <v>33390</v>
      </c>
      <c r="B527" s="61">
        <v>50.3</v>
      </c>
      <c r="C527" s="62">
        <v>-5.3888796022831757E-3</v>
      </c>
      <c r="D527" s="62">
        <v>7.7971803750098564E-3</v>
      </c>
      <c r="E527" s="62">
        <v>3.1555397477190487E-2</v>
      </c>
    </row>
    <row r="528" spans="1:5" x14ac:dyDescent="0.2">
      <c r="A528" s="53">
        <v>33420</v>
      </c>
      <c r="B528" s="61">
        <v>50.6</v>
      </c>
      <c r="C528" s="62">
        <v>-1.0271685005062319E-3</v>
      </c>
      <c r="D528" s="62">
        <v>5.0533843082881079E-3</v>
      </c>
      <c r="E528" s="62">
        <v>2.036727422997275E-2</v>
      </c>
    </row>
    <row r="529" spans="1:5" x14ac:dyDescent="0.2">
      <c r="A529" s="53">
        <v>33451</v>
      </c>
      <c r="B529" s="61">
        <v>52.9</v>
      </c>
      <c r="C529" s="62">
        <v>-1.0271685005062319E-3</v>
      </c>
      <c r="D529" s="62">
        <v>5.0533843082881079E-3</v>
      </c>
      <c r="E529" s="62">
        <v>2.036727422997275E-2</v>
      </c>
    </row>
    <row r="530" spans="1:5" x14ac:dyDescent="0.2">
      <c r="A530" s="53">
        <v>33482</v>
      </c>
      <c r="B530" s="61">
        <v>54.9</v>
      </c>
      <c r="C530" s="62">
        <v>-1.0271685005062319E-3</v>
      </c>
      <c r="D530" s="62">
        <v>5.0533843082881079E-3</v>
      </c>
      <c r="E530" s="62">
        <v>2.036727422997275E-2</v>
      </c>
    </row>
    <row r="531" spans="1:5" x14ac:dyDescent="0.2">
      <c r="A531" s="53">
        <v>33512</v>
      </c>
      <c r="B531" s="61">
        <v>53.1</v>
      </c>
      <c r="C531" s="62">
        <v>1.166503342248571E-2</v>
      </c>
      <c r="D531" s="62">
        <v>3.4856390224669632E-3</v>
      </c>
      <c r="E531" s="62">
        <v>1.4015623711438611E-2</v>
      </c>
    </row>
    <row r="532" spans="1:5" x14ac:dyDescent="0.2">
      <c r="A532" s="53">
        <v>33543</v>
      </c>
      <c r="B532" s="61">
        <v>49.5</v>
      </c>
      <c r="C532" s="62">
        <v>1.166503342248571E-2</v>
      </c>
      <c r="D532" s="62">
        <v>3.4856390224669632E-3</v>
      </c>
      <c r="E532" s="62">
        <v>1.4015623711438611E-2</v>
      </c>
    </row>
    <row r="533" spans="1:5" x14ac:dyDescent="0.2">
      <c r="A533" s="53">
        <v>33573</v>
      </c>
      <c r="B533" s="61">
        <v>46.8</v>
      </c>
      <c r="C533" s="62">
        <v>1.166503342248571E-2</v>
      </c>
      <c r="D533" s="62">
        <v>3.4856390224669632E-3</v>
      </c>
      <c r="E533" s="62">
        <v>1.4015623711438611E-2</v>
      </c>
    </row>
    <row r="534" spans="1:5" x14ac:dyDescent="0.2">
      <c r="A534" s="53">
        <v>33604</v>
      </c>
      <c r="B534" s="61">
        <v>47.3</v>
      </c>
      <c r="C534" s="62">
        <v>2.8588691053506081E-2</v>
      </c>
      <c r="D534" s="62">
        <v>1.19715757414335E-2</v>
      </c>
      <c r="E534" s="62">
        <v>4.8753098259492589E-2</v>
      </c>
    </row>
    <row r="535" spans="1:5" x14ac:dyDescent="0.2">
      <c r="A535" s="53">
        <v>33635</v>
      </c>
      <c r="B535" s="61">
        <v>52.7</v>
      </c>
      <c r="C535" s="62">
        <v>2.8588691053506081E-2</v>
      </c>
      <c r="D535" s="62">
        <v>1.19715757414335E-2</v>
      </c>
      <c r="E535" s="62">
        <v>4.8753098259492589E-2</v>
      </c>
    </row>
    <row r="536" spans="1:5" x14ac:dyDescent="0.2">
      <c r="A536" s="53">
        <v>33664</v>
      </c>
      <c r="B536" s="61">
        <v>54.6</v>
      </c>
      <c r="C536" s="62">
        <v>2.8588691053506081E-2</v>
      </c>
      <c r="D536" s="62">
        <v>1.19715757414335E-2</v>
      </c>
      <c r="E536" s="62">
        <v>4.8753098259492589E-2</v>
      </c>
    </row>
    <row r="537" spans="1:5" x14ac:dyDescent="0.2">
      <c r="A537" s="53">
        <v>33695</v>
      </c>
      <c r="B537" s="61">
        <v>52.6</v>
      </c>
      <c r="C537" s="62">
        <v>3.1697558206670688E-2</v>
      </c>
      <c r="D537" s="62">
        <v>1.0843206039467399E-2</v>
      </c>
      <c r="E537" s="62">
        <v>4.4083388249948507E-2</v>
      </c>
    </row>
    <row r="538" spans="1:5" x14ac:dyDescent="0.2">
      <c r="A538" s="53">
        <v>33725</v>
      </c>
      <c r="B538" s="61">
        <v>55.7</v>
      </c>
      <c r="C538" s="62">
        <v>3.1697558206670688E-2</v>
      </c>
      <c r="D538" s="62">
        <v>1.0843206039467399E-2</v>
      </c>
      <c r="E538" s="62">
        <v>4.4083388249948507E-2</v>
      </c>
    </row>
    <row r="539" spans="1:5" x14ac:dyDescent="0.2">
      <c r="A539" s="53">
        <v>33756</v>
      </c>
      <c r="B539" s="61">
        <v>53.6</v>
      </c>
      <c r="C539" s="62">
        <v>3.1697558206670688E-2</v>
      </c>
      <c r="D539" s="62">
        <v>1.0843206039467399E-2</v>
      </c>
      <c r="E539" s="62">
        <v>4.4083388249948507E-2</v>
      </c>
    </row>
    <row r="540" spans="1:5" x14ac:dyDescent="0.2">
      <c r="A540" s="53">
        <v>33786</v>
      </c>
      <c r="B540" s="61">
        <v>53.9</v>
      </c>
      <c r="C540" s="62">
        <v>3.6653228785096012E-2</v>
      </c>
      <c r="D540" s="62">
        <v>9.8810718866332772E-3</v>
      </c>
      <c r="E540" s="62">
        <v>4.0113969545816357E-2</v>
      </c>
    </row>
    <row r="541" spans="1:5" x14ac:dyDescent="0.2">
      <c r="A541" s="53">
        <v>33817</v>
      </c>
      <c r="B541" s="61">
        <v>53.4</v>
      </c>
      <c r="C541" s="62">
        <v>3.6653228785096012E-2</v>
      </c>
      <c r="D541" s="62">
        <v>9.8810718866332772E-3</v>
      </c>
      <c r="E541" s="62">
        <v>4.0113969545816357E-2</v>
      </c>
    </row>
    <row r="542" spans="1:5" x14ac:dyDescent="0.2">
      <c r="A542" s="53">
        <v>33848</v>
      </c>
      <c r="B542" s="61">
        <v>49.7</v>
      </c>
      <c r="C542" s="62">
        <v>3.6653228785096012E-2</v>
      </c>
      <c r="D542" s="62">
        <v>9.8810718866332772E-3</v>
      </c>
      <c r="E542" s="62">
        <v>4.0113969545816357E-2</v>
      </c>
    </row>
    <row r="543" spans="1:5" x14ac:dyDescent="0.2">
      <c r="A543" s="53">
        <v>33878</v>
      </c>
      <c r="B543" s="61">
        <v>50.3</v>
      </c>
      <c r="C543" s="62">
        <v>4.3825876436383887E-2</v>
      </c>
      <c r="D543" s="62">
        <v>1.042879871365018E-2</v>
      </c>
      <c r="E543" s="62">
        <v>4.2372302676990208E-2</v>
      </c>
    </row>
    <row r="544" spans="1:5" x14ac:dyDescent="0.2">
      <c r="A544" s="53">
        <v>33909</v>
      </c>
      <c r="B544" s="61">
        <v>53.6</v>
      </c>
      <c r="C544" s="62">
        <v>4.3825876436383887E-2</v>
      </c>
      <c r="D544" s="62">
        <v>1.042879871365018E-2</v>
      </c>
      <c r="E544" s="62">
        <v>4.2372302676990208E-2</v>
      </c>
    </row>
    <row r="545" spans="1:5" x14ac:dyDescent="0.2">
      <c r="A545" s="53">
        <v>33939</v>
      </c>
      <c r="B545" s="61">
        <v>54.2</v>
      </c>
      <c r="C545" s="62">
        <v>4.3825876436383887E-2</v>
      </c>
      <c r="D545" s="62">
        <v>1.042879871365018E-2</v>
      </c>
      <c r="E545" s="62">
        <v>4.2372302676990208E-2</v>
      </c>
    </row>
    <row r="546" spans="1:5" x14ac:dyDescent="0.2">
      <c r="A546" s="53">
        <v>33970</v>
      </c>
      <c r="B546" s="61">
        <v>55.8</v>
      </c>
      <c r="C546" s="62">
        <v>3.319981753469755E-2</v>
      </c>
      <c r="D546" s="62">
        <v>1.6697909194549321E-3</v>
      </c>
      <c r="E546" s="62">
        <v>6.6959115187374962E-3</v>
      </c>
    </row>
    <row r="547" spans="1:5" x14ac:dyDescent="0.2">
      <c r="A547" s="53">
        <v>34001</v>
      </c>
      <c r="B547" s="61">
        <v>55.2</v>
      </c>
      <c r="C547" s="62">
        <v>3.319981753469755E-2</v>
      </c>
      <c r="D547" s="62">
        <v>1.6697909194549321E-3</v>
      </c>
      <c r="E547" s="62">
        <v>6.6959115187374962E-3</v>
      </c>
    </row>
    <row r="548" spans="1:5" x14ac:dyDescent="0.2">
      <c r="A548" s="53">
        <v>34029</v>
      </c>
      <c r="B548" s="61">
        <v>53.5</v>
      </c>
      <c r="C548" s="62">
        <v>3.319981753469755E-2</v>
      </c>
      <c r="D548" s="62">
        <v>1.6697909194549321E-3</v>
      </c>
      <c r="E548" s="62">
        <v>6.6959115187374962E-3</v>
      </c>
    </row>
    <row r="549" spans="1:5" x14ac:dyDescent="0.2">
      <c r="A549" s="53">
        <v>34060</v>
      </c>
      <c r="B549" s="61">
        <v>50.2</v>
      </c>
      <c r="C549" s="62">
        <v>2.806667390440774E-2</v>
      </c>
      <c r="D549" s="62">
        <v>5.8211345328307244E-3</v>
      </c>
      <c r="E549" s="62">
        <v>2.348864193376721E-2</v>
      </c>
    </row>
    <row r="550" spans="1:5" x14ac:dyDescent="0.2">
      <c r="A550" s="53">
        <v>34090</v>
      </c>
      <c r="B550" s="61">
        <v>51.2</v>
      </c>
      <c r="C550" s="62">
        <v>2.806667390440774E-2</v>
      </c>
      <c r="D550" s="62">
        <v>5.8211345328307244E-3</v>
      </c>
      <c r="E550" s="62">
        <v>2.348864193376721E-2</v>
      </c>
    </row>
    <row r="551" spans="1:5" x14ac:dyDescent="0.2">
      <c r="A551" s="53">
        <v>34121</v>
      </c>
      <c r="B551" s="61">
        <v>49.6</v>
      </c>
      <c r="C551" s="62">
        <v>2.806667390440774E-2</v>
      </c>
      <c r="D551" s="62">
        <v>5.8211345328307244E-3</v>
      </c>
      <c r="E551" s="62">
        <v>2.348864193376721E-2</v>
      </c>
    </row>
    <row r="552" spans="1:5" x14ac:dyDescent="0.2">
      <c r="A552" s="53">
        <v>34151</v>
      </c>
      <c r="B552" s="61">
        <v>50.2</v>
      </c>
      <c r="C552" s="62">
        <v>2.2865157608157161E-2</v>
      </c>
      <c r="D552" s="62">
        <v>4.771565873036193E-3</v>
      </c>
      <c r="E552" s="62">
        <v>1.922330560881402E-2</v>
      </c>
    </row>
    <row r="553" spans="1:5" x14ac:dyDescent="0.2">
      <c r="A553" s="53">
        <v>34182</v>
      </c>
      <c r="B553" s="61">
        <v>50.7</v>
      </c>
      <c r="C553" s="62">
        <v>2.2865157608157161E-2</v>
      </c>
      <c r="D553" s="62">
        <v>4.771565873036193E-3</v>
      </c>
      <c r="E553" s="62">
        <v>1.922330560881402E-2</v>
      </c>
    </row>
    <row r="554" spans="1:5" x14ac:dyDescent="0.2">
      <c r="A554" s="53">
        <v>34213</v>
      </c>
      <c r="B554" s="61">
        <v>50.8</v>
      </c>
      <c r="C554" s="62">
        <v>2.2865157608157161E-2</v>
      </c>
      <c r="D554" s="62">
        <v>4.771565873036193E-3</v>
      </c>
      <c r="E554" s="62">
        <v>1.922330560881402E-2</v>
      </c>
    </row>
    <row r="555" spans="1:5" x14ac:dyDescent="0.2">
      <c r="A555" s="53">
        <v>34243</v>
      </c>
      <c r="B555" s="61">
        <v>53.4</v>
      </c>
      <c r="C555" s="62">
        <v>2.6076154944646868E-2</v>
      </c>
      <c r="D555" s="62">
        <v>1.360075560087943E-2</v>
      </c>
      <c r="E555" s="62">
        <v>5.5523003439976293E-2</v>
      </c>
    </row>
    <row r="556" spans="1:5" x14ac:dyDescent="0.2">
      <c r="A556" s="53">
        <v>34274</v>
      </c>
      <c r="B556" s="61">
        <v>53.8</v>
      </c>
      <c r="C556" s="62">
        <v>2.6076154944646868E-2</v>
      </c>
      <c r="D556" s="62">
        <v>1.360075560087943E-2</v>
      </c>
      <c r="E556" s="62">
        <v>5.5523003439976293E-2</v>
      </c>
    </row>
    <row r="557" spans="1:5" x14ac:dyDescent="0.2">
      <c r="A557" s="53">
        <v>34304</v>
      </c>
      <c r="B557" s="61">
        <v>55.6</v>
      </c>
      <c r="C557" s="62">
        <v>2.6076154944646868E-2</v>
      </c>
      <c r="D557" s="62">
        <v>1.360075560087943E-2</v>
      </c>
      <c r="E557" s="62">
        <v>5.5523003439976293E-2</v>
      </c>
    </row>
    <row r="558" spans="1:5" x14ac:dyDescent="0.2">
      <c r="A558" s="53">
        <v>34335</v>
      </c>
      <c r="B558" s="61">
        <v>56</v>
      </c>
      <c r="C558" s="62">
        <v>3.4305230144305927E-2</v>
      </c>
      <c r="D558" s="62">
        <v>9.7031284012597131E-3</v>
      </c>
      <c r="E558" s="62">
        <v>3.9381080899375531E-2</v>
      </c>
    </row>
    <row r="559" spans="1:5" x14ac:dyDescent="0.2">
      <c r="A559" s="53">
        <v>34366</v>
      </c>
      <c r="B559" s="61">
        <v>56.5</v>
      </c>
      <c r="C559" s="62">
        <v>3.4305230144305927E-2</v>
      </c>
      <c r="D559" s="62">
        <v>9.7031284012597131E-3</v>
      </c>
      <c r="E559" s="62">
        <v>3.9381080899375531E-2</v>
      </c>
    </row>
    <row r="560" spans="1:5" x14ac:dyDescent="0.2">
      <c r="A560" s="53">
        <v>34394</v>
      </c>
      <c r="B560" s="61">
        <v>56.9</v>
      </c>
      <c r="C560" s="62">
        <v>3.4305230144305927E-2</v>
      </c>
      <c r="D560" s="62">
        <v>9.7031284012597131E-3</v>
      </c>
      <c r="E560" s="62">
        <v>3.9381080899375531E-2</v>
      </c>
    </row>
    <row r="561" spans="1:5" x14ac:dyDescent="0.2">
      <c r="A561" s="53">
        <v>34425</v>
      </c>
      <c r="B561" s="61">
        <v>57.4</v>
      </c>
      <c r="C561" s="62">
        <v>4.2253997023570897E-2</v>
      </c>
      <c r="D561" s="62">
        <v>1.3550997524554961E-2</v>
      </c>
      <c r="E561" s="62">
        <v>5.5315754474926322E-2</v>
      </c>
    </row>
    <row r="562" spans="1:5" x14ac:dyDescent="0.2">
      <c r="A562" s="53">
        <v>34455</v>
      </c>
      <c r="B562" s="61">
        <v>58.2</v>
      </c>
      <c r="C562" s="62">
        <v>4.2253997023570897E-2</v>
      </c>
      <c r="D562" s="62">
        <v>1.3550997524554961E-2</v>
      </c>
      <c r="E562" s="62">
        <v>5.5315754474926322E-2</v>
      </c>
    </row>
    <row r="563" spans="1:5" x14ac:dyDescent="0.2">
      <c r="A563" s="53">
        <v>34486</v>
      </c>
      <c r="B563" s="61">
        <v>58.8</v>
      </c>
      <c r="C563" s="62">
        <v>4.2253997023570897E-2</v>
      </c>
      <c r="D563" s="62">
        <v>1.3550997524554961E-2</v>
      </c>
      <c r="E563" s="62">
        <v>5.5315754474926322E-2</v>
      </c>
    </row>
    <row r="564" spans="1:5" x14ac:dyDescent="0.2">
      <c r="A564" s="53">
        <v>34516</v>
      </c>
      <c r="B564" s="61">
        <v>58.5</v>
      </c>
      <c r="C564" s="62">
        <v>4.3367848596343253E-2</v>
      </c>
      <c r="D564" s="62">
        <v>5.8453601613005493E-3</v>
      </c>
      <c r="E564" s="62">
        <v>2.3587250127730108E-2</v>
      </c>
    </row>
    <row r="565" spans="1:5" x14ac:dyDescent="0.2">
      <c r="A565" s="53">
        <v>34547</v>
      </c>
      <c r="B565" s="61">
        <v>58</v>
      </c>
      <c r="C565" s="62">
        <v>4.3367848596343253E-2</v>
      </c>
      <c r="D565" s="62">
        <v>5.8453601613005493E-3</v>
      </c>
      <c r="E565" s="62">
        <v>2.3587250127730108E-2</v>
      </c>
    </row>
    <row r="566" spans="1:5" x14ac:dyDescent="0.2">
      <c r="A566" s="53">
        <v>34578</v>
      </c>
      <c r="B566" s="61">
        <v>59</v>
      </c>
      <c r="C566" s="62">
        <v>4.3367848596343253E-2</v>
      </c>
      <c r="D566" s="62">
        <v>5.8453601613005493E-3</v>
      </c>
      <c r="E566" s="62">
        <v>2.3587250127730108E-2</v>
      </c>
    </row>
    <row r="567" spans="1:5" x14ac:dyDescent="0.2">
      <c r="A567" s="53">
        <v>34608</v>
      </c>
      <c r="B567" s="61">
        <v>59.4</v>
      </c>
      <c r="C567" s="62">
        <v>4.1159265162524668E-2</v>
      </c>
      <c r="D567" s="62">
        <v>1.1455182646587479E-2</v>
      </c>
      <c r="E567" s="62">
        <v>4.6614087713841679E-2</v>
      </c>
    </row>
    <row r="568" spans="1:5" x14ac:dyDescent="0.2">
      <c r="A568" s="53">
        <v>34639</v>
      </c>
      <c r="B568" s="61">
        <v>59.2</v>
      </c>
      <c r="C568" s="62">
        <v>4.1159265162524668E-2</v>
      </c>
      <c r="D568" s="62">
        <v>1.1455182646587479E-2</v>
      </c>
      <c r="E568" s="62">
        <v>4.6614087713841679E-2</v>
      </c>
    </row>
    <row r="569" spans="1:5" x14ac:dyDescent="0.2">
      <c r="A569" s="53">
        <v>34669</v>
      </c>
      <c r="B569" s="61">
        <v>56.1</v>
      </c>
      <c r="C569" s="62">
        <v>4.1159265162524668E-2</v>
      </c>
      <c r="D569" s="62">
        <v>1.1455182646587479E-2</v>
      </c>
      <c r="E569" s="62">
        <v>4.6614087713841679E-2</v>
      </c>
    </row>
    <row r="570" spans="1:5" x14ac:dyDescent="0.2">
      <c r="A570" s="53">
        <v>34700</v>
      </c>
      <c r="B570" s="61">
        <v>57.4</v>
      </c>
      <c r="C570" s="62">
        <v>3.4811302970043798E-2</v>
      </c>
      <c r="D570" s="62">
        <v>3.5469547022048279E-3</v>
      </c>
      <c r="E570" s="62">
        <v>1.4263482788409609E-2</v>
      </c>
    </row>
    <row r="571" spans="1:5" x14ac:dyDescent="0.2">
      <c r="A571" s="53">
        <v>34731</v>
      </c>
      <c r="B571" s="61">
        <v>55.1</v>
      </c>
      <c r="C571" s="62">
        <v>3.4811302970043798E-2</v>
      </c>
      <c r="D571" s="62">
        <v>3.5469547022048279E-3</v>
      </c>
      <c r="E571" s="62">
        <v>1.4263482788409609E-2</v>
      </c>
    </row>
    <row r="572" spans="1:5" x14ac:dyDescent="0.2">
      <c r="A572" s="53">
        <v>34759</v>
      </c>
      <c r="B572" s="61">
        <v>52.1</v>
      </c>
      <c r="C572" s="62">
        <v>3.4811302970043798E-2</v>
      </c>
      <c r="D572" s="62">
        <v>3.5469547022048279E-3</v>
      </c>
      <c r="E572" s="62">
        <v>1.4263482788409609E-2</v>
      </c>
    </row>
    <row r="573" spans="1:5" x14ac:dyDescent="0.2">
      <c r="A573" s="53">
        <v>34790</v>
      </c>
      <c r="B573" s="61">
        <v>51.5</v>
      </c>
      <c r="C573" s="62">
        <v>2.4021688692934879E-2</v>
      </c>
      <c r="D573" s="62">
        <v>2.983056990776784E-3</v>
      </c>
      <c r="E573" s="62">
        <v>1.19857259968239E-2</v>
      </c>
    </row>
    <row r="574" spans="1:5" x14ac:dyDescent="0.2">
      <c r="A574" s="53">
        <v>34820</v>
      </c>
      <c r="B574" s="61">
        <v>46.7</v>
      </c>
      <c r="C574" s="62">
        <v>2.4021688692934879E-2</v>
      </c>
      <c r="D574" s="62">
        <v>2.983056990776784E-3</v>
      </c>
      <c r="E574" s="62">
        <v>1.19857259968239E-2</v>
      </c>
    </row>
    <row r="575" spans="1:5" x14ac:dyDescent="0.2">
      <c r="A575" s="53">
        <v>34851</v>
      </c>
      <c r="B575" s="61">
        <v>45.9</v>
      </c>
      <c r="C575" s="62">
        <v>2.4021688692934879E-2</v>
      </c>
      <c r="D575" s="62">
        <v>2.983056990776784E-3</v>
      </c>
      <c r="E575" s="62">
        <v>1.19857259968239E-2</v>
      </c>
    </row>
    <row r="576" spans="1:5" x14ac:dyDescent="0.2">
      <c r="A576" s="53">
        <v>34881</v>
      </c>
      <c r="B576" s="61">
        <v>50.7</v>
      </c>
      <c r="C576" s="62">
        <v>2.6731068555800739E-2</v>
      </c>
      <c r="D576" s="62">
        <v>8.5066486809378221E-3</v>
      </c>
      <c r="E576" s="62">
        <v>3.4463240659767143E-2</v>
      </c>
    </row>
    <row r="577" spans="1:5" x14ac:dyDescent="0.2">
      <c r="A577" s="53">
        <v>34912</v>
      </c>
      <c r="B577" s="61">
        <v>47.1</v>
      </c>
      <c r="C577" s="62">
        <v>2.6731068555800739E-2</v>
      </c>
      <c r="D577" s="62">
        <v>8.5066486809378221E-3</v>
      </c>
      <c r="E577" s="62">
        <v>3.4463240659767143E-2</v>
      </c>
    </row>
    <row r="578" spans="1:5" x14ac:dyDescent="0.2">
      <c r="A578" s="53">
        <v>34943</v>
      </c>
      <c r="B578" s="61">
        <v>48.1</v>
      </c>
      <c r="C578" s="62">
        <v>2.6731068555800739E-2</v>
      </c>
      <c r="D578" s="62">
        <v>8.5066486809378221E-3</v>
      </c>
      <c r="E578" s="62">
        <v>3.4463240659767143E-2</v>
      </c>
    </row>
    <row r="579" spans="1:5" x14ac:dyDescent="0.2">
      <c r="A579" s="53">
        <v>34973</v>
      </c>
      <c r="B579" s="61">
        <v>46.7</v>
      </c>
      <c r="C579" s="62">
        <v>2.1995799090684429E-2</v>
      </c>
      <c r="D579" s="62">
        <v>6.7903653556712273E-3</v>
      </c>
      <c r="E579" s="62">
        <v>2.7439370308210531E-2</v>
      </c>
    </row>
    <row r="580" spans="1:5" x14ac:dyDescent="0.2">
      <c r="A580" s="53">
        <v>35004</v>
      </c>
      <c r="B580" s="61">
        <v>45.9</v>
      </c>
      <c r="C580" s="62">
        <v>2.1995799090684429E-2</v>
      </c>
      <c r="D580" s="62">
        <v>6.7903653556712273E-3</v>
      </c>
      <c r="E580" s="62">
        <v>2.7439370308210531E-2</v>
      </c>
    </row>
    <row r="581" spans="1:5" x14ac:dyDescent="0.2">
      <c r="A581" s="53">
        <v>35034</v>
      </c>
      <c r="B581" s="61">
        <v>46.2</v>
      </c>
      <c r="C581" s="62">
        <v>2.1995799090684429E-2</v>
      </c>
      <c r="D581" s="62">
        <v>6.7903653556712273E-3</v>
      </c>
      <c r="E581" s="62">
        <v>2.7439370308210531E-2</v>
      </c>
    </row>
    <row r="582" spans="1:5" x14ac:dyDescent="0.2">
      <c r="A582" s="53">
        <v>35065</v>
      </c>
      <c r="B582" s="61">
        <v>45.5</v>
      </c>
      <c r="C582" s="62">
        <v>2.6011039926917438E-2</v>
      </c>
      <c r="D582" s="62">
        <v>7.4897132900412786E-3</v>
      </c>
      <c r="E582" s="62">
        <v>3.0297111703896599E-2</v>
      </c>
    </row>
    <row r="583" spans="1:5" x14ac:dyDescent="0.2">
      <c r="A583" s="53">
        <v>35096</v>
      </c>
      <c r="B583" s="61">
        <v>45.9</v>
      </c>
      <c r="C583" s="62">
        <v>2.6011039926917438E-2</v>
      </c>
      <c r="D583" s="62">
        <v>7.4897132900412786E-3</v>
      </c>
      <c r="E583" s="62">
        <v>3.0297111703896599E-2</v>
      </c>
    </row>
    <row r="584" spans="1:5" x14ac:dyDescent="0.2">
      <c r="A584" s="53">
        <v>35125</v>
      </c>
      <c r="B584" s="61">
        <v>46.9</v>
      </c>
      <c r="C584" s="62">
        <v>2.6011039926917438E-2</v>
      </c>
      <c r="D584" s="62">
        <v>7.4897132900412786E-3</v>
      </c>
      <c r="E584" s="62">
        <v>3.0297111703896599E-2</v>
      </c>
    </row>
    <row r="585" spans="1:5" x14ac:dyDescent="0.2">
      <c r="A585" s="53">
        <v>35156</v>
      </c>
      <c r="B585" s="61">
        <v>49.3</v>
      </c>
      <c r="C585" s="62">
        <v>4.0021270638061553E-2</v>
      </c>
      <c r="D585" s="62">
        <v>1.6678839473595199E-2</v>
      </c>
      <c r="E585" s="62">
        <v>6.8403096521844509E-2</v>
      </c>
    </row>
    <row r="586" spans="1:5" x14ac:dyDescent="0.2">
      <c r="A586" s="53">
        <v>35186</v>
      </c>
      <c r="B586" s="61">
        <v>49.1</v>
      </c>
      <c r="C586" s="62">
        <v>4.0021270638061553E-2</v>
      </c>
      <c r="D586" s="62">
        <v>1.6678839473595199E-2</v>
      </c>
      <c r="E586" s="62">
        <v>6.8403096521844509E-2</v>
      </c>
    </row>
    <row r="587" spans="1:5" x14ac:dyDescent="0.2">
      <c r="A587" s="53">
        <v>35217</v>
      </c>
      <c r="B587" s="61">
        <v>53.6</v>
      </c>
      <c r="C587" s="62">
        <v>4.0021270638061553E-2</v>
      </c>
      <c r="D587" s="62">
        <v>1.6678839473595199E-2</v>
      </c>
      <c r="E587" s="62">
        <v>6.8403096521844509E-2</v>
      </c>
    </row>
    <row r="588" spans="1:5" x14ac:dyDescent="0.2">
      <c r="A588" s="53">
        <v>35247</v>
      </c>
      <c r="B588" s="61">
        <v>49.7</v>
      </c>
      <c r="C588" s="62">
        <v>4.0499213904989062E-2</v>
      </c>
      <c r="D588" s="62">
        <v>8.970109358134323E-3</v>
      </c>
      <c r="E588" s="62">
        <v>3.6366108120872383E-2</v>
      </c>
    </row>
    <row r="589" spans="1:5" x14ac:dyDescent="0.2">
      <c r="A589" s="53">
        <v>35278</v>
      </c>
      <c r="B589" s="61">
        <v>51.6</v>
      </c>
      <c r="C589" s="62">
        <v>4.0499213904989062E-2</v>
      </c>
      <c r="D589" s="62">
        <v>8.970109358134323E-3</v>
      </c>
      <c r="E589" s="62">
        <v>3.6366108120872383E-2</v>
      </c>
    </row>
    <row r="590" spans="1:5" x14ac:dyDescent="0.2">
      <c r="A590" s="53">
        <v>35309</v>
      </c>
      <c r="B590" s="61">
        <v>51.1</v>
      </c>
      <c r="C590" s="62">
        <v>4.0499213904989062E-2</v>
      </c>
      <c r="D590" s="62">
        <v>8.970109358134323E-3</v>
      </c>
      <c r="E590" s="62">
        <v>3.6366108120872383E-2</v>
      </c>
    </row>
    <row r="591" spans="1:5" x14ac:dyDescent="0.2">
      <c r="A591" s="53">
        <v>35339</v>
      </c>
      <c r="B591" s="61">
        <v>50.5</v>
      </c>
      <c r="C591" s="62">
        <v>4.4213144520817399E-2</v>
      </c>
      <c r="D591" s="62">
        <v>1.0383976491216839E-2</v>
      </c>
      <c r="E591" s="62">
        <v>4.2187358088936699E-2</v>
      </c>
    </row>
    <row r="592" spans="1:5" x14ac:dyDescent="0.2">
      <c r="A592" s="53">
        <v>35370</v>
      </c>
      <c r="B592" s="61">
        <v>53</v>
      </c>
      <c r="C592" s="62">
        <v>4.4213144520817399E-2</v>
      </c>
      <c r="D592" s="62">
        <v>1.0383976491216839E-2</v>
      </c>
      <c r="E592" s="62">
        <v>4.2187358088936699E-2</v>
      </c>
    </row>
    <row r="593" spans="1:5" x14ac:dyDescent="0.2">
      <c r="A593" s="53">
        <v>35400</v>
      </c>
      <c r="B593" s="61">
        <v>55.2</v>
      </c>
      <c r="C593" s="62">
        <v>4.4213144520817399E-2</v>
      </c>
      <c r="D593" s="62">
        <v>1.0383976491216839E-2</v>
      </c>
      <c r="E593" s="62">
        <v>4.2187358088936699E-2</v>
      </c>
    </row>
    <row r="594" spans="1:5" x14ac:dyDescent="0.2">
      <c r="A594" s="53">
        <v>35431</v>
      </c>
      <c r="B594" s="61">
        <v>53.8</v>
      </c>
      <c r="C594" s="62">
        <v>4.314134541141839E-2</v>
      </c>
      <c r="D594" s="62">
        <v>6.4556077694404466E-3</v>
      </c>
      <c r="E594" s="62">
        <v>2.6073558191095358E-2</v>
      </c>
    </row>
    <row r="595" spans="1:5" x14ac:dyDescent="0.2">
      <c r="A595" s="53">
        <v>35462</v>
      </c>
      <c r="B595" s="61">
        <v>53.1</v>
      </c>
      <c r="C595" s="62">
        <v>4.314134541141839E-2</v>
      </c>
      <c r="D595" s="62">
        <v>6.4556077694404466E-3</v>
      </c>
      <c r="E595" s="62">
        <v>2.6073558191095358E-2</v>
      </c>
    </row>
    <row r="596" spans="1:5" x14ac:dyDescent="0.2">
      <c r="A596" s="53">
        <v>35490</v>
      </c>
      <c r="B596" s="61">
        <v>53.8</v>
      </c>
      <c r="C596" s="62">
        <v>4.314134541141839E-2</v>
      </c>
      <c r="D596" s="62">
        <v>6.4556077694404466E-3</v>
      </c>
      <c r="E596" s="62">
        <v>2.6073558191095358E-2</v>
      </c>
    </row>
    <row r="597" spans="1:5" x14ac:dyDescent="0.2">
      <c r="A597" s="53">
        <v>35521</v>
      </c>
      <c r="B597" s="61">
        <v>53.7</v>
      </c>
      <c r="C597" s="62">
        <v>4.3080749793484252E-2</v>
      </c>
      <c r="D597" s="62">
        <v>1.6619781050890112E-2</v>
      </c>
      <c r="E597" s="62">
        <v>6.8154865904908712E-2</v>
      </c>
    </row>
    <row r="598" spans="1:5" x14ac:dyDescent="0.2">
      <c r="A598" s="53">
        <v>35551</v>
      </c>
      <c r="B598" s="61">
        <v>56.1</v>
      </c>
      <c r="C598" s="62">
        <v>4.3080749793484252E-2</v>
      </c>
      <c r="D598" s="62">
        <v>1.6619781050890112E-2</v>
      </c>
      <c r="E598" s="62">
        <v>6.8154865904908712E-2</v>
      </c>
    </row>
    <row r="599" spans="1:5" x14ac:dyDescent="0.2">
      <c r="A599" s="53">
        <v>35582</v>
      </c>
      <c r="B599" s="61">
        <v>54.9</v>
      </c>
      <c r="C599" s="62">
        <v>4.3080749793484252E-2</v>
      </c>
      <c r="D599" s="62">
        <v>1.6619781050890112E-2</v>
      </c>
      <c r="E599" s="62">
        <v>6.8154865904908712E-2</v>
      </c>
    </row>
    <row r="600" spans="1:5" x14ac:dyDescent="0.2">
      <c r="A600" s="53">
        <v>35612</v>
      </c>
      <c r="B600" s="61">
        <v>57.7</v>
      </c>
      <c r="C600" s="62">
        <v>4.6738025753933231E-2</v>
      </c>
      <c r="D600" s="62">
        <v>1.2507785733139491E-2</v>
      </c>
      <c r="E600" s="62">
        <v>5.0977662738524332E-2</v>
      </c>
    </row>
    <row r="601" spans="1:5" x14ac:dyDescent="0.2">
      <c r="A601" s="53">
        <v>35643</v>
      </c>
      <c r="B601" s="61">
        <v>56.3</v>
      </c>
      <c r="C601" s="62">
        <v>4.6738025753933231E-2</v>
      </c>
      <c r="D601" s="62">
        <v>1.2507785733139491E-2</v>
      </c>
      <c r="E601" s="62">
        <v>5.0977662738524332E-2</v>
      </c>
    </row>
    <row r="602" spans="1:5" x14ac:dyDescent="0.2">
      <c r="A602" s="53">
        <v>35674</v>
      </c>
      <c r="B602" s="61">
        <v>53.9</v>
      </c>
      <c r="C602" s="62">
        <v>4.6738025753933231E-2</v>
      </c>
      <c r="D602" s="62">
        <v>1.2507785733139491E-2</v>
      </c>
      <c r="E602" s="62">
        <v>5.0977662738524332E-2</v>
      </c>
    </row>
    <row r="603" spans="1:5" x14ac:dyDescent="0.2">
      <c r="A603" s="53">
        <v>35704</v>
      </c>
      <c r="B603" s="61">
        <v>56.4</v>
      </c>
      <c r="C603" s="62">
        <v>4.4876844577145122E-2</v>
      </c>
      <c r="D603" s="62">
        <v>8.5874356260664548E-3</v>
      </c>
      <c r="E603" s="62">
        <v>3.4794745335392063E-2</v>
      </c>
    </row>
    <row r="604" spans="1:5" x14ac:dyDescent="0.2">
      <c r="A604" s="53">
        <v>35735</v>
      </c>
      <c r="B604" s="61">
        <v>55.7</v>
      </c>
      <c r="C604" s="62">
        <v>4.4876844577145122E-2</v>
      </c>
      <c r="D604" s="62">
        <v>8.5874356260664548E-3</v>
      </c>
      <c r="E604" s="62">
        <v>3.4794745335392063E-2</v>
      </c>
    </row>
    <row r="605" spans="1:5" x14ac:dyDescent="0.2">
      <c r="A605" s="53">
        <v>35765</v>
      </c>
      <c r="B605" s="61">
        <v>54.5</v>
      </c>
      <c r="C605" s="62">
        <v>4.4876844577145122E-2</v>
      </c>
      <c r="D605" s="62">
        <v>8.5874356260664548E-3</v>
      </c>
      <c r="E605" s="62">
        <v>3.4794745335392063E-2</v>
      </c>
    </row>
    <row r="606" spans="1:5" x14ac:dyDescent="0.2">
      <c r="A606" s="53">
        <v>35796</v>
      </c>
      <c r="B606" s="61">
        <v>53.8</v>
      </c>
      <c r="C606" s="62">
        <v>4.8550058826576883E-2</v>
      </c>
      <c r="D606" s="62">
        <v>9.9937540103740806E-3</v>
      </c>
      <c r="E606" s="62">
        <v>4.0578269241347657E-2</v>
      </c>
    </row>
    <row r="607" spans="1:5" x14ac:dyDescent="0.2">
      <c r="A607" s="53">
        <v>35827</v>
      </c>
      <c r="B607" s="61">
        <v>52.9</v>
      </c>
      <c r="C607" s="62">
        <v>4.8550058826576883E-2</v>
      </c>
      <c r="D607" s="62">
        <v>9.9937540103740806E-3</v>
      </c>
      <c r="E607" s="62">
        <v>4.0578269241347657E-2</v>
      </c>
    </row>
    <row r="608" spans="1:5" x14ac:dyDescent="0.2">
      <c r="A608" s="53">
        <v>35855</v>
      </c>
      <c r="B608" s="61">
        <v>52.9</v>
      </c>
      <c r="C608" s="62">
        <v>4.8550058826576883E-2</v>
      </c>
      <c r="D608" s="62">
        <v>9.9937540103740806E-3</v>
      </c>
      <c r="E608" s="62">
        <v>4.0578269241347657E-2</v>
      </c>
    </row>
    <row r="609" spans="1:5" x14ac:dyDescent="0.2">
      <c r="A609" s="53">
        <v>35886</v>
      </c>
      <c r="B609" s="61">
        <v>52.2</v>
      </c>
      <c r="C609" s="62">
        <v>4.0957268412006649E-2</v>
      </c>
      <c r="D609" s="62">
        <v>9.2582050690395729E-3</v>
      </c>
      <c r="E609" s="62">
        <v>3.7550288034241763E-2</v>
      </c>
    </row>
    <row r="610" spans="1:5" x14ac:dyDescent="0.2">
      <c r="A610" s="53">
        <v>35916</v>
      </c>
      <c r="B610" s="61">
        <v>50.9</v>
      </c>
      <c r="C610" s="62">
        <v>4.0957268412006649E-2</v>
      </c>
      <c r="D610" s="62">
        <v>9.2582050690395729E-3</v>
      </c>
      <c r="E610" s="62">
        <v>3.7550288034241763E-2</v>
      </c>
    </row>
    <row r="611" spans="1:5" x14ac:dyDescent="0.2">
      <c r="A611" s="53">
        <v>35947</v>
      </c>
      <c r="B611" s="61">
        <v>48.9</v>
      </c>
      <c r="C611" s="62">
        <v>4.0957268412006649E-2</v>
      </c>
      <c r="D611" s="62">
        <v>9.2582050690395729E-3</v>
      </c>
      <c r="E611" s="62">
        <v>3.7550288034241763E-2</v>
      </c>
    </row>
    <row r="612" spans="1:5" x14ac:dyDescent="0.2">
      <c r="A612" s="53">
        <v>35977</v>
      </c>
      <c r="B612" s="61">
        <v>49.2</v>
      </c>
      <c r="C612" s="62">
        <v>4.0977686226798142E-2</v>
      </c>
      <c r="D612" s="62">
        <v>1.252764552668854E-2</v>
      </c>
      <c r="E612" s="62">
        <v>5.1060122602257119E-2</v>
      </c>
    </row>
    <row r="613" spans="1:5" x14ac:dyDescent="0.2">
      <c r="A613" s="53">
        <v>36008</v>
      </c>
      <c r="B613" s="61">
        <v>49.3</v>
      </c>
      <c r="C613" s="62">
        <v>4.0977686226798142E-2</v>
      </c>
      <c r="D613" s="62">
        <v>1.252764552668854E-2</v>
      </c>
      <c r="E613" s="62">
        <v>5.1060122602257119E-2</v>
      </c>
    </row>
    <row r="614" spans="1:5" x14ac:dyDescent="0.2">
      <c r="A614" s="53">
        <v>36039</v>
      </c>
      <c r="B614" s="61">
        <v>48.7</v>
      </c>
      <c r="C614" s="62">
        <v>4.0977686226798142E-2</v>
      </c>
      <c r="D614" s="62">
        <v>1.252764552668854E-2</v>
      </c>
      <c r="E614" s="62">
        <v>5.1060122602257119E-2</v>
      </c>
    </row>
    <row r="615" spans="1:5" x14ac:dyDescent="0.2">
      <c r="A615" s="53">
        <v>36069</v>
      </c>
      <c r="B615" s="61">
        <v>48.7</v>
      </c>
      <c r="C615" s="62">
        <v>4.8795407755980173E-2</v>
      </c>
      <c r="D615" s="62">
        <v>1.6161907023370281E-2</v>
      </c>
      <c r="E615" s="62">
        <v>6.6231826182913567E-2</v>
      </c>
    </row>
    <row r="616" spans="1:5" x14ac:dyDescent="0.2">
      <c r="A616" s="53">
        <v>36100</v>
      </c>
      <c r="B616" s="61">
        <v>48.2</v>
      </c>
      <c r="C616" s="62">
        <v>4.8795407755980173E-2</v>
      </c>
      <c r="D616" s="62">
        <v>1.6161907023370281E-2</v>
      </c>
      <c r="E616" s="62">
        <v>6.6231826182913567E-2</v>
      </c>
    </row>
    <row r="617" spans="1:5" x14ac:dyDescent="0.2">
      <c r="A617" s="53">
        <v>36130</v>
      </c>
      <c r="B617" s="61">
        <v>46.8</v>
      </c>
      <c r="C617" s="62">
        <v>4.8795407755980173E-2</v>
      </c>
      <c r="D617" s="62">
        <v>1.6161907023370281E-2</v>
      </c>
      <c r="E617" s="62">
        <v>6.6231826182913567E-2</v>
      </c>
    </row>
    <row r="618" spans="1:5" x14ac:dyDescent="0.2">
      <c r="A618" s="53">
        <v>36161</v>
      </c>
      <c r="B618" s="61">
        <v>50.6</v>
      </c>
      <c r="C618" s="62">
        <v>4.8218579316202298E-2</v>
      </c>
      <c r="D618" s="62">
        <v>9.438266145912767E-3</v>
      </c>
      <c r="E618" s="62">
        <v>3.8290920801855137E-2</v>
      </c>
    </row>
    <row r="619" spans="1:5" x14ac:dyDescent="0.2">
      <c r="A619" s="53">
        <v>36192</v>
      </c>
      <c r="B619" s="61">
        <v>51.7</v>
      </c>
      <c r="C619" s="62">
        <v>4.8218579316202298E-2</v>
      </c>
      <c r="D619" s="62">
        <v>9.438266145912767E-3</v>
      </c>
      <c r="E619" s="62">
        <v>3.8290920801855137E-2</v>
      </c>
    </row>
    <row r="620" spans="1:5" x14ac:dyDescent="0.2">
      <c r="A620" s="53">
        <v>36220</v>
      </c>
      <c r="B620" s="61">
        <v>52.4</v>
      </c>
      <c r="C620" s="62">
        <v>4.8218579316202298E-2</v>
      </c>
      <c r="D620" s="62">
        <v>9.438266145912767E-3</v>
      </c>
      <c r="E620" s="62">
        <v>3.8290920801855137E-2</v>
      </c>
    </row>
    <row r="621" spans="1:5" x14ac:dyDescent="0.2">
      <c r="A621" s="53">
        <v>36251</v>
      </c>
      <c r="B621" s="61">
        <v>52.3</v>
      </c>
      <c r="C621" s="62">
        <v>4.7275315134735367E-2</v>
      </c>
      <c r="D621" s="62">
        <v>8.3500002981279006E-3</v>
      </c>
      <c r="E621" s="62">
        <v>3.3820669815361137E-2</v>
      </c>
    </row>
    <row r="622" spans="1:5" x14ac:dyDescent="0.2">
      <c r="A622" s="53">
        <v>36281</v>
      </c>
      <c r="B622" s="61">
        <v>54.3</v>
      </c>
      <c r="C622" s="62">
        <v>4.7275315134735367E-2</v>
      </c>
      <c r="D622" s="62">
        <v>8.3500002981279006E-3</v>
      </c>
      <c r="E622" s="62">
        <v>3.3820669815361137E-2</v>
      </c>
    </row>
    <row r="623" spans="1:5" x14ac:dyDescent="0.2">
      <c r="A623" s="53">
        <v>36312</v>
      </c>
      <c r="B623" s="61">
        <v>55.8</v>
      </c>
      <c r="C623" s="62">
        <v>4.7275315134735367E-2</v>
      </c>
      <c r="D623" s="62">
        <v>8.3500002981279006E-3</v>
      </c>
      <c r="E623" s="62">
        <v>3.3820669815361137E-2</v>
      </c>
    </row>
    <row r="624" spans="1:5" x14ac:dyDescent="0.2">
      <c r="A624" s="53">
        <v>36342</v>
      </c>
      <c r="B624" s="61">
        <v>53.6</v>
      </c>
      <c r="C624" s="62">
        <v>4.8002052368625307E-2</v>
      </c>
      <c r="D624" s="62">
        <v>1.3230270261286141E-2</v>
      </c>
      <c r="E624" s="62">
        <v>5.3980615300018853E-2</v>
      </c>
    </row>
    <row r="625" spans="1:5" x14ac:dyDescent="0.2">
      <c r="A625" s="53">
        <v>36373</v>
      </c>
      <c r="B625" s="61">
        <v>54.8</v>
      </c>
      <c r="C625" s="62">
        <v>4.8002052368625307E-2</v>
      </c>
      <c r="D625" s="62">
        <v>1.3230270261286141E-2</v>
      </c>
      <c r="E625" s="62">
        <v>5.3980615300018853E-2</v>
      </c>
    </row>
    <row r="626" spans="1:5" x14ac:dyDescent="0.2">
      <c r="A626" s="53">
        <v>36404</v>
      </c>
      <c r="B626" s="61">
        <v>57</v>
      </c>
      <c r="C626" s="62">
        <v>4.8002052368625307E-2</v>
      </c>
      <c r="D626" s="62">
        <v>1.3230270261286141E-2</v>
      </c>
      <c r="E626" s="62">
        <v>5.3980615300018853E-2</v>
      </c>
    </row>
    <row r="627" spans="1:5" x14ac:dyDescent="0.2">
      <c r="A627" s="53">
        <v>36434</v>
      </c>
      <c r="B627" s="61">
        <v>57.2</v>
      </c>
      <c r="C627" s="62">
        <v>4.827626650330151E-2</v>
      </c>
      <c r="D627" s="62">
        <v>1.6427790050407821E-2</v>
      </c>
      <c r="E627" s="62">
        <v>6.734820036933864E-2</v>
      </c>
    </row>
    <row r="628" spans="1:5" x14ac:dyDescent="0.2">
      <c r="A628" s="53">
        <v>36465</v>
      </c>
      <c r="B628" s="61">
        <v>58.1</v>
      </c>
      <c r="C628" s="62">
        <v>4.827626650330151E-2</v>
      </c>
      <c r="D628" s="62">
        <v>1.6427790050407821E-2</v>
      </c>
      <c r="E628" s="62">
        <v>6.734820036933864E-2</v>
      </c>
    </row>
    <row r="629" spans="1:5" x14ac:dyDescent="0.2">
      <c r="A629" s="53">
        <v>36495</v>
      </c>
      <c r="B629" s="61">
        <v>57.8</v>
      </c>
      <c r="C629" s="62">
        <v>4.827626650330151E-2</v>
      </c>
      <c r="D629" s="62">
        <v>1.6427790050407821E-2</v>
      </c>
      <c r="E629" s="62">
        <v>6.734820036933864E-2</v>
      </c>
    </row>
    <row r="630" spans="1:5" x14ac:dyDescent="0.2">
      <c r="A630" s="53">
        <v>36526</v>
      </c>
      <c r="B630" s="61">
        <v>56.7</v>
      </c>
      <c r="C630" s="62">
        <v>4.225955858689924E-2</v>
      </c>
      <c r="D630" s="62">
        <v>3.6444736113372721E-3</v>
      </c>
      <c r="E630" s="62">
        <v>1.46577813755211E-2</v>
      </c>
    </row>
    <row r="631" spans="1:5" x14ac:dyDescent="0.2">
      <c r="A631" s="53">
        <v>36557</v>
      </c>
      <c r="B631" s="61">
        <v>55.8</v>
      </c>
      <c r="C631" s="62">
        <v>4.225955858689924E-2</v>
      </c>
      <c r="D631" s="62">
        <v>3.6444736113372721E-3</v>
      </c>
      <c r="E631" s="62">
        <v>1.46577813755211E-2</v>
      </c>
    </row>
    <row r="632" spans="1:5" x14ac:dyDescent="0.2">
      <c r="A632" s="53">
        <v>36586</v>
      </c>
      <c r="B632" s="61">
        <v>54.9</v>
      </c>
      <c r="C632" s="62">
        <v>4.225955858689924E-2</v>
      </c>
      <c r="D632" s="62">
        <v>3.6444736113372721E-3</v>
      </c>
      <c r="E632" s="62">
        <v>1.46577813755211E-2</v>
      </c>
    </row>
    <row r="633" spans="1:5" x14ac:dyDescent="0.2">
      <c r="A633" s="53">
        <v>36617</v>
      </c>
      <c r="B633" s="61">
        <v>54.7</v>
      </c>
      <c r="C633" s="62">
        <v>5.2446827688533121E-2</v>
      </c>
      <c r="D633" s="62">
        <v>1.820583008355766E-2</v>
      </c>
      <c r="E633" s="62">
        <v>7.4836281142319105E-2</v>
      </c>
    </row>
    <row r="634" spans="1:5" x14ac:dyDescent="0.2">
      <c r="A634" s="53">
        <v>36647</v>
      </c>
      <c r="B634" s="61">
        <v>53.2</v>
      </c>
      <c r="C634" s="62">
        <v>5.2446827688533121E-2</v>
      </c>
      <c r="D634" s="62">
        <v>1.820583008355766E-2</v>
      </c>
      <c r="E634" s="62">
        <v>7.4836281142319105E-2</v>
      </c>
    </row>
    <row r="635" spans="1:5" x14ac:dyDescent="0.2">
      <c r="A635" s="53">
        <v>36678</v>
      </c>
      <c r="B635" s="61">
        <v>51.4</v>
      </c>
      <c r="C635" s="62">
        <v>5.2446827688533121E-2</v>
      </c>
      <c r="D635" s="62">
        <v>1.820583008355766E-2</v>
      </c>
      <c r="E635" s="62">
        <v>7.4836281142319105E-2</v>
      </c>
    </row>
    <row r="636" spans="1:5" x14ac:dyDescent="0.2">
      <c r="A636" s="53">
        <v>36708</v>
      </c>
      <c r="B636" s="61">
        <v>52.5</v>
      </c>
      <c r="C636" s="62">
        <v>3.9740844955791207E-2</v>
      </c>
      <c r="D636" s="62">
        <v>9.9774128259521319E-4</v>
      </c>
      <c r="E636" s="62">
        <v>3.9969420303302972E-3</v>
      </c>
    </row>
    <row r="637" spans="1:5" x14ac:dyDescent="0.2">
      <c r="A637" s="53">
        <v>36739</v>
      </c>
      <c r="B637" s="61">
        <v>49.9</v>
      </c>
      <c r="C637" s="62">
        <v>3.9740844955791207E-2</v>
      </c>
      <c r="D637" s="62">
        <v>9.9774128259521319E-4</v>
      </c>
      <c r="E637" s="62">
        <v>3.9969420303302972E-3</v>
      </c>
    </row>
    <row r="638" spans="1:5" x14ac:dyDescent="0.2">
      <c r="A638" s="53">
        <v>36770</v>
      </c>
      <c r="B638" s="61">
        <v>49.7</v>
      </c>
      <c r="C638" s="62">
        <v>3.9740844955791207E-2</v>
      </c>
      <c r="D638" s="62">
        <v>9.9774128259521319E-4</v>
      </c>
      <c r="E638" s="62">
        <v>3.9969420303302972E-3</v>
      </c>
    </row>
    <row r="639" spans="1:5" x14ac:dyDescent="0.2">
      <c r="A639" s="53">
        <v>36800</v>
      </c>
      <c r="B639" s="61">
        <v>48.7</v>
      </c>
      <c r="C639" s="62">
        <v>2.9016204721172601E-2</v>
      </c>
      <c r="D639" s="62">
        <v>5.9436175514207554E-3</v>
      </c>
      <c r="E639" s="62">
        <v>2.3987270862187989E-2</v>
      </c>
    </row>
    <row r="640" spans="1:5" x14ac:dyDescent="0.2">
      <c r="A640" s="53">
        <v>36831</v>
      </c>
      <c r="B640" s="61">
        <v>48.5</v>
      </c>
      <c r="C640" s="62">
        <v>2.9016204721172601E-2</v>
      </c>
      <c r="D640" s="62">
        <v>5.9436175514207554E-3</v>
      </c>
      <c r="E640" s="62">
        <v>2.3987270862187989E-2</v>
      </c>
    </row>
    <row r="641" spans="1:5" x14ac:dyDescent="0.2">
      <c r="A641" s="53">
        <v>36861</v>
      </c>
      <c r="B641" s="61">
        <v>43.9</v>
      </c>
      <c r="C641" s="62">
        <v>2.9016204721172601E-2</v>
      </c>
      <c r="D641" s="62">
        <v>5.9436175514207554E-3</v>
      </c>
      <c r="E641" s="62">
        <v>2.3987270862187989E-2</v>
      </c>
    </row>
    <row r="642" spans="1:5" x14ac:dyDescent="0.2">
      <c r="A642" s="53">
        <v>36892</v>
      </c>
      <c r="B642" s="61">
        <v>42.3</v>
      </c>
      <c r="C642" s="62">
        <v>2.1955428467879849E-2</v>
      </c>
      <c r="D642" s="62">
        <v>-3.2422100322343338E-3</v>
      </c>
      <c r="E642" s="62">
        <v>-1.290590479056453E-2</v>
      </c>
    </row>
    <row r="643" spans="1:5" x14ac:dyDescent="0.2">
      <c r="A643" s="53">
        <v>36923</v>
      </c>
      <c r="B643" s="61">
        <v>42.1</v>
      </c>
      <c r="C643" s="62">
        <v>2.1955428467879849E-2</v>
      </c>
      <c r="D643" s="62">
        <v>-3.2422100322343338E-3</v>
      </c>
      <c r="E643" s="62">
        <v>-1.290590479056453E-2</v>
      </c>
    </row>
    <row r="644" spans="1:5" x14ac:dyDescent="0.2">
      <c r="A644" s="53">
        <v>36951</v>
      </c>
      <c r="B644" s="61">
        <v>43.1</v>
      </c>
      <c r="C644" s="62">
        <v>2.1955428467879849E-2</v>
      </c>
      <c r="D644" s="62">
        <v>-3.2422100322343338E-3</v>
      </c>
      <c r="E644" s="62">
        <v>-1.290590479056453E-2</v>
      </c>
    </row>
    <row r="645" spans="1:5" x14ac:dyDescent="0.2">
      <c r="A645" s="53">
        <v>36982</v>
      </c>
      <c r="B645" s="61">
        <v>42.7</v>
      </c>
      <c r="C645" s="62">
        <v>9.9193295688802842E-3</v>
      </c>
      <c r="D645" s="62">
        <v>6.2138921486550201E-3</v>
      </c>
      <c r="E645" s="62">
        <v>2.5088204553891821E-2</v>
      </c>
    </row>
    <row r="646" spans="1:5" x14ac:dyDescent="0.2">
      <c r="A646" s="53">
        <v>37012</v>
      </c>
      <c r="B646" s="61">
        <v>41.3</v>
      </c>
      <c r="C646" s="62">
        <v>9.9193295688802842E-3</v>
      </c>
      <c r="D646" s="62">
        <v>6.2138921486550201E-3</v>
      </c>
      <c r="E646" s="62">
        <v>2.5088204553891821E-2</v>
      </c>
    </row>
    <row r="647" spans="1:5" x14ac:dyDescent="0.2">
      <c r="A647" s="53">
        <v>37043</v>
      </c>
      <c r="B647" s="61">
        <v>43.2</v>
      </c>
      <c r="C647" s="62">
        <v>9.9193295688802842E-3</v>
      </c>
      <c r="D647" s="62">
        <v>6.2138921486550201E-3</v>
      </c>
      <c r="E647" s="62">
        <v>2.5088204553891821E-2</v>
      </c>
    </row>
    <row r="648" spans="1:5" x14ac:dyDescent="0.2">
      <c r="A648" s="53">
        <v>37073</v>
      </c>
      <c r="B648" s="61">
        <v>43.5</v>
      </c>
      <c r="C648" s="62">
        <v>4.8735236716932872E-3</v>
      </c>
      <c r="D648" s="62">
        <v>-4.0034901605050122E-3</v>
      </c>
      <c r="E648" s="62">
        <v>-1.5918049455029729E-2</v>
      </c>
    </row>
    <row r="649" spans="1:5" x14ac:dyDescent="0.2">
      <c r="A649" s="53">
        <v>37104</v>
      </c>
      <c r="B649" s="61">
        <v>46.3</v>
      </c>
      <c r="C649" s="62">
        <v>4.8735236716932872E-3</v>
      </c>
      <c r="D649" s="62">
        <v>-4.0034901605050122E-3</v>
      </c>
      <c r="E649" s="62">
        <v>-1.5918049455029729E-2</v>
      </c>
    </row>
    <row r="650" spans="1:5" x14ac:dyDescent="0.2">
      <c r="A650" s="53">
        <v>37135</v>
      </c>
      <c r="B650" s="61">
        <v>46.2</v>
      </c>
      <c r="C650" s="62">
        <v>4.8735236716932872E-3</v>
      </c>
      <c r="D650" s="62">
        <v>-4.0034901605050122E-3</v>
      </c>
      <c r="E650" s="62">
        <v>-1.5918049455029729E-2</v>
      </c>
    </row>
    <row r="651" spans="1:5" x14ac:dyDescent="0.2">
      <c r="A651" s="53">
        <v>37165</v>
      </c>
      <c r="B651" s="61">
        <v>40.799999999999997</v>
      </c>
      <c r="C651" s="62">
        <v>1.706422364229252E-3</v>
      </c>
      <c r="D651" s="62">
        <v>2.7731435849645621E-3</v>
      </c>
      <c r="E651" s="62">
        <v>1.113880165656145E-2</v>
      </c>
    </row>
    <row r="652" spans="1:5" x14ac:dyDescent="0.2">
      <c r="A652" s="53">
        <v>37196</v>
      </c>
      <c r="B652" s="61">
        <v>44.1</v>
      </c>
      <c r="C652" s="62">
        <v>1.706422364229252E-3</v>
      </c>
      <c r="D652" s="62">
        <v>2.7731435849645621E-3</v>
      </c>
      <c r="E652" s="62">
        <v>1.113880165656145E-2</v>
      </c>
    </row>
    <row r="653" spans="1:5" x14ac:dyDescent="0.2">
      <c r="A653" s="53">
        <v>37226</v>
      </c>
      <c r="B653" s="61">
        <v>45.3</v>
      </c>
      <c r="C653" s="62">
        <v>1.706422364229252E-3</v>
      </c>
      <c r="D653" s="62">
        <v>2.7731435849645621E-3</v>
      </c>
      <c r="E653" s="62">
        <v>1.113880165656145E-2</v>
      </c>
    </row>
    <row r="654" spans="1:5" x14ac:dyDescent="0.2">
      <c r="A654" s="53">
        <v>37257</v>
      </c>
      <c r="B654" s="61">
        <v>47.5</v>
      </c>
      <c r="C654" s="62">
        <v>1.3288120484284601E-2</v>
      </c>
      <c r="D654" s="62">
        <v>8.2822721558439595E-3</v>
      </c>
      <c r="E654" s="62">
        <v>3.354294204519781E-2</v>
      </c>
    </row>
    <row r="655" spans="1:5" x14ac:dyDescent="0.2">
      <c r="A655" s="53">
        <v>37288</v>
      </c>
      <c r="B655" s="61">
        <v>50.7</v>
      </c>
      <c r="C655" s="62">
        <v>1.3288120484284601E-2</v>
      </c>
      <c r="D655" s="62">
        <v>8.2822721558439595E-3</v>
      </c>
      <c r="E655" s="62">
        <v>3.354294204519781E-2</v>
      </c>
    </row>
    <row r="656" spans="1:5" x14ac:dyDescent="0.2">
      <c r="A656" s="53">
        <v>37316</v>
      </c>
      <c r="B656" s="61">
        <v>52.4</v>
      </c>
      <c r="C656" s="62">
        <v>1.3288120484284601E-2</v>
      </c>
      <c r="D656" s="62">
        <v>8.2822721558439595E-3</v>
      </c>
      <c r="E656" s="62">
        <v>3.354294204519781E-2</v>
      </c>
    </row>
    <row r="657" spans="1:5" x14ac:dyDescent="0.2">
      <c r="A657" s="53">
        <v>37347</v>
      </c>
      <c r="B657" s="61">
        <v>52.4</v>
      </c>
      <c r="C657" s="62">
        <v>1.322883902243626E-2</v>
      </c>
      <c r="D657" s="62">
        <v>6.1550245578357683E-3</v>
      </c>
      <c r="E657" s="62">
        <v>2.4848338346270319E-2</v>
      </c>
    </row>
    <row r="658" spans="1:5" x14ac:dyDescent="0.2">
      <c r="A658" s="53">
        <v>37377</v>
      </c>
      <c r="B658" s="61">
        <v>53.1</v>
      </c>
      <c r="C658" s="62">
        <v>1.322883902243626E-2</v>
      </c>
      <c r="D658" s="62">
        <v>6.1550245578357683E-3</v>
      </c>
      <c r="E658" s="62">
        <v>2.4848338346270319E-2</v>
      </c>
    </row>
    <row r="659" spans="1:5" x14ac:dyDescent="0.2">
      <c r="A659" s="53">
        <v>37408</v>
      </c>
      <c r="B659" s="61">
        <v>53.6</v>
      </c>
      <c r="C659" s="62">
        <v>1.322883902243626E-2</v>
      </c>
      <c r="D659" s="62">
        <v>6.1550245578357683E-3</v>
      </c>
      <c r="E659" s="62">
        <v>2.4848338346270319E-2</v>
      </c>
    </row>
    <row r="660" spans="1:5" x14ac:dyDescent="0.2">
      <c r="A660" s="53">
        <v>37438</v>
      </c>
      <c r="B660" s="61">
        <v>50.2</v>
      </c>
      <c r="C660" s="62">
        <v>2.140669989799325E-2</v>
      </c>
      <c r="D660" s="62">
        <v>4.0352870399802624E-3</v>
      </c>
      <c r="E660" s="62">
        <v>1.6239112509100598E-2</v>
      </c>
    </row>
    <row r="661" spans="1:5" x14ac:dyDescent="0.2">
      <c r="A661" s="53">
        <v>37469</v>
      </c>
      <c r="B661" s="61">
        <v>50.3</v>
      </c>
      <c r="C661" s="62">
        <v>2.140669989799325E-2</v>
      </c>
      <c r="D661" s="62">
        <v>4.0352870399802624E-3</v>
      </c>
      <c r="E661" s="62">
        <v>1.6239112509100598E-2</v>
      </c>
    </row>
    <row r="662" spans="1:5" x14ac:dyDescent="0.2">
      <c r="A662" s="53">
        <v>37500</v>
      </c>
      <c r="B662" s="61">
        <v>50.5</v>
      </c>
      <c r="C662" s="62">
        <v>2.140669989799325E-2</v>
      </c>
      <c r="D662" s="62">
        <v>4.0352870399802624E-3</v>
      </c>
      <c r="E662" s="62">
        <v>1.6239112509100598E-2</v>
      </c>
    </row>
    <row r="663" spans="1:5" x14ac:dyDescent="0.2">
      <c r="A663" s="53">
        <v>37530</v>
      </c>
      <c r="B663" s="61">
        <v>49</v>
      </c>
      <c r="C663" s="62">
        <v>1.9912861846485559E-2</v>
      </c>
      <c r="D663" s="62">
        <v>1.306557670590968E-3</v>
      </c>
      <c r="E663" s="62">
        <v>5.2364821646193596E-3</v>
      </c>
    </row>
    <row r="664" spans="1:5" x14ac:dyDescent="0.2">
      <c r="A664" s="53">
        <v>37561</v>
      </c>
      <c r="B664" s="61">
        <v>48.5</v>
      </c>
      <c r="C664" s="62">
        <v>1.9912861846485559E-2</v>
      </c>
      <c r="D664" s="62">
        <v>1.306557670590968E-3</v>
      </c>
      <c r="E664" s="62">
        <v>5.2364821646193596E-3</v>
      </c>
    </row>
    <row r="665" spans="1:5" x14ac:dyDescent="0.2">
      <c r="A665" s="53">
        <v>37591</v>
      </c>
      <c r="B665" s="61">
        <v>51.6</v>
      </c>
      <c r="C665" s="62">
        <v>1.9912861846485559E-2</v>
      </c>
      <c r="D665" s="62">
        <v>1.306557670590968E-3</v>
      </c>
      <c r="E665" s="62">
        <v>5.2364821646193596E-3</v>
      </c>
    </row>
    <row r="666" spans="1:5" x14ac:dyDescent="0.2">
      <c r="A666" s="53">
        <v>37622</v>
      </c>
      <c r="B666" s="61">
        <v>51.3</v>
      </c>
      <c r="C666" s="62">
        <v>1.676188940425874E-2</v>
      </c>
      <c r="D666" s="62">
        <v>5.1672318691698346E-3</v>
      </c>
      <c r="E666" s="62">
        <v>2.0829681766981079E-2</v>
      </c>
    </row>
    <row r="667" spans="1:5" x14ac:dyDescent="0.2">
      <c r="A667" s="53">
        <v>37653</v>
      </c>
      <c r="B667" s="61">
        <v>48.8</v>
      </c>
      <c r="C667" s="62">
        <v>1.676188940425874E-2</v>
      </c>
      <c r="D667" s="62">
        <v>5.1672318691698346E-3</v>
      </c>
      <c r="E667" s="62">
        <v>2.0829681766981079E-2</v>
      </c>
    </row>
    <row r="668" spans="1:5" x14ac:dyDescent="0.2">
      <c r="A668" s="53">
        <v>37681</v>
      </c>
      <c r="B668" s="61">
        <v>46.3</v>
      </c>
      <c r="C668" s="62">
        <v>1.676188940425874E-2</v>
      </c>
      <c r="D668" s="62">
        <v>5.1672318691698346E-3</v>
      </c>
      <c r="E668" s="62">
        <v>2.0829681766981079E-2</v>
      </c>
    </row>
    <row r="669" spans="1:5" x14ac:dyDescent="0.2">
      <c r="A669" s="53">
        <v>37712</v>
      </c>
      <c r="B669" s="61">
        <v>46.1</v>
      </c>
      <c r="C669" s="62">
        <v>1.9569936417795909E-2</v>
      </c>
      <c r="D669" s="62">
        <v>8.9337780116266717E-3</v>
      </c>
      <c r="E669" s="62">
        <v>3.621684485857446E-2</v>
      </c>
    </row>
    <row r="670" spans="1:5" x14ac:dyDescent="0.2">
      <c r="A670" s="53">
        <v>37742</v>
      </c>
      <c r="B670" s="61">
        <v>49</v>
      </c>
      <c r="C670" s="62">
        <v>1.9569936417795909E-2</v>
      </c>
      <c r="D670" s="62">
        <v>8.9337780116266717E-3</v>
      </c>
      <c r="E670" s="62">
        <v>3.621684485857446E-2</v>
      </c>
    </row>
    <row r="671" spans="1:5" x14ac:dyDescent="0.2">
      <c r="A671" s="53">
        <v>37773</v>
      </c>
      <c r="B671" s="61">
        <v>49</v>
      </c>
      <c r="C671" s="62">
        <v>1.9569936417795909E-2</v>
      </c>
      <c r="D671" s="62">
        <v>8.9337780116266717E-3</v>
      </c>
      <c r="E671" s="62">
        <v>3.621684485857446E-2</v>
      </c>
    </row>
    <row r="672" spans="1:5" x14ac:dyDescent="0.2">
      <c r="A672" s="53">
        <v>37803</v>
      </c>
      <c r="B672" s="61">
        <v>51</v>
      </c>
      <c r="C672" s="62">
        <v>3.2399083015260143E-2</v>
      </c>
      <c r="D672" s="62">
        <v>1.666896269711016E-2</v>
      </c>
      <c r="E672" s="62">
        <v>6.8361580068855732E-2</v>
      </c>
    </row>
    <row r="673" spans="1:5" x14ac:dyDescent="0.2">
      <c r="A673" s="53">
        <v>37834</v>
      </c>
      <c r="B673" s="61">
        <v>53.2</v>
      </c>
      <c r="C673" s="62">
        <v>3.2399083015260143E-2</v>
      </c>
      <c r="D673" s="62">
        <v>1.666896269711016E-2</v>
      </c>
      <c r="E673" s="62">
        <v>6.8361580068855732E-2</v>
      </c>
    </row>
    <row r="674" spans="1:5" x14ac:dyDescent="0.2">
      <c r="A674" s="53">
        <v>37865</v>
      </c>
      <c r="B674" s="61">
        <v>52.4</v>
      </c>
      <c r="C674" s="62">
        <v>3.2399083015260143E-2</v>
      </c>
      <c r="D674" s="62">
        <v>1.666896269711016E-2</v>
      </c>
      <c r="E674" s="62">
        <v>6.8361580068855732E-2</v>
      </c>
    </row>
    <row r="675" spans="1:5" x14ac:dyDescent="0.2">
      <c r="A675" s="53">
        <v>37895</v>
      </c>
      <c r="B675" s="61">
        <v>55.2</v>
      </c>
      <c r="C675" s="62">
        <v>4.2950765202439317E-2</v>
      </c>
      <c r="D675" s="62">
        <v>1.154045727617818E-2</v>
      </c>
      <c r="E675" s="62">
        <v>4.6967087698897902E-2</v>
      </c>
    </row>
    <row r="676" spans="1:5" x14ac:dyDescent="0.2">
      <c r="A676" s="53">
        <v>37926</v>
      </c>
      <c r="B676" s="61">
        <v>58.4</v>
      </c>
      <c r="C676" s="62">
        <v>4.2950765202439317E-2</v>
      </c>
      <c r="D676" s="62">
        <v>1.154045727617818E-2</v>
      </c>
      <c r="E676" s="62">
        <v>4.6967087698897902E-2</v>
      </c>
    </row>
    <row r="677" spans="1:5" x14ac:dyDescent="0.2">
      <c r="A677" s="53">
        <v>37956</v>
      </c>
      <c r="B677" s="61">
        <v>60.1</v>
      </c>
      <c r="C677" s="62">
        <v>4.2950765202439317E-2</v>
      </c>
      <c r="D677" s="62">
        <v>1.154045727617818E-2</v>
      </c>
      <c r="E677" s="62">
        <v>4.6967087698897902E-2</v>
      </c>
    </row>
    <row r="678" spans="1:5" x14ac:dyDescent="0.2">
      <c r="A678" s="53">
        <v>37987</v>
      </c>
      <c r="B678" s="61">
        <v>60.8</v>
      </c>
      <c r="C678" s="62">
        <v>4.3533820862159241E-2</v>
      </c>
      <c r="D678" s="62">
        <v>5.7291648606975533E-3</v>
      </c>
      <c r="E678" s="62">
        <v>2.3114352701243401E-2</v>
      </c>
    </row>
    <row r="679" spans="1:5" x14ac:dyDescent="0.2">
      <c r="A679" s="53">
        <v>38018</v>
      </c>
      <c r="B679" s="61">
        <v>59.9</v>
      </c>
      <c r="C679" s="62">
        <v>4.3533820862159241E-2</v>
      </c>
      <c r="D679" s="62">
        <v>5.7291648606975533E-3</v>
      </c>
      <c r="E679" s="62">
        <v>2.3114352701243401E-2</v>
      </c>
    </row>
    <row r="680" spans="1:5" x14ac:dyDescent="0.2">
      <c r="A680" s="53">
        <v>38047</v>
      </c>
      <c r="B680" s="61">
        <v>60.6</v>
      </c>
      <c r="C680" s="62">
        <v>4.3533820862159241E-2</v>
      </c>
      <c r="D680" s="62">
        <v>5.7291648606975533E-3</v>
      </c>
      <c r="E680" s="62">
        <v>2.3114352701243401E-2</v>
      </c>
    </row>
    <row r="681" spans="1:5" x14ac:dyDescent="0.2">
      <c r="A681" s="53">
        <v>38078</v>
      </c>
      <c r="B681" s="61">
        <v>60.6</v>
      </c>
      <c r="C681" s="62">
        <v>4.2348116494544417E-2</v>
      </c>
      <c r="D681" s="62">
        <v>7.7873875800888301E-3</v>
      </c>
      <c r="E681" s="62">
        <v>3.1515303444719089E-2</v>
      </c>
    </row>
    <row r="682" spans="1:5" x14ac:dyDescent="0.2">
      <c r="A682" s="53">
        <v>38108</v>
      </c>
      <c r="B682" s="61">
        <v>61.4</v>
      </c>
      <c r="C682" s="62">
        <v>4.2348116494544417E-2</v>
      </c>
      <c r="D682" s="62">
        <v>7.7873875800888301E-3</v>
      </c>
      <c r="E682" s="62">
        <v>3.1515303444719089E-2</v>
      </c>
    </row>
    <row r="683" spans="1:5" x14ac:dyDescent="0.2">
      <c r="A683" s="53">
        <v>38139</v>
      </c>
      <c r="B683" s="61">
        <v>60.5</v>
      </c>
      <c r="C683" s="62">
        <v>4.2348116494544417E-2</v>
      </c>
      <c r="D683" s="62">
        <v>7.7873875800888301E-3</v>
      </c>
      <c r="E683" s="62">
        <v>3.1515303444719089E-2</v>
      </c>
    </row>
    <row r="684" spans="1:5" x14ac:dyDescent="0.2">
      <c r="A684" s="53">
        <v>38169</v>
      </c>
      <c r="B684" s="61">
        <v>59.9</v>
      </c>
      <c r="C684" s="62">
        <v>3.4908340686507763E-2</v>
      </c>
      <c r="D684" s="62">
        <v>9.4124722465944513E-3</v>
      </c>
      <c r="E684" s="62">
        <v>3.8184800216271693E-2</v>
      </c>
    </row>
    <row r="685" spans="1:5" x14ac:dyDescent="0.2">
      <c r="A685" s="53">
        <v>38200</v>
      </c>
      <c r="B685" s="61">
        <v>58.5</v>
      </c>
      <c r="C685" s="62">
        <v>3.4908340686507763E-2</v>
      </c>
      <c r="D685" s="62">
        <v>9.4124722465944513E-3</v>
      </c>
      <c r="E685" s="62">
        <v>3.8184800216271693E-2</v>
      </c>
    </row>
    <row r="686" spans="1:5" x14ac:dyDescent="0.2">
      <c r="A686" s="53">
        <v>38231</v>
      </c>
      <c r="B686" s="61">
        <v>57.4</v>
      </c>
      <c r="C686" s="62">
        <v>3.4908340686507763E-2</v>
      </c>
      <c r="D686" s="62">
        <v>9.4124722465944513E-3</v>
      </c>
      <c r="E686" s="62">
        <v>3.8184800216271693E-2</v>
      </c>
    </row>
    <row r="687" spans="1:5" x14ac:dyDescent="0.2">
      <c r="A687" s="53">
        <v>38261</v>
      </c>
      <c r="B687" s="61">
        <v>56.3</v>
      </c>
      <c r="C687" s="62">
        <v>3.3557659164048917E-2</v>
      </c>
      <c r="D687" s="62">
        <v>1.0220273689720489E-2</v>
      </c>
      <c r="E687" s="62">
        <v>4.1512099828914462E-2</v>
      </c>
    </row>
    <row r="688" spans="1:5" x14ac:dyDescent="0.2">
      <c r="A688" s="53">
        <v>38292</v>
      </c>
      <c r="B688" s="61">
        <v>56.2</v>
      </c>
      <c r="C688" s="62">
        <v>3.3557659164048917E-2</v>
      </c>
      <c r="D688" s="62">
        <v>1.0220273689720489E-2</v>
      </c>
      <c r="E688" s="62">
        <v>4.1512099828914462E-2</v>
      </c>
    </row>
    <row r="689" spans="1:5" x14ac:dyDescent="0.2">
      <c r="A689" s="53">
        <v>38322</v>
      </c>
      <c r="B689" s="61">
        <v>57.2</v>
      </c>
      <c r="C689" s="62">
        <v>3.3557659164048917E-2</v>
      </c>
      <c r="D689" s="62">
        <v>1.0220273689720489E-2</v>
      </c>
      <c r="E689" s="62">
        <v>4.1512099828914462E-2</v>
      </c>
    </row>
    <row r="690" spans="1:5" x14ac:dyDescent="0.2">
      <c r="A690" s="53">
        <v>38353</v>
      </c>
      <c r="B690" s="61">
        <v>56.8</v>
      </c>
      <c r="C690" s="62">
        <v>3.9086174408999461E-2</v>
      </c>
      <c r="D690" s="62">
        <v>1.110882507696538E-2</v>
      </c>
      <c r="E690" s="62">
        <v>4.5181235086874112E-2</v>
      </c>
    </row>
    <row r="691" spans="1:5" x14ac:dyDescent="0.2">
      <c r="A691" s="53">
        <v>38384</v>
      </c>
      <c r="B691" s="61">
        <v>55.5</v>
      </c>
      <c r="C691" s="62">
        <v>3.9086174408999461E-2</v>
      </c>
      <c r="D691" s="62">
        <v>1.110882507696538E-2</v>
      </c>
      <c r="E691" s="62">
        <v>4.5181235086874112E-2</v>
      </c>
    </row>
    <row r="692" spans="1:5" x14ac:dyDescent="0.2">
      <c r="A692" s="53">
        <v>38412</v>
      </c>
      <c r="B692" s="61">
        <v>55.2</v>
      </c>
      <c r="C692" s="62">
        <v>3.9086174408999461E-2</v>
      </c>
      <c r="D692" s="62">
        <v>1.110882507696538E-2</v>
      </c>
      <c r="E692" s="62">
        <v>4.5181235086874112E-2</v>
      </c>
    </row>
    <row r="693" spans="1:5" x14ac:dyDescent="0.2">
      <c r="A693" s="53">
        <v>38443</v>
      </c>
      <c r="B693" s="61">
        <v>52.2</v>
      </c>
      <c r="C693" s="62">
        <v>3.6074103661260792E-2</v>
      </c>
      <c r="D693" s="62">
        <v>4.8660447840531912E-3</v>
      </c>
      <c r="E693" s="62">
        <v>1.9606710928381729E-2</v>
      </c>
    </row>
    <row r="694" spans="1:5" x14ac:dyDescent="0.2">
      <c r="A694" s="53">
        <v>38473</v>
      </c>
      <c r="B694" s="61">
        <v>50.8</v>
      </c>
      <c r="C694" s="62">
        <v>3.6074103661260792E-2</v>
      </c>
      <c r="D694" s="62">
        <v>4.8660447840531912E-3</v>
      </c>
      <c r="E694" s="62">
        <v>1.9606710928381729E-2</v>
      </c>
    </row>
    <row r="695" spans="1:5" x14ac:dyDescent="0.2">
      <c r="A695" s="53">
        <v>38504</v>
      </c>
      <c r="B695" s="61">
        <v>52.4</v>
      </c>
      <c r="C695" s="62">
        <v>3.6074103661260792E-2</v>
      </c>
      <c r="D695" s="62">
        <v>4.8660447840531912E-3</v>
      </c>
      <c r="E695" s="62">
        <v>1.9606710928381729E-2</v>
      </c>
    </row>
    <row r="696" spans="1:5" x14ac:dyDescent="0.2">
      <c r="A696" s="53">
        <v>38534</v>
      </c>
      <c r="B696" s="61">
        <v>52.8</v>
      </c>
      <c r="C696" s="62">
        <v>3.4476745891085119E-2</v>
      </c>
      <c r="D696" s="62">
        <v>7.8562198027224469E-3</v>
      </c>
      <c r="E696" s="62">
        <v>3.1797143707307018E-2</v>
      </c>
    </row>
    <row r="697" spans="1:5" x14ac:dyDescent="0.2">
      <c r="A697" s="53">
        <v>38565</v>
      </c>
      <c r="B697" s="61">
        <v>52.4</v>
      </c>
      <c r="C697" s="62">
        <v>3.4476745891085119E-2</v>
      </c>
      <c r="D697" s="62">
        <v>7.8562198027224469E-3</v>
      </c>
      <c r="E697" s="62">
        <v>3.1797143707307018E-2</v>
      </c>
    </row>
    <row r="698" spans="1:5" x14ac:dyDescent="0.2">
      <c r="A698" s="53">
        <v>38596</v>
      </c>
      <c r="B698" s="61">
        <v>56.8</v>
      </c>
      <c r="C698" s="62">
        <v>3.4476745891085119E-2</v>
      </c>
      <c r="D698" s="62">
        <v>7.8562198027224469E-3</v>
      </c>
      <c r="E698" s="62">
        <v>3.1797143707307018E-2</v>
      </c>
    </row>
    <row r="699" spans="1:5" x14ac:dyDescent="0.2">
      <c r="A699" s="53">
        <v>38626</v>
      </c>
      <c r="B699" s="61">
        <v>57.2</v>
      </c>
      <c r="C699" s="62">
        <v>2.9826720513611439E-2</v>
      </c>
      <c r="D699" s="62">
        <v>5.6792823835803089E-3</v>
      </c>
      <c r="E699" s="62">
        <v>2.2911388788950941E-2</v>
      </c>
    </row>
    <row r="700" spans="1:5" x14ac:dyDescent="0.2">
      <c r="A700" s="53">
        <v>38657</v>
      </c>
      <c r="B700" s="61">
        <v>56.7</v>
      </c>
      <c r="C700" s="62">
        <v>2.9826720513611439E-2</v>
      </c>
      <c r="D700" s="62">
        <v>5.6792823835803089E-3</v>
      </c>
      <c r="E700" s="62">
        <v>2.2911388788950941E-2</v>
      </c>
    </row>
    <row r="701" spans="1:5" x14ac:dyDescent="0.2">
      <c r="A701" s="53">
        <v>38687</v>
      </c>
      <c r="B701" s="61">
        <v>55.1</v>
      </c>
      <c r="C701" s="62">
        <v>2.9826720513611439E-2</v>
      </c>
      <c r="D701" s="62">
        <v>5.6792823835803089E-3</v>
      </c>
      <c r="E701" s="62">
        <v>2.2911388788950941E-2</v>
      </c>
    </row>
    <row r="702" spans="1:5" x14ac:dyDescent="0.2">
      <c r="A702" s="53">
        <v>38718</v>
      </c>
      <c r="B702" s="61">
        <v>55</v>
      </c>
      <c r="C702" s="62">
        <v>3.2248575723230061E-2</v>
      </c>
      <c r="D702" s="62">
        <v>1.3486661199029431E-2</v>
      </c>
      <c r="E702" s="62">
        <v>5.5047830418741617E-2</v>
      </c>
    </row>
    <row r="703" spans="1:5" x14ac:dyDescent="0.2">
      <c r="A703" s="53">
        <v>38749</v>
      </c>
      <c r="B703" s="61">
        <v>55.8</v>
      </c>
      <c r="C703" s="62">
        <v>3.2248575723230061E-2</v>
      </c>
      <c r="D703" s="62">
        <v>1.3486661199029431E-2</v>
      </c>
      <c r="E703" s="62">
        <v>5.5047830418741617E-2</v>
      </c>
    </row>
    <row r="704" spans="1:5" x14ac:dyDescent="0.2">
      <c r="A704" s="53">
        <v>38777</v>
      </c>
      <c r="B704" s="61">
        <v>54.3</v>
      </c>
      <c r="C704" s="62">
        <v>3.2248575723230061E-2</v>
      </c>
      <c r="D704" s="62">
        <v>1.3486661199029431E-2</v>
      </c>
      <c r="E704" s="62">
        <v>5.5047830418741617E-2</v>
      </c>
    </row>
    <row r="705" spans="1:5" x14ac:dyDescent="0.2">
      <c r="A705" s="53">
        <v>38808</v>
      </c>
      <c r="B705" s="61">
        <v>55.2</v>
      </c>
      <c r="C705" s="62">
        <v>2.977269025594638E-2</v>
      </c>
      <c r="D705" s="62">
        <v>2.4558373055836402E-3</v>
      </c>
      <c r="E705" s="62">
        <v>9.8595953259017488E-3</v>
      </c>
    </row>
    <row r="706" spans="1:5" x14ac:dyDescent="0.2">
      <c r="A706" s="53">
        <v>38838</v>
      </c>
      <c r="B706" s="61">
        <v>53.7</v>
      </c>
      <c r="C706" s="62">
        <v>2.977269025594638E-2</v>
      </c>
      <c r="D706" s="62">
        <v>2.4558373055836402E-3</v>
      </c>
      <c r="E706" s="62">
        <v>9.8595953259017488E-3</v>
      </c>
    </row>
    <row r="707" spans="1:5" x14ac:dyDescent="0.2">
      <c r="A707" s="53">
        <v>38869</v>
      </c>
      <c r="B707" s="61">
        <v>52</v>
      </c>
      <c r="C707" s="62">
        <v>2.977269025594638E-2</v>
      </c>
      <c r="D707" s="62">
        <v>2.4558373055836402E-3</v>
      </c>
      <c r="E707" s="62">
        <v>9.8595953259017488E-3</v>
      </c>
    </row>
    <row r="708" spans="1:5" x14ac:dyDescent="0.2">
      <c r="A708" s="53">
        <v>38899</v>
      </c>
      <c r="B708" s="61">
        <v>53</v>
      </c>
      <c r="C708" s="62">
        <v>2.328291151863791E-2</v>
      </c>
      <c r="D708" s="62">
        <v>1.5045618810949951E-3</v>
      </c>
      <c r="E708" s="62">
        <v>6.0318433917740943E-3</v>
      </c>
    </row>
    <row r="709" spans="1:5" x14ac:dyDescent="0.2">
      <c r="A709" s="53">
        <v>38930</v>
      </c>
      <c r="B709" s="61">
        <v>53.7</v>
      </c>
      <c r="C709" s="62">
        <v>2.328291151863791E-2</v>
      </c>
      <c r="D709" s="62">
        <v>1.5045618810949951E-3</v>
      </c>
      <c r="E709" s="62">
        <v>6.0318433917740943E-3</v>
      </c>
    </row>
    <row r="710" spans="1:5" x14ac:dyDescent="0.2">
      <c r="A710" s="53">
        <v>38961</v>
      </c>
      <c r="B710" s="61">
        <v>52.2</v>
      </c>
      <c r="C710" s="62">
        <v>2.328291151863791E-2</v>
      </c>
      <c r="D710" s="62">
        <v>1.5045618810949951E-3</v>
      </c>
      <c r="E710" s="62">
        <v>6.0318433917740943E-3</v>
      </c>
    </row>
    <row r="711" spans="1:5" x14ac:dyDescent="0.2">
      <c r="A711" s="53">
        <v>38991</v>
      </c>
      <c r="B711" s="61">
        <v>51.4</v>
      </c>
      <c r="C711" s="62">
        <v>2.6089019835609219E-2</v>
      </c>
      <c r="D711" s="62">
        <v>8.4371169635735783E-3</v>
      </c>
      <c r="E711" s="62">
        <v>3.417798496028146E-2</v>
      </c>
    </row>
    <row r="712" spans="1:5" x14ac:dyDescent="0.2">
      <c r="A712" s="53">
        <v>39022</v>
      </c>
      <c r="B712" s="61">
        <v>50.3</v>
      </c>
      <c r="C712" s="62">
        <v>2.6089019835609219E-2</v>
      </c>
      <c r="D712" s="62">
        <v>8.4371169635735783E-3</v>
      </c>
      <c r="E712" s="62">
        <v>3.417798496028146E-2</v>
      </c>
    </row>
    <row r="713" spans="1:5" x14ac:dyDescent="0.2">
      <c r="A713" s="53">
        <v>39052</v>
      </c>
      <c r="B713" s="61">
        <v>51.4</v>
      </c>
      <c r="C713" s="62">
        <v>2.6089019835609219E-2</v>
      </c>
      <c r="D713" s="62">
        <v>8.4371169635735783E-3</v>
      </c>
      <c r="E713" s="62">
        <v>3.417798496028146E-2</v>
      </c>
    </row>
    <row r="714" spans="1:5" x14ac:dyDescent="0.2">
      <c r="A714" s="53">
        <v>39083</v>
      </c>
      <c r="B714" s="61">
        <v>50.4</v>
      </c>
      <c r="C714" s="62">
        <v>1.540715325180492E-2</v>
      </c>
      <c r="D714" s="62">
        <v>2.9359886061897439E-3</v>
      </c>
      <c r="E714" s="62">
        <v>1.1795775906866529E-2</v>
      </c>
    </row>
    <row r="715" spans="1:5" x14ac:dyDescent="0.2">
      <c r="A715" s="53">
        <v>39114</v>
      </c>
      <c r="B715" s="61">
        <v>54.1</v>
      </c>
      <c r="C715" s="62">
        <v>1.540715325180492E-2</v>
      </c>
      <c r="D715" s="62">
        <v>2.9359886061897439E-3</v>
      </c>
      <c r="E715" s="62">
        <v>1.1795775906866529E-2</v>
      </c>
    </row>
    <row r="716" spans="1:5" x14ac:dyDescent="0.2">
      <c r="A716" s="53">
        <v>39142</v>
      </c>
      <c r="B716" s="61">
        <v>52.8</v>
      </c>
      <c r="C716" s="62">
        <v>1.540715325180492E-2</v>
      </c>
      <c r="D716" s="62">
        <v>2.9359886061897439E-3</v>
      </c>
      <c r="E716" s="62">
        <v>1.1795775906866529E-2</v>
      </c>
    </row>
    <row r="717" spans="1:5" x14ac:dyDescent="0.2">
      <c r="A717" s="53">
        <v>39173</v>
      </c>
      <c r="B717" s="61">
        <v>52.7</v>
      </c>
      <c r="C717" s="62">
        <v>1.938641594997887E-2</v>
      </c>
      <c r="D717" s="62">
        <v>6.3843453008071297E-3</v>
      </c>
      <c r="E717" s="62">
        <v>2.5782982954323241E-2</v>
      </c>
    </row>
    <row r="718" spans="1:5" x14ac:dyDescent="0.2">
      <c r="A718" s="53">
        <v>39203</v>
      </c>
      <c r="B718" s="61">
        <v>53.1</v>
      </c>
      <c r="C718" s="62">
        <v>1.938641594997887E-2</v>
      </c>
      <c r="D718" s="62">
        <v>6.3843453008071297E-3</v>
      </c>
      <c r="E718" s="62">
        <v>2.5782982954323241E-2</v>
      </c>
    </row>
    <row r="719" spans="1:5" x14ac:dyDescent="0.2">
      <c r="A719" s="53">
        <v>39234</v>
      </c>
      <c r="B719" s="61">
        <v>54</v>
      </c>
      <c r="C719" s="62">
        <v>1.938641594997887E-2</v>
      </c>
      <c r="D719" s="62">
        <v>6.3843453008071297E-3</v>
      </c>
      <c r="E719" s="62">
        <v>2.5782982954323241E-2</v>
      </c>
    </row>
    <row r="720" spans="1:5" x14ac:dyDescent="0.2">
      <c r="A720" s="53">
        <v>39264</v>
      </c>
      <c r="B720" s="61">
        <v>51.8</v>
      </c>
      <c r="C720" s="62">
        <v>2.3985598500102932E-2</v>
      </c>
      <c r="D720" s="62">
        <v>6.0230665745096982E-3</v>
      </c>
      <c r="E720" s="62">
        <v>2.4310805602967941E-2</v>
      </c>
    </row>
    <row r="721" spans="1:5" x14ac:dyDescent="0.2">
      <c r="A721" s="53">
        <v>39295</v>
      </c>
      <c r="B721" s="61">
        <v>52.2</v>
      </c>
      <c r="C721" s="62">
        <v>2.3985598500102932E-2</v>
      </c>
      <c r="D721" s="62">
        <v>6.0230665745096982E-3</v>
      </c>
      <c r="E721" s="62">
        <v>2.4310805602967941E-2</v>
      </c>
    </row>
    <row r="722" spans="1:5" x14ac:dyDescent="0.2">
      <c r="A722" s="53">
        <v>39326</v>
      </c>
      <c r="B722" s="61">
        <v>53.8</v>
      </c>
      <c r="C722" s="62">
        <v>2.3985598500102932E-2</v>
      </c>
      <c r="D722" s="62">
        <v>6.0230665745096982E-3</v>
      </c>
      <c r="E722" s="62">
        <v>2.4310805602967941E-2</v>
      </c>
    </row>
    <row r="723" spans="1:5" x14ac:dyDescent="0.2">
      <c r="A723" s="53">
        <v>39356</v>
      </c>
      <c r="B723" s="61">
        <v>52.8</v>
      </c>
      <c r="C723" s="62">
        <v>2.1608832081965391E-2</v>
      </c>
      <c r="D723" s="62">
        <v>6.0964400264045121E-3</v>
      </c>
      <c r="E723" s="62">
        <v>2.4609667308274071E-2</v>
      </c>
    </row>
    <row r="724" spans="1:5" x14ac:dyDescent="0.2">
      <c r="A724" s="53">
        <v>39387</v>
      </c>
      <c r="B724" s="61">
        <v>51.5</v>
      </c>
      <c r="C724" s="62">
        <v>2.1608832081965391E-2</v>
      </c>
      <c r="D724" s="62">
        <v>6.0964400264045121E-3</v>
      </c>
      <c r="E724" s="62">
        <v>2.4609667308274071E-2</v>
      </c>
    </row>
    <row r="725" spans="1:5" x14ac:dyDescent="0.2">
      <c r="A725" s="53">
        <v>39417</v>
      </c>
      <c r="B725" s="61">
        <v>50.1</v>
      </c>
      <c r="C725" s="62">
        <v>2.1608832081965391E-2</v>
      </c>
      <c r="D725" s="62">
        <v>6.0964400264045121E-3</v>
      </c>
      <c r="E725" s="62">
        <v>2.4609667308274071E-2</v>
      </c>
    </row>
    <row r="726" spans="1:5" x14ac:dyDescent="0.2">
      <c r="A726" s="53">
        <v>39448</v>
      </c>
      <c r="B726" s="61">
        <v>50.9</v>
      </c>
      <c r="C726" s="62">
        <v>1.4468030014427379E-2</v>
      </c>
      <c r="D726" s="62">
        <v>-4.0742947392000926E-3</v>
      </c>
      <c r="E726" s="62">
        <v>-1.6197849946689269E-2</v>
      </c>
    </row>
    <row r="727" spans="1:5" x14ac:dyDescent="0.2">
      <c r="A727" s="53">
        <v>39479</v>
      </c>
      <c r="B727" s="61">
        <v>48.8</v>
      </c>
      <c r="C727" s="62">
        <v>1.4468030014427379E-2</v>
      </c>
      <c r="D727" s="62">
        <v>-4.0742947392000926E-3</v>
      </c>
      <c r="E727" s="62">
        <v>-1.6197849946689269E-2</v>
      </c>
    </row>
    <row r="728" spans="1:5" x14ac:dyDescent="0.2">
      <c r="A728" s="53">
        <v>39508</v>
      </c>
      <c r="B728" s="61">
        <v>49.7</v>
      </c>
      <c r="C728" s="62">
        <v>1.4468030014427379E-2</v>
      </c>
      <c r="D728" s="62">
        <v>-4.0742947392000926E-3</v>
      </c>
      <c r="E728" s="62">
        <v>-1.6197849946689269E-2</v>
      </c>
    </row>
    <row r="729" spans="1:5" x14ac:dyDescent="0.2">
      <c r="A729" s="53">
        <v>39539</v>
      </c>
      <c r="B729" s="61">
        <v>48.5</v>
      </c>
      <c r="C729" s="62">
        <v>1.3801325593333859E-2</v>
      </c>
      <c r="D729" s="62">
        <v>5.7229534456869546E-3</v>
      </c>
      <c r="E729" s="62">
        <v>2.308907778947766E-2</v>
      </c>
    </row>
    <row r="730" spans="1:5" x14ac:dyDescent="0.2">
      <c r="A730" s="53">
        <v>39569</v>
      </c>
      <c r="B730" s="61">
        <v>48.9</v>
      </c>
      <c r="C730" s="62">
        <v>1.3801325593333859E-2</v>
      </c>
      <c r="D730" s="62">
        <v>5.7229534456869546E-3</v>
      </c>
      <c r="E730" s="62">
        <v>2.308907778947766E-2</v>
      </c>
    </row>
    <row r="731" spans="1:5" x14ac:dyDescent="0.2">
      <c r="A731" s="53">
        <v>39600</v>
      </c>
      <c r="B731" s="61">
        <v>49.9</v>
      </c>
      <c r="C731" s="62">
        <v>1.3801325593333859E-2</v>
      </c>
      <c r="D731" s="62">
        <v>5.7229534456869546E-3</v>
      </c>
      <c r="E731" s="62">
        <v>2.308907778947766E-2</v>
      </c>
    </row>
    <row r="732" spans="1:5" x14ac:dyDescent="0.2">
      <c r="A732" s="53">
        <v>39630</v>
      </c>
      <c r="B732" s="61">
        <v>50.8</v>
      </c>
      <c r="C732" s="62">
        <v>2.4220237812272792E-3</v>
      </c>
      <c r="D732" s="62">
        <v>-5.2689290221545849E-3</v>
      </c>
      <c r="E732" s="62">
        <v>-2.0909730735542701E-2</v>
      </c>
    </row>
    <row r="733" spans="1:5" x14ac:dyDescent="0.2">
      <c r="A733" s="53">
        <v>39661</v>
      </c>
      <c r="B733" s="61">
        <v>50.1</v>
      </c>
      <c r="C733" s="62">
        <v>2.4220237812272792E-3</v>
      </c>
      <c r="D733" s="62">
        <v>-5.2689290221545849E-3</v>
      </c>
      <c r="E733" s="62">
        <v>-2.0909730735542701E-2</v>
      </c>
    </row>
    <row r="734" spans="1:5" x14ac:dyDescent="0.2">
      <c r="A734" s="53">
        <v>39692</v>
      </c>
      <c r="B734" s="61">
        <v>47.2</v>
      </c>
      <c r="C734" s="62">
        <v>2.4220237812272792E-3</v>
      </c>
      <c r="D734" s="62">
        <v>-5.2689290221545849E-3</v>
      </c>
      <c r="E734" s="62">
        <v>-2.0909730735542701E-2</v>
      </c>
    </row>
    <row r="735" spans="1:5" x14ac:dyDescent="0.2">
      <c r="A735" s="53">
        <v>39722</v>
      </c>
      <c r="B735" s="61">
        <v>38.200000000000003</v>
      </c>
      <c r="C735" s="62">
        <v>-2.5403392598762051E-2</v>
      </c>
      <c r="D735" s="62">
        <v>-2.1830971480936261E-2</v>
      </c>
      <c r="E735" s="62">
        <v>-8.4505728695347337E-2</v>
      </c>
    </row>
    <row r="736" spans="1:5" x14ac:dyDescent="0.2">
      <c r="A736" s="53">
        <v>39753</v>
      </c>
      <c r="B736" s="61">
        <v>39</v>
      </c>
      <c r="C736" s="62">
        <v>-2.5403392598762051E-2</v>
      </c>
      <c r="D736" s="62">
        <v>-2.1830971480936261E-2</v>
      </c>
      <c r="E736" s="62">
        <v>-8.4505728695347337E-2</v>
      </c>
    </row>
    <row r="737" spans="1:5" x14ac:dyDescent="0.2">
      <c r="A737" s="53">
        <v>39783</v>
      </c>
      <c r="B737" s="61">
        <v>34.5</v>
      </c>
      <c r="C737" s="62">
        <v>-2.5403392598762051E-2</v>
      </c>
      <c r="D737" s="62">
        <v>-2.1830971480936261E-2</v>
      </c>
      <c r="E737" s="62">
        <v>-8.4505728695347337E-2</v>
      </c>
    </row>
    <row r="738" spans="1:5" x14ac:dyDescent="0.2">
      <c r="A738" s="53">
        <v>39814</v>
      </c>
      <c r="B738" s="61">
        <v>36.4</v>
      </c>
      <c r="C738" s="62">
        <v>-3.2823924437935283E-2</v>
      </c>
      <c r="D738" s="62">
        <v>-1.165722530679672E-2</v>
      </c>
      <c r="E738" s="62">
        <v>-4.5819873793169319E-2</v>
      </c>
    </row>
    <row r="739" spans="1:5" x14ac:dyDescent="0.2">
      <c r="A739" s="53">
        <v>39845</v>
      </c>
      <c r="B739" s="61">
        <v>36.6</v>
      </c>
      <c r="C739" s="62">
        <v>-3.2823924437935283E-2</v>
      </c>
      <c r="D739" s="62">
        <v>-1.165722530679672E-2</v>
      </c>
      <c r="E739" s="62">
        <v>-4.5819873793169319E-2</v>
      </c>
    </row>
    <row r="740" spans="1:5" x14ac:dyDescent="0.2">
      <c r="A740" s="53">
        <v>39873</v>
      </c>
      <c r="B740" s="61">
        <v>37.200000000000003</v>
      </c>
      <c r="C740" s="62">
        <v>-3.2823924437935283E-2</v>
      </c>
      <c r="D740" s="62">
        <v>-1.165722530679672E-2</v>
      </c>
      <c r="E740" s="62">
        <v>-4.5819873793169319E-2</v>
      </c>
    </row>
    <row r="741" spans="1:5" x14ac:dyDescent="0.2">
      <c r="A741" s="53">
        <v>39904</v>
      </c>
      <c r="B741" s="61">
        <v>39.9</v>
      </c>
      <c r="C741" s="62">
        <v>-3.995504779306322E-2</v>
      </c>
      <c r="D741" s="62">
        <v>-1.692381386635996E-3</v>
      </c>
      <c r="E741" s="62">
        <v>-6.7523599987623362E-3</v>
      </c>
    </row>
    <row r="742" spans="1:5" x14ac:dyDescent="0.2">
      <c r="A742" s="53">
        <v>39934</v>
      </c>
      <c r="B742" s="61">
        <v>44.1</v>
      </c>
      <c r="C742" s="62">
        <v>-3.995504779306322E-2</v>
      </c>
      <c r="D742" s="62">
        <v>-1.692381386635996E-3</v>
      </c>
      <c r="E742" s="62">
        <v>-6.7523599987623362E-3</v>
      </c>
    </row>
    <row r="743" spans="1:5" x14ac:dyDescent="0.2">
      <c r="A743" s="53">
        <v>39965</v>
      </c>
      <c r="B743" s="61">
        <v>46.3</v>
      </c>
      <c r="C743" s="62">
        <v>-3.995504779306322E-2</v>
      </c>
      <c r="D743" s="62">
        <v>-1.692381386635996E-3</v>
      </c>
      <c r="E743" s="62">
        <v>-6.7523599987623362E-3</v>
      </c>
    </row>
    <row r="744" spans="1:5" x14ac:dyDescent="0.2">
      <c r="A744" s="53">
        <v>39995</v>
      </c>
      <c r="B744" s="61">
        <v>49.7</v>
      </c>
      <c r="C744" s="62">
        <v>-3.1376750032878008E-2</v>
      </c>
      <c r="D744" s="62">
        <v>3.6192999076888901E-3</v>
      </c>
      <c r="E744" s="62">
        <v>1.455598543492065E-2</v>
      </c>
    </row>
    <row r="745" spans="1:5" x14ac:dyDescent="0.2">
      <c r="A745" s="53">
        <v>40026</v>
      </c>
      <c r="B745" s="61">
        <v>53.4</v>
      </c>
      <c r="C745" s="62">
        <v>-3.1376750032878008E-2</v>
      </c>
      <c r="D745" s="62">
        <v>3.6192999076888901E-3</v>
      </c>
      <c r="E745" s="62">
        <v>1.455598543492065E-2</v>
      </c>
    </row>
    <row r="746" spans="1:5" x14ac:dyDescent="0.2">
      <c r="A746" s="53">
        <v>40057</v>
      </c>
      <c r="B746" s="61">
        <v>54.9</v>
      </c>
      <c r="C746" s="62">
        <v>-3.1376750032878008E-2</v>
      </c>
      <c r="D746" s="62">
        <v>3.6192999076888901E-3</v>
      </c>
      <c r="E746" s="62">
        <v>1.455598543492065E-2</v>
      </c>
    </row>
    <row r="747" spans="1:5" x14ac:dyDescent="0.2">
      <c r="A747" s="53">
        <v>40087</v>
      </c>
      <c r="B747" s="61">
        <v>57.6</v>
      </c>
      <c r="C747" s="62">
        <v>8.1657583876523191E-4</v>
      </c>
      <c r="D747" s="62">
        <v>1.0679619498303389E-2</v>
      </c>
      <c r="E747" s="62">
        <v>4.34076888622974E-2</v>
      </c>
    </row>
    <row r="748" spans="1:5" x14ac:dyDescent="0.2">
      <c r="A748" s="53">
        <v>40118</v>
      </c>
      <c r="B748" s="61">
        <v>55.4</v>
      </c>
      <c r="C748" s="62">
        <v>8.1657583876523191E-4</v>
      </c>
      <c r="D748" s="62">
        <v>1.0679619498303389E-2</v>
      </c>
      <c r="E748" s="62">
        <v>4.34076888622974E-2</v>
      </c>
    </row>
    <row r="749" spans="1:5" x14ac:dyDescent="0.2">
      <c r="A749" s="53">
        <v>40148</v>
      </c>
      <c r="B749" s="61">
        <v>55.8</v>
      </c>
      <c r="C749" s="62">
        <v>8.1657583876523191E-4</v>
      </c>
      <c r="D749" s="62">
        <v>1.0679619498303389E-2</v>
      </c>
      <c r="E749" s="62">
        <v>4.34076888622974E-2</v>
      </c>
    </row>
    <row r="750" spans="1:5" x14ac:dyDescent="0.2">
      <c r="A750" s="53">
        <v>40179</v>
      </c>
      <c r="B750" s="61">
        <v>56.3</v>
      </c>
      <c r="C750" s="62">
        <v>1.768457232028358E-2</v>
      </c>
      <c r="D750" s="62">
        <v>5.0005348148190604E-3</v>
      </c>
      <c r="E750" s="62">
        <v>2.015267213561045E-2</v>
      </c>
    </row>
    <row r="751" spans="1:5" x14ac:dyDescent="0.2">
      <c r="A751" s="53">
        <v>40210</v>
      </c>
      <c r="B751" s="61">
        <v>55.5</v>
      </c>
      <c r="C751" s="62">
        <v>1.768457232028358E-2</v>
      </c>
      <c r="D751" s="62">
        <v>5.0005348148190604E-3</v>
      </c>
      <c r="E751" s="62">
        <v>2.015267213561045E-2</v>
      </c>
    </row>
    <row r="752" spans="1:5" x14ac:dyDescent="0.2">
      <c r="A752" s="53">
        <v>40238</v>
      </c>
      <c r="B752" s="61">
        <v>58.8</v>
      </c>
      <c r="C752" s="62">
        <v>1.768457232028358E-2</v>
      </c>
      <c r="D752" s="62">
        <v>5.0005348148190604E-3</v>
      </c>
      <c r="E752" s="62">
        <v>2.015267213561045E-2</v>
      </c>
    </row>
    <row r="753" spans="1:5" x14ac:dyDescent="0.2">
      <c r="A753" s="53">
        <v>40269</v>
      </c>
      <c r="B753" s="61">
        <v>58.1</v>
      </c>
      <c r="C753" s="62">
        <v>2.9274678447875339E-2</v>
      </c>
      <c r="D753" s="62">
        <v>9.6770463932624312E-3</v>
      </c>
      <c r="E753" s="62">
        <v>3.9273690540683408E-2</v>
      </c>
    </row>
    <row r="754" spans="1:5" x14ac:dyDescent="0.2">
      <c r="A754" s="53">
        <v>40299</v>
      </c>
      <c r="B754" s="61">
        <v>57.4</v>
      </c>
      <c r="C754" s="62">
        <v>2.9274678447875339E-2</v>
      </c>
      <c r="D754" s="62">
        <v>9.6770463932624312E-3</v>
      </c>
      <c r="E754" s="62">
        <v>3.9273690540683408E-2</v>
      </c>
    </row>
    <row r="755" spans="1:5" x14ac:dyDescent="0.2">
      <c r="A755" s="53">
        <v>40330</v>
      </c>
      <c r="B755" s="61">
        <v>56.5</v>
      </c>
      <c r="C755" s="62">
        <v>2.9274678447875339E-2</v>
      </c>
      <c r="D755" s="62">
        <v>9.6770463932624312E-3</v>
      </c>
      <c r="E755" s="62">
        <v>3.9273690540683408E-2</v>
      </c>
    </row>
    <row r="756" spans="1:5" x14ac:dyDescent="0.2">
      <c r="A756" s="53">
        <v>40360</v>
      </c>
      <c r="B756" s="61">
        <v>56.1</v>
      </c>
      <c r="C756" s="62">
        <v>3.3491938138539873E-2</v>
      </c>
      <c r="D756" s="62">
        <v>7.7314415030268974E-3</v>
      </c>
      <c r="E756" s="62">
        <v>3.128626930493783E-2</v>
      </c>
    </row>
    <row r="757" spans="1:5" x14ac:dyDescent="0.2">
      <c r="A757" s="53">
        <v>40391</v>
      </c>
      <c r="B757" s="61">
        <v>56.4</v>
      </c>
      <c r="C757" s="62">
        <v>3.3491938138539873E-2</v>
      </c>
      <c r="D757" s="62">
        <v>7.7314415030268974E-3</v>
      </c>
      <c r="E757" s="62">
        <v>3.128626930493783E-2</v>
      </c>
    </row>
    <row r="758" spans="1:5" x14ac:dyDescent="0.2">
      <c r="A758" s="53">
        <v>40422</v>
      </c>
      <c r="B758" s="61">
        <v>55.3</v>
      </c>
      <c r="C758" s="62">
        <v>3.3491938138539873E-2</v>
      </c>
      <c r="D758" s="62">
        <v>7.7314415030268974E-3</v>
      </c>
      <c r="E758" s="62">
        <v>3.128626930493783E-2</v>
      </c>
    </row>
    <row r="759" spans="1:5" x14ac:dyDescent="0.2">
      <c r="A759" s="53">
        <v>40452</v>
      </c>
      <c r="B759" s="61">
        <v>56.9</v>
      </c>
      <c r="C759" s="62">
        <v>2.7884496905064039E-2</v>
      </c>
      <c r="D759" s="62">
        <v>5.1959515923726638E-3</v>
      </c>
      <c r="E759" s="62">
        <v>2.0946355695475209E-2</v>
      </c>
    </row>
    <row r="760" spans="1:5" x14ac:dyDescent="0.2">
      <c r="A760" s="53">
        <v>40483</v>
      </c>
      <c r="B760" s="61">
        <v>57.3</v>
      </c>
      <c r="C760" s="62">
        <v>2.7884496905064039E-2</v>
      </c>
      <c r="D760" s="62">
        <v>5.1959515923726638E-3</v>
      </c>
      <c r="E760" s="62">
        <v>2.0946355695475209E-2</v>
      </c>
    </row>
    <row r="761" spans="1:5" x14ac:dyDescent="0.2">
      <c r="A761" s="53">
        <v>40513</v>
      </c>
      <c r="B761" s="61">
        <v>56.6</v>
      </c>
      <c r="C761" s="62">
        <v>2.7884496905064039E-2</v>
      </c>
      <c r="D761" s="62">
        <v>5.1959515923726638E-3</v>
      </c>
      <c r="E761" s="62">
        <v>2.0946355695475209E-2</v>
      </c>
    </row>
    <row r="762" spans="1:5" x14ac:dyDescent="0.2">
      <c r="A762" s="53">
        <v>40544</v>
      </c>
      <c r="B762" s="61">
        <v>59.1</v>
      </c>
      <c r="C762" s="62">
        <v>2.0306081906131489E-2</v>
      </c>
      <c r="D762" s="62">
        <v>-2.409160681035181E-3</v>
      </c>
      <c r="E762" s="62">
        <v>-9.6018742909375066E-3</v>
      </c>
    </row>
    <row r="763" spans="1:5" x14ac:dyDescent="0.2">
      <c r="A763" s="53">
        <v>40575</v>
      </c>
      <c r="B763" s="61">
        <v>59.2</v>
      </c>
      <c r="C763" s="62">
        <v>2.0306081906131489E-2</v>
      </c>
      <c r="D763" s="62">
        <v>-2.409160681035181E-3</v>
      </c>
      <c r="E763" s="62">
        <v>-9.6018742909375066E-3</v>
      </c>
    </row>
    <row r="764" spans="1:5" x14ac:dyDescent="0.2">
      <c r="A764" s="53">
        <v>40603</v>
      </c>
      <c r="B764" s="61">
        <v>58.4</v>
      </c>
      <c r="C764" s="62">
        <v>2.0306081906131489E-2</v>
      </c>
      <c r="D764" s="62">
        <v>-2.409160681035181E-3</v>
      </c>
      <c r="E764" s="62">
        <v>-9.6018742909375066E-3</v>
      </c>
    </row>
    <row r="765" spans="1:5" x14ac:dyDescent="0.2">
      <c r="A765" s="53">
        <v>40634</v>
      </c>
      <c r="B765" s="61">
        <v>57.9</v>
      </c>
      <c r="C765" s="62">
        <v>1.7379050686072959E-2</v>
      </c>
      <c r="D765" s="62">
        <v>6.7805075120588752E-3</v>
      </c>
      <c r="E765" s="62">
        <v>2.7399130797671759E-2</v>
      </c>
    </row>
    <row r="766" spans="1:5" x14ac:dyDescent="0.2">
      <c r="A766" s="53">
        <v>40664</v>
      </c>
      <c r="B766" s="61">
        <v>54.8</v>
      </c>
      <c r="C766" s="62">
        <v>1.7379050686072959E-2</v>
      </c>
      <c r="D766" s="62">
        <v>6.7805075120588752E-3</v>
      </c>
      <c r="E766" s="62">
        <v>2.7399130797671759E-2</v>
      </c>
    </row>
    <row r="767" spans="1:5" x14ac:dyDescent="0.2">
      <c r="A767" s="53">
        <v>40695</v>
      </c>
      <c r="B767" s="61">
        <v>55.8</v>
      </c>
      <c r="C767" s="62">
        <v>1.7379050686072959E-2</v>
      </c>
      <c r="D767" s="62">
        <v>6.7805075120588752E-3</v>
      </c>
      <c r="E767" s="62">
        <v>2.7399130797671759E-2</v>
      </c>
    </row>
    <row r="768" spans="1:5" x14ac:dyDescent="0.2">
      <c r="A768" s="53">
        <v>40725</v>
      </c>
      <c r="B768" s="61">
        <v>52.9</v>
      </c>
      <c r="C768" s="62">
        <v>9.1822084838616043E-3</v>
      </c>
      <c r="D768" s="62">
        <v>-3.8767162657507928E-4</v>
      </c>
      <c r="E768" s="62">
        <v>-1.5497850035889329E-3</v>
      </c>
    </row>
    <row r="769" spans="1:5" x14ac:dyDescent="0.2">
      <c r="A769" s="53">
        <v>40756</v>
      </c>
      <c r="B769" s="61">
        <v>52.6</v>
      </c>
      <c r="C769" s="62">
        <v>9.1822084838616043E-3</v>
      </c>
      <c r="D769" s="62">
        <v>-3.8767162657507928E-4</v>
      </c>
      <c r="E769" s="62">
        <v>-1.5497850035889329E-3</v>
      </c>
    </row>
    <row r="770" spans="1:5" x14ac:dyDescent="0.2">
      <c r="A770" s="53">
        <v>40787</v>
      </c>
      <c r="B770" s="61">
        <v>53.7</v>
      </c>
      <c r="C770" s="62">
        <v>9.1822084838616043E-3</v>
      </c>
      <c r="D770" s="62">
        <v>-3.8767162657507928E-4</v>
      </c>
      <c r="E770" s="62">
        <v>-1.5497850035889329E-3</v>
      </c>
    </row>
    <row r="771" spans="1:5" x14ac:dyDescent="0.2">
      <c r="A771" s="53">
        <v>40817</v>
      </c>
      <c r="B771" s="61">
        <v>51.4</v>
      </c>
      <c r="C771" s="62">
        <v>1.52269152413066E-2</v>
      </c>
      <c r="D771" s="62">
        <v>1.121678183498582E-2</v>
      </c>
      <c r="E771" s="62">
        <v>4.5627685349290507E-2</v>
      </c>
    </row>
    <row r="772" spans="1:5" x14ac:dyDescent="0.2">
      <c r="A772" s="53">
        <v>40848</v>
      </c>
      <c r="B772" s="61">
        <v>51.8</v>
      </c>
      <c r="C772" s="62">
        <v>1.52269152413066E-2</v>
      </c>
      <c r="D772" s="62">
        <v>1.121678183498582E-2</v>
      </c>
      <c r="E772" s="62">
        <v>4.5627685349290507E-2</v>
      </c>
    </row>
    <row r="773" spans="1:5" x14ac:dyDescent="0.2">
      <c r="A773" s="53">
        <v>40878</v>
      </c>
      <c r="B773" s="61">
        <v>53</v>
      </c>
      <c r="C773" s="62">
        <v>1.52269152413066E-2</v>
      </c>
      <c r="D773" s="62">
        <v>1.121678183498582E-2</v>
      </c>
      <c r="E773" s="62">
        <v>4.5627685349290507E-2</v>
      </c>
    </row>
    <row r="774" spans="1:5" x14ac:dyDescent="0.2">
      <c r="A774" s="53">
        <v>40909</v>
      </c>
      <c r="B774" s="61">
        <v>52.6</v>
      </c>
      <c r="C774" s="62">
        <v>2.6002492975388428E-2</v>
      </c>
      <c r="D774" s="62">
        <v>8.1792284509988062E-3</v>
      </c>
      <c r="E774" s="62">
        <v>3.3120505702168852E-2</v>
      </c>
    </row>
    <row r="775" spans="1:5" x14ac:dyDescent="0.2">
      <c r="A775" s="53">
        <v>40940</v>
      </c>
      <c r="B775" s="61">
        <v>53.1</v>
      </c>
      <c r="C775" s="62">
        <v>2.6002492975388428E-2</v>
      </c>
      <c r="D775" s="62">
        <v>8.1792284509988062E-3</v>
      </c>
      <c r="E775" s="62">
        <v>3.3120505702168852E-2</v>
      </c>
    </row>
    <row r="776" spans="1:5" x14ac:dyDescent="0.2">
      <c r="A776" s="53">
        <v>40969</v>
      </c>
      <c r="B776" s="61">
        <v>53.5</v>
      </c>
      <c r="C776" s="62">
        <v>2.6002492975388428E-2</v>
      </c>
      <c r="D776" s="62">
        <v>8.1792284509988062E-3</v>
      </c>
      <c r="E776" s="62">
        <v>3.3120505702168852E-2</v>
      </c>
    </row>
    <row r="777" spans="1:5" x14ac:dyDescent="0.2">
      <c r="A777" s="53">
        <v>41000</v>
      </c>
      <c r="B777" s="61">
        <v>53.5</v>
      </c>
      <c r="C777" s="62">
        <v>2.3738163497154609E-2</v>
      </c>
      <c r="D777" s="62">
        <v>4.5585998686771077E-3</v>
      </c>
      <c r="E777" s="62">
        <v>1.835946382913356E-2</v>
      </c>
    </row>
    <row r="778" spans="1:5" x14ac:dyDescent="0.2">
      <c r="A778" s="53">
        <v>41030</v>
      </c>
      <c r="B778" s="61">
        <v>52.6</v>
      </c>
      <c r="C778" s="62">
        <v>2.3738163497154609E-2</v>
      </c>
      <c r="D778" s="62">
        <v>4.5585998686771077E-3</v>
      </c>
      <c r="E778" s="62">
        <v>1.835946382913356E-2</v>
      </c>
    </row>
    <row r="779" spans="1:5" x14ac:dyDescent="0.2">
      <c r="A779" s="53">
        <v>41061</v>
      </c>
      <c r="B779" s="61">
        <v>49.7</v>
      </c>
      <c r="C779" s="62">
        <v>2.3738163497154609E-2</v>
      </c>
      <c r="D779" s="62">
        <v>4.5585998686771077E-3</v>
      </c>
      <c r="E779" s="62">
        <v>1.835946382913356E-2</v>
      </c>
    </row>
    <row r="780" spans="1:5" x14ac:dyDescent="0.2">
      <c r="A780" s="53">
        <v>41091</v>
      </c>
      <c r="B780" s="61">
        <v>50</v>
      </c>
      <c r="C780" s="62">
        <v>2.5926229770563171E-2</v>
      </c>
      <c r="D780" s="62">
        <v>1.748829776015621E-3</v>
      </c>
      <c r="E780" s="62">
        <v>7.0136909414517667E-3</v>
      </c>
    </row>
    <row r="781" spans="1:5" x14ac:dyDescent="0.2">
      <c r="A781" s="53">
        <v>41122</v>
      </c>
      <c r="B781" s="61">
        <v>50.2</v>
      </c>
      <c r="C781" s="62">
        <v>2.5926229770563171E-2</v>
      </c>
      <c r="D781" s="62">
        <v>1.748829776015621E-3</v>
      </c>
      <c r="E781" s="62">
        <v>7.0136909414517667E-3</v>
      </c>
    </row>
    <row r="782" spans="1:5" x14ac:dyDescent="0.2">
      <c r="A782" s="53">
        <v>41153</v>
      </c>
      <c r="B782" s="61">
        <v>51.8</v>
      </c>
      <c r="C782" s="62">
        <v>2.5926229770563171E-2</v>
      </c>
      <c r="D782" s="62">
        <v>1.748829776015621E-3</v>
      </c>
      <c r="E782" s="62">
        <v>7.0136909414517667E-3</v>
      </c>
    </row>
    <row r="783" spans="1:5" x14ac:dyDescent="0.2">
      <c r="A783" s="53">
        <v>41183</v>
      </c>
      <c r="B783" s="61">
        <v>50.7</v>
      </c>
      <c r="C783" s="62">
        <v>1.56606434588916E-2</v>
      </c>
      <c r="D783" s="62">
        <v>1.0983806746418219E-3</v>
      </c>
      <c r="E783" s="62">
        <v>4.4007666411836066E-3</v>
      </c>
    </row>
    <row r="784" spans="1:5" x14ac:dyDescent="0.2">
      <c r="A784" s="53">
        <v>41214</v>
      </c>
      <c r="B784" s="61">
        <v>48.9</v>
      </c>
      <c r="C784" s="62">
        <v>1.56606434588916E-2</v>
      </c>
      <c r="D784" s="62">
        <v>1.0983806746418219E-3</v>
      </c>
      <c r="E784" s="62">
        <v>4.4007666411836066E-3</v>
      </c>
    </row>
    <row r="785" spans="1:5" x14ac:dyDescent="0.2">
      <c r="A785" s="53">
        <v>41244</v>
      </c>
      <c r="B785" s="61">
        <v>49.8</v>
      </c>
      <c r="C785" s="62">
        <v>1.56606434588916E-2</v>
      </c>
      <c r="D785" s="62">
        <v>1.0983806746418219E-3</v>
      </c>
      <c r="E785" s="62">
        <v>4.4007666411836066E-3</v>
      </c>
    </row>
    <row r="786" spans="1:5" x14ac:dyDescent="0.2">
      <c r="A786" s="53">
        <v>41275</v>
      </c>
      <c r="B786" s="61">
        <v>52</v>
      </c>
      <c r="C786" s="62">
        <v>1.6163010952802859E-2</v>
      </c>
      <c r="D786" s="62">
        <v>8.6778954769115967E-3</v>
      </c>
      <c r="E786" s="62">
        <v>3.5166036783940813E-2</v>
      </c>
    </row>
    <row r="787" spans="1:5" x14ac:dyDescent="0.2">
      <c r="A787" s="53">
        <v>41306</v>
      </c>
      <c r="B787" s="61">
        <v>53.6</v>
      </c>
      <c r="C787" s="62">
        <v>1.6163010952802859E-2</v>
      </c>
      <c r="D787" s="62">
        <v>8.6778954769115967E-3</v>
      </c>
      <c r="E787" s="62">
        <v>3.5166036783940813E-2</v>
      </c>
    </row>
    <row r="788" spans="1:5" x14ac:dyDescent="0.2">
      <c r="A788" s="53">
        <v>41334</v>
      </c>
      <c r="B788" s="61">
        <v>52</v>
      </c>
      <c r="C788" s="62">
        <v>1.6163010952802859E-2</v>
      </c>
      <c r="D788" s="62">
        <v>8.6778954769115967E-3</v>
      </c>
      <c r="E788" s="62">
        <v>3.5166036783940813E-2</v>
      </c>
    </row>
    <row r="789" spans="1:5" x14ac:dyDescent="0.2">
      <c r="A789" s="53">
        <v>41365</v>
      </c>
      <c r="B789" s="61">
        <v>49.7</v>
      </c>
      <c r="C789" s="62">
        <v>1.2961704903847749E-2</v>
      </c>
      <c r="D789" s="62">
        <v>1.393852197657185E-3</v>
      </c>
      <c r="E789" s="62">
        <v>5.5870765701340197E-3</v>
      </c>
    </row>
    <row r="790" spans="1:5" x14ac:dyDescent="0.2">
      <c r="A790" s="53">
        <v>41395</v>
      </c>
      <c r="B790" s="61">
        <v>50.5</v>
      </c>
      <c r="C790" s="62">
        <v>1.2961704903847749E-2</v>
      </c>
      <c r="D790" s="62">
        <v>1.393852197657185E-3</v>
      </c>
      <c r="E790" s="62">
        <v>5.5870765701340197E-3</v>
      </c>
    </row>
    <row r="791" spans="1:5" x14ac:dyDescent="0.2">
      <c r="A791" s="53">
        <v>41426</v>
      </c>
      <c r="B791" s="61">
        <v>51.5</v>
      </c>
      <c r="C791" s="62">
        <v>1.2961704903847749E-2</v>
      </c>
      <c r="D791" s="62">
        <v>1.393852197657185E-3</v>
      </c>
      <c r="E791" s="62">
        <v>5.5870765701340197E-3</v>
      </c>
    </row>
    <row r="792" spans="1:5" x14ac:dyDescent="0.2">
      <c r="A792" s="53">
        <v>41456</v>
      </c>
      <c r="B792" s="61">
        <v>53.5</v>
      </c>
      <c r="C792" s="62">
        <v>1.919844620038217E-2</v>
      </c>
      <c r="D792" s="62">
        <v>7.9165341079500094E-3</v>
      </c>
      <c r="E792" s="62">
        <v>3.2044153997870202E-2</v>
      </c>
    </row>
    <row r="793" spans="1:5" x14ac:dyDescent="0.2">
      <c r="A793" s="53">
        <v>41487</v>
      </c>
      <c r="B793" s="61">
        <v>55.9</v>
      </c>
      <c r="C793" s="62">
        <v>1.919844620038217E-2</v>
      </c>
      <c r="D793" s="62">
        <v>7.9165341079500094E-3</v>
      </c>
      <c r="E793" s="62">
        <v>3.2044153997870202E-2</v>
      </c>
    </row>
    <row r="794" spans="1:5" x14ac:dyDescent="0.2">
      <c r="A794" s="53">
        <v>41518</v>
      </c>
      <c r="B794" s="61">
        <v>54.8</v>
      </c>
      <c r="C794" s="62">
        <v>1.919844620038217E-2</v>
      </c>
      <c r="D794" s="62">
        <v>7.9165341079500094E-3</v>
      </c>
      <c r="E794" s="62">
        <v>3.2044153997870202E-2</v>
      </c>
    </row>
    <row r="795" spans="1:5" x14ac:dyDescent="0.2">
      <c r="A795" s="53">
        <v>41548</v>
      </c>
      <c r="B795" s="61">
        <v>55.3</v>
      </c>
      <c r="C795" s="62">
        <v>2.532049777807217E-2</v>
      </c>
      <c r="D795" s="62">
        <v>7.1117100156356649E-3</v>
      </c>
      <c r="E795" s="62">
        <v>2.8751739875908289E-2</v>
      </c>
    </row>
    <row r="796" spans="1:5" x14ac:dyDescent="0.2">
      <c r="A796" s="53">
        <v>41579</v>
      </c>
      <c r="B796" s="61">
        <v>56.3</v>
      </c>
      <c r="C796" s="62">
        <v>2.532049777807217E-2</v>
      </c>
      <c r="D796" s="62">
        <v>7.1117100156356649E-3</v>
      </c>
      <c r="E796" s="62">
        <v>2.8751739875908289E-2</v>
      </c>
    </row>
    <row r="797" spans="1:5" x14ac:dyDescent="0.2">
      <c r="A797" s="53">
        <v>41609</v>
      </c>
      <c r="B797" s="61">
        <v>55.9</v>
      </c>
      <c r="C797" s="62">
        <v>2.532049777807217E-2</v>
      </c>
      <c r="D797" s="62">
        <v>7.1117100156356649E-3</v>
      </c>
      <c r="E797" s="62">
        <v>2.8751739875908289E-2</v>
      </c>
    </row>
    <row r="798" spans="1:5" x14ac:dyDescent="0.2">
      <c r="A798" s="53">
        <v>41640</v>
      </c>
      <c r="B798" s="61">
        <v>51.7</v>
      </c>
      <c r="C798" s="62">
        <v>1.294055859309538E-2</v>
      </c>
      <c r="D798" s="62">
        <v>-3.5010973651269459E-3</v>
      </c>
      <c r="E798" s="62">
        <v>-1.3931014875059541E-2</v>
      </c>
    </row>
    <row r="799" spans="1:5" x14ac:dyDescent="0.2">
      <c r="A799" s="53">
        <v>41671</v>
      </c>
      <c r="B799" s="61">
        <v>54.6</v>
      </c>
      <c r="C799" s="62">
        <v>1.294055859309538E-2</v>
      </c>
      <c r="D799" s="62">
        <v>-3.5010973651269459E-3</v>
      </c>
      <c r="E799" s="62">
        <v>-1.3931014875059541E-2</v>
      </c>
    </row>
    <row r="800" spans="1:5" x14ac:dyDescent="0.2">
      <c r="A800" s="53">
        <v>41699</v>
      </c>
      <c r="B800" s="61">
        <v>55.3</v>
      </c>
      <c r="C800" s="62">
        <v>1.294055859309538E-2</v>
      </c>
      <c r="D800" s="62">
        <v>-3.5010973651269459E-3</v>
      </c>
      <c r="E800" s="62">
        <v>-1.3931014875059541E-2</v>
      </c>
    </row>
    <row r="801" spans="1:5" x14ac:dyDescent="0.2">
      <c r="A801" s="53">
        <v>41730</v>
      </c>
      <c r="B801" s="61">
        <v>55.7</v>
      </c>
      <c r="C801" s="62">
        <v>2.45199916765882E-2</v>
      </c>
      <c r="D801" s="62">
        <v>1.2841289071790579E-2</v>
      </c>
      <c r="E801" s="62">
        <v>5.2363045756652397E-2</v>
      </c>
    </row>
    <row r="802" spans="1:5" x14ac:dyDescent="0.2">
      <c r="A802" s="53">
        <v>41760</v>
      </c>
      <c r="B802" s="61">
        <v>55.8</v>
      </c>
      <c r="C802" s="62">
        <v>2.45199916765882E-2</v>
      </c>
      <c r="D802" s="62">
        <v>1.2841289071790579E-2</v>
      </c>
      <c r="E802" s="62">
        <v>5.2363045756652397E-2</v>
      </c>
    </row>
    <row r="803" spans="1:5" x14ac:dyDescent="0.2">
      <c r="A803" s="53">
        <v>41791</v>
      </c>
      <c r="B803" s="61">
        <v>54.9</v>
      </c>
      <c r="C803" s="62">
        <v>2.45199916765882E-2</v>
      </c>
      <c r="D803" s="62">
        <v>1.2841289071790579E-2</v>
      </c>
      <c r="E803" s="62">
        <v>5.2363045756652397E-2</v>
      </c>
    </row>
    <row r="804" spans="1:5" x14ac:dyDescent="0.2">
      <c r="A804" s="53">
        <v>41821</v>
      </c>
      <c r="B804" s="61">
        <v>55.3</v>
      </c>
      <c r="C804" s="62">
        <v>2.831456925846958E-2</v>
      </c>
      <c r="D804" s="62">
        <v>1.1649616444854689E-2</v>
      </c>
      <c r="E804" s="62">
        <v>4.7419089621299371E-2</v>
      </c>
    </row>
    <row r="805" spans="1:5" x14ac:dyDescent="0.2">
      <c r="A805" s="53">
        <v>41852</v>
      </c>
      <c r="B805" s="61">
        <v>58.2</v>
      </c>
      <c r="C805" s="62">
        <v>2.831456925846958E-2</v>
      </c>
      <c r="D805" s="62">
        <v>1.1649616444854689E-2</v>
      </c>
      <c r="E805" s="62">
        <v>4.7419089621299371E-2</v>
      </c>
    </row>
    <row r="806" spans="1:5" x14ac:dyDescent="0.2">
      <c r="A806" s="53">
        <v>41883</v>
      </c>
      <c r="B806" s="61">
        <v>55.5</v>
      </c>
      <c r="C806" s="62">
        <v>2.831456925846958E-2</v>
      </c>
      <c r="D806" s="62">
        <v>1.1649616444854689E-2</v>
      </c>
      <c r="E806" s="62">
        <v>4.7419089621299371E-2</v>
      </c>
    </row>
    <row r="807" spans="1:5" x14ac:dyDescent="0.2">
      <c r="A807" s="53">
        <v>41913</v>
      </c>
      <c r="B807" s="61">
        <v>56.8</v>
      </c>
      <c r="C807" s="62">
        <v>2.5637596662669859E-2</v>
      </c>
      <c r="D807" s="62">
        <v>4.4899340248851054E-3</v>
      </c>
      <c r="E807" s="62">
        <v>1.808105561066875E-2</v>
      </c>
    </row>
    <row r="808" spans="1:5" x14ac:dyDescent="0.2">
      <c r="A808" s="53">
        <v>41944</v>
      </c>
      <c r="B808" s="61">
        <v>57</v>
      </c>
      <c r="C808" s="62">
        <v>2.5637596662669859E-2</v>
      </c>
      <c r="D808" s="62">
        <v>4.4899340248851054E-3</v>
      </c>
      <c r="E808" s="62">
        <v>1.808105561066875E-2</v>
      </c>
    </row>
    <row r="809" spans="1:5" x14ac:dyDescent="0.2">
      <c r="A809" s="53">
        <v>41974</v>
      </c>
      <c r="B809" s="61">
        <v>54.7</v>
      </c>
      <c r="C809" s="62">
        <v>2.5637596662669859E-2</v>
      </c>
      <c r="D809" s="62">
        <v>4.4899340248851054E-3</v>
      </c>
      <c r="E809" s="62">
        <v>1.808105561066875E-2</v>
      </c>
    </row>
    <row r="810" spans="1:5" x14ac:dyDescent="0.2">
      <c r="A810" s="53">
        <v>42005</v>
      </c>
      <c r="B810" s="61">
        <v>53.9</v>
      </c>
      <c r="C810" s="62">
        <v>3.7612027730824553E-2</v>
      </c>
      <c r="D810" s="62">
        <v>8.1331362646857273E-3</v>
      </c>
      <c r="E810" s="62">
        <v>3.2931588827004088E-2</v>
      </c>
    </row>
    <row r="811" spans="1:5" x14ac:dyDescent="0.2">
      <c r="A811" s="53">
        <v>42036</v>
      </c>
      <c r="B811" s="61">
        <v>53</v>
      </c>
      <c r="C811" s="62">
        <v>3.7612027730824553E-2</v>
      </c>
      <c r="D811" s="62">
        <v>8.1331362646857273E-3</v>
      </c>
      <c r="E811" s="62">
        <v>3.2931588827004088E-2</v>
      </c>
    </row>
    <row r="812" spans="1:5" x14ac:dyDescent="0.2">
      <c r="A812" s="53">
        <v>42064</v>
      </c>
      <c r="B812" s="61">
        <v>51.8</v>
      </c>
      <c r="C812" s="62">
        <v>3.7612027730824553E-2</v>
      </c>
      <c r="D812" s="62">
        <v>8.1331362646857273E-3</v>
      </c>
      <c r="E812" s="62">
        <v>3.2931588827004088E-2</v>
      </c>
    </row>
    <row r="813" spans="1:5" x14ac:dyDescent="0.2">
      <c r="A813" s="53">
        <v>42095</v>
      </c>
      <c r="B813" s="61">
        <v>51.6</v>
      </c>
      <c r="C813" s="62">
        <v>3.0398546748778989E-2</v>
      </c>
      <c r="D813" s="62">
        <v>5.800014316593537E-3</v>
      </c>
      <c r="E813" s="62">
        <v>2.3402679848250289E-2</v>
      </c>
    </row>
    <row r="814" spans="1:5" x14ac:dyDescent="0.2">
      <c r="A814" s="53">
        <v>42125</v>
      </c>
      <c r="B814" s="61">
        <v>52.9</v>
      </c>
      <c r="C814" s="62">
        <v>3.0398546748778989E-2</v>
      </c>
      <c r="D814" s="62">
        <v>5.800014316593537E-3</v>
      </c>
      <c r="E814" s="62">
        <v>2.3402679848250289E-2</v>
      </c>
    </row>
    <row r="815" spans="1:5" x14ac:dyDescent="0.2">
      <c r="A815" s="53">
        <v>42156</v>
      </c>
      <c r="B815" s="61">
        <v>52.3</v>
      </c>
      <c r="C815" s="62">
        <v>3.0398546748778989E-2</v>
      </c>
      <c r="D815" s="62">
        <v>5.800014316593537E-3</v>
      </c>
      <c r="E815" s="62">
        <v>2.3402679848250289E-2</v>
      </c>
    </row>
    <row r="816" spans="1:5" x14ac:dyDescent="0.2">
      <c r="A816" s="53">
        <v>42186</v>
      </c>
      <c r="B816" s="61">
        <v>51.9</v>
      </c>
      <c r="C816" s="62">
        <v>2.1826685112633061E-2</v>
      </c>
      <c r="D816" s="62">
        <v>3.233726725495796E-3</v>
      </c>
      <c r="E816" s="62">
        <v>1.2997784202716019E-2</v>
      </c>
    </row>
    <row r="817" spans="1:5" x14ac:dyDescent="0.2">
      <c r="A817" s="53">
        <v>42217</v>
      </c>
      <c r="B817" s="61">
        <v>50.8</v>
      </c>
      <c r="C817" s="62">
        <v>2.1826685112633061E-2</v>
      </c>
      <c r="D817" s="62">
        <v>3.233726725495796E-3</v>
      </c>
      <c r="E817" s="62">
        <v>1.2997784202716019E-2</v>
      </c>
    </row>
    <row r="818" spans="1:5" x14ac:dyDescent="0.2">
      <c r="A818" s="53">
        <v>42248</v>
      </c>
      <c r="B818" s="61">
        <v>50.1</v>
      </c>
      <c r="C818" s="62">
        <v>2.1826685112633061E-2</v>
      </c>
      <c r="D818" s="62">
        <v>3.233726725495796E-3</v>
      </c>
      <c r="E818" s="62">
        <v>1.2997784202716019E-2</v>
      </c>
    </row>
    <row r="819" spans="1:5" x14ac:dyDescent="0.2">
      <c r="A819" s="53">
        <v>42278</v>
      </c>
      <c r="B819" s="61">
        <v>49.6</v>
      </c>
      <c r="C819" s="62">
        <v>1.874684058645722E-2</v>
      </c>
      <c r="D819" s="62">
        <v>1.462343465763751E-3</v>
      </c>
      <c r="E819" s="62">
        <v>5.8622170666831064E-3</v>
      </c>
    </row>
    <row r="820" spans="1:5" x14ac:dyDescent="0.2">
      <c r="A820" s="53">
        <v>42309</v>
      </c>
      <c r="B820" s="61">
        <v>49.1</v>
      </c>
      <c r="C820" s="62">
        <v>1.874684058645722E-2</v>
      </c>
      <c r="D820" s="62">
        <v>1.462343465763751E-3</v>
      </c>
      <c r="E820" s="62">
        <v>5.8622170666831064E-3</v>
      </c>
    </row>
    <row r="821" spans="1:5" x14ac:dyDescent="0.2">
      <c r="A821" s="53">
        <v>42339</v>
      </c>
      <c r="B821" s="61">
        <v>48.4</v>
      </c>
      <c r="C821" s="62">
        <v>1.874684058645722E-2</v>
      </c>
      <c r="D821" s="62">
        <v>1.462343465763751E-3</v>
      </c>
      <c r="E821" s="62">
        <v>5.8622170666831064E-3</v>
      </c>
    </row>
    <row r="822" spans="1:5" x14ac:dyDescent="0.2">
      <c r="A822" s="53">
        <v>42370</v>
      </c>
      <c r="B822" s="61">
        <v>47.8</v>
      </c>
      <c r="C822" s="62">
        <v>1.6481906030485969E-2</v>
      </c>
      <c r="D822" s="62">
        <v>5.8917986856350706E-3</v>
      </c>
      <c r="E822" s="62">
        <v>2.377629379297197E-2</v>
      </c>
    </row>
    <row r="823" spans="1:5" x14ac:dyDescent="0.2">
      <c r="A823" s="53">
        <v>42401</v>
      </c>
      <c r="B823" s="61">
        <v>49.4</v>
      </c>
      <c r="C823" s="62">
        <v>1.6481906030485969E-2</v>
      </c>
      <c r="D823" s="62">
        <v>5.8917986856350706E-3</v>
      </c>
      <c r="E823" s="62">
        <v>2.377629379297197E-2</v>
      </c>
    </row>
    <row r="824" spans="1:5" x14ac:dyDescent="0.2">
      <c r="A824" s="53">
        <v>42430</v>
      </c>
      <c r="B824" s="61">
        <v>51.2</v>
      </c>
      <c r="C824" s="62">
        <v>1.6481906030485969E-2</v>
      </c>
      <c r="D824" s="62">
        <v>5.8917986856350706E-3</v>
      </c>
      <c r="E824" s="62">
        <v>2.377629379297197E-2</v>
      </c>
    </row>
    <row r="825" spans="1:5" x14ac:dyDescent="0.2">
      <c r="A825" s="53">
        <v>42461</v>
      </c>
      <c r="B825" s="61">
        <v>50.8</v>
      </c>
      <c r="C825" s="62">
        <v>1.367629650405968E-2</v>
      </c>
      <c r="D825" s="62">
        <v>3.0238880667262818E-3</v>
      </c>
      <c r="E825" s="62">
        <v>1.215052634526592E-2</v>
      </c>
    </row>
    <row r="826" spans="1:5" x14ac:dyDescent="0.2">
      <c r="A826" s="53">
        <v>42491</v>
      </c>
      <c r="B826" s="61">
        <v>50.9</v>
      </c>
      <c r="C826" s="62">
        <v>1.367629650405968E-2</v>
      </c>
      <c r="D826" s="62">
        <v>3.0238880667262818E-3</v>
      </c>
      <c r="E826" s="62">
        <v>1.215052634526592E-2</v>
      </c>
    </row>
    <row r="827" spans="1:5" x14ac:dyDescent="0.2">
      <c r="A827" s="53">
        <v>42522</v>
      </c>
      <c r="B827" s="61">
        <v>52.5</v>
      </c>
      <c r="C827" s="62">
        <v>1.367629650405968E-2</v>
      </c>
      <c r="D827" s="62">
        <v>3.0238880667262818E-3</v>
      </c>
      <c r="E827" s="62">
        <v>1.215052634526592E-2</v>
      </c>
    </row>
    <row r="828" spans="1:5" x14ac:dyDescent="0.2">
      <c r="A828" s="53">
        <v>42552</v>
      </c>
      <c r="B828" s="61">
        <v>52.9</v>
      </c>
      <c r="C828" s="62">
        <v>1.6482633560206159E-2</v>
      </c>
      <c r="D828" s="62">
        <v>6.0111537926921072E-3</v>
      </c>
      <c r="E828" s="62">
        <v>2.4262289123349708E-2</v>
      </c>
    </row>
    <row r="829" spans="1:5" x14ac:dyDescent="0.2">
      <c r="A829" s="53">
        <v>42583</v>
      </c>
      <c r="B829" s="61">
        <v>49.9</v>
      </c>
      <c r="C829" s="62">
        <v>1.6482633560206159E-2</v>
      </c>
      <c r="D829" s="62">
        <v>6.0111537926921072E-3</v>
      </c>
      <c r="E829" s="62">
        <v>2.4262289123349708E-2</v>
      </c>
    </row>
    <row r="830" spans="1:5" x14ac:dyDescent="0.2">
      <c r="A830" s="53">
        <v>42614</v>
      </c>
      <c r="B830" s="61">
        <v>51.4</v>
      </c>
      <c r="C830" s="62">
        <v>1.6482633560206159E-2</v>
      </c>
      <c r="D830" s="62">
        <v>6.0111537926921072E-3</v>
      </c>
      <c r="E830" s="62">
        <v>2.4262289123349708E-2</v>
      </c>
    </row>
    <row r="831" spans="1:5" x14ac:dyDescent="0.2">
      <c r="A831" s="53">
        <v>42644</v>
      </c>
      <c r="B831" s="61">
        <v>51.8</v>
      </c>
      <c r="C831" s="62">
        <v>2.0041770462427101E-2</v>
      </c>
      <c r="D831" s="62">
        <v>4.9688879606063626E-3</v>
      </c>
      <c r="E831" s="62">
        <v>2.0024182261750179E-2</v>
      </c>
    </row>
    <row r="832" spans="1:5" x14ac:dyDescent="0.2">
      <c r="A832" s="53">
        <v>42675</v>
      </c>
      <c r="B832" s="61">
        <v>53.4</v>
      </c>
      <c r="C832" s="62">
        <v>2.0041770462427101E-2</v>
      </c>
      <c r="D832" s="62">
        <v>4.9688879606063626E-3</v>
      </c>
      <c r="E832" s="62">
        <v>2.0024182261750179E-2</v>
      </c>
    </row>
    <row r="833" spans="1:5" x14ac:dyDescent="0.2">
      <c r="A833" s="53">
        <v>42705</v>
      </c>
      <c r="B833" s="61">
        <v>54.3</v>
      </c>
      <c r="C833" s="62">
        <v>2.0041770462427101E-2</v>
      </c>
      <c r="D833" s="62">
        <v>4.9688879606063626E-3</v>
      </c>
      <c r="E833" s="62">
        <v>2.0024182261750179E-2</v>
      </c>
    </row>
    <row r="834" spans="1:5" x14ac:dyDescent="0.2">
      <c r="A834" s="53">
        <v>42736</v>
      </c>
      <c r="B834" s="61">
        <v>55.6</v>
      </c>
      <c r="C834" s="62">
        <v>1.8852788696456339E-2</v>
      </c>
      <c r="D834" s="62">
        <v>4.719310419164807E-3</v>
      </c>
      <c r="E834" s="62">
        <v>1.9011293949556581E-2</v>
      </c>
    </row>
    <row r="835" spans="1:5" x14ac:dyDescent="0.2">
      <c r="A835" s="53">
        <v>42767</v>
      </c>
      <c r="B835" s="61">
        <v>57.6</v>
      </c>
      <c r="C835" s="62">
        <v>1.8852788696456339E-2</v>
      </c>
      <c r="D835" s="62">
        <v>4.719310419164807E-3</v>
      </c>
      <c r="E835" s="62">
        <v>1.9011293949556581E-2</v>
      </c>
    </row>
    <row r="836" spans="1:5" x14ac:dyDescent="0.2">
      <c r="A836" s="53">
        <v>42795</v>
      </c>
      <c r="B836" s="61">
        <v>56.6</v>
      </c>
      <c r="C836" s="62">
        <v>1.8852788696456339E-2</v>
      </c>
      <c r="D836" s="62">
        <v>4.719310419164807E-3</v>
      </c>
      <c r="E836" s="62">
        <v>1.9011293949556581E-2</v>
      </c>
    </row>
    <row r="837" spans="1:5" x14ac:dyDescent="0.2">
      <c r="A837" s="53">
        <v>42826</v>
      </c>
      <c r="B837" s="61">
        <v>55.3</v>
      </c>
      <c r="C837" s="62">
        <v>2.1467165829075641E-2</v>
      </c>
      <c r="D837" s="62">
        <v>5.5976482267073562E-3</v>
      </c>
      <c r="E837" s="62">
        <v>2.25792974619996E-2</v>
      </c>
    </row>
    <row r="838" spans="1:5" x14ac:dyDescent="0.2">
      <c r="A838" s="53">
        <v>42856</v>
      </c>
      <c r="B838" s="61">
        <v>55.5</v>
      </c>
      <c r="C838" s="62">
        <v>2.1467165829075641E-2</v>
      </c>
      <c r="D838" s="62">
        <v>5.5976482267073562E-3</v>
      </c>
      <c r="E838" s="62">
        <v>2.25792974619996E-2</v>
      </c>
    </row>
    <row r="839" spans="1:5" x14ac:dyDescent="0.2">
      <c r="A839" s="53">
        <v>42887</v>
      </c>
      <c r="B839" s="61">
        <v>56.7</v>
      </c>
      <c r="C839" s="62">
        <v>2.1467165829075641E-2</v>
      </c>
      <c r="D839" s="62">
        <v>5.5976482267073562E-3</v>
      </c>
      <c r="E839" s="62">
        <v>2.25792974619996E-2</v>
      </c>
    </row>
    <row r="840" spans="1:5" x14ac:dyDescent="0.2">
      <c r="A840" s="53">
        <v>42917</v>
      </c>
      <c r="B840" s="61">
        <v>56.5</v>
      </c>
      <c r="C840" s="62">
        <v>2.2665646383373719E-2</v>
      </c>
      <c r="D840" s="62">
        <v>7.1914999120398764E-3</v>
      </c>
      <c r="E840" s="62">
        <v>2.9077796059291838E-2</v>
      </c>
    </row>
    <row r="841" spans="1:5" x14ac:dyDescent="0.2">
      <c r="A841" s="53">
        <v>42948</v>
      </c>
      <c r="B841" s="61">
        <v>59.3</v>
      </c>
      <c r="C841" s="62">
        <v>2.2665646383373719E-2</v>
      </c>
      <c r="D841" s="62">
        <v>7.1914999120398764E-3</v>
      </c>
      <c r="E841" s="62">
        <v>2.9077796059291838E-2</v>
      </c>
    </row>
    <row r="842" spans="1:5" x14ac:dyDescent="0.2">
      <c r="A842" s="53">
        <v>42979</v>
      </c>
      <c r="B842" s="61">
        <v>60.2</v>
      </c>
      <c r="C842" s="62">
        <v>2.2665646383373719E-2</v>
      </c>
      <c r="D842" s="62">
        <v>7.1914999120398764E-3</v>
      </c>
      <c r="E842" s="62">
        <v>2.9077796059291838E-2</v>
      </c>
    </row>
    <row r="843" spans="1:5" x14ac:dyDescent="0.2">
      <c r="A843" s="53">
        <v>43009</v>
      </c>
      <c r="B843" s="61">
        <v>58.5</v>
      </c>
      <c r="C843" s="62">
        <v>2.7178855818590929E-2</v>
      </c>
      <c r="D843" s="62">
        <v>9.403998383337081E-3</v>
      </c>
      <c r="E843" s="62">
        <v>3.814993904506303E-2</v>
      </c>
    </row>
    <row r="844" spans="1:5" x14ac:dyDescent="0.2">
      <c r="A844" s="53">
        <v>43040</v>
      </c>
      <c r="B844" s="61">
        <v>58.2</v>
      </c>
      <c r="C844" s="62">
        <v>2.7178855818590929E-2</v>
      </c>
      <c r="D844" s="62">
        <v>9.403998383337081E-3</v>
      </c>
      <c r="E844" s="62">
        <v>3.814993904506303E-2</v>
      </c>
    </row>
    <row r="845" spans="1:5" x14ac:dyDescent="0.2">
      <c r="A845" s="53">
        <v>43070</v>
      </c>
      <c r="B845" s="61">
        <v>59.3</v>
      </c>
      <c r="C845" s="62">
        <v>2.7178855818590929E-2</v>
      </c>
      <c r="D845" s="62">
        <v>9.403998383337081E-3</v>
      </c>
      <c r="E845" s="62">
        <v>3.814993904506303E-2</v>
      </c>
    </row>
    <row r="846" spans="1:5" x14ac:dyDescent="0.2">
      <c r="A846" s="53">
        <v>43101</v>
      </c>
      <c r="B846" s="61">
        <v>59.1</v>
      </c>
      <c r="C846" s="62">
        <v>3.0153118831413011E-2</v>
      </c>
      <c r="D846" s="62">
        <v>7.6285403612729556E-3</v>
      </c>
      <c r="E846" s="62">
        <v>3.0865108360243591E-2</v>
      </c>
    </row>
    <row r="847" spans="1:5" x14ac:dyDescent="0.2">
      <c r="A847" s="53">
        <v>43132</v>
      </c>
      <c r="B847" s="61">
        <v>60.8</v>
      </c>
      <c r="C847" s="62">
        <v>3.0153118831413011E-2</v>
      </c>
      <c r="D847" s="62">
        <v>7.6285403612729556E-3</v>
      </c>
      <c r="E847" s="62">
        <v>3.0865108360243591E-2</v>
      </c>
    </row>
    <row r="848" spans="1:5" x14ac:dyDescent="0.2">
      <c r="A848" s="53">
        <v>43160</v>
      </c>
      <c r="B848" s="61">
        <v>59.3</v>
      </c>
      <c r="C848" s="62">
        <v>3.0153118831413011E-2</v>
      </c>
      <c r="D848" s="62">
        <v>7.6285403612729556E-3</v>
      </c>
      <c r="E848" s="62">
        <v>3.0865108360243591E-2</v>
      </c>
    </row>
    <row r="849" spans="1:5" x14ac:dyDescent="0.2">
      <c r="A849" s="53">
        <v>43191</v>
      </c>
      <c r="B849" s="61">
        <v>57.3</v>
      </c>
      <c r="C849" s="62">
        <v>3.296152283055629E-2</v>
      </c>
      <c r="D849" s="62">
        <v>8.339109088382559E-3</v>
      </c>
      <c r="E849" s="62">
        <v>3.3776005263053348E-2</v>
      </c>
    </row>
    <row r="850" spans="1:5" x14ac:dyDescent="0.2">
      <c r="A850" s="53">
        <v>43221</v>
      </c>
      <c r="B850" s="61">
        <v>58.7</v>
      </c>
      <c r="C850" s="62">
        <v>3.296152283055629E-2</v>
      </c>
      <c r="D850" s="62">
        <v>8.339109088382559E-3</v>
      </c>
      <c r="E850" s="62">
        <v>3.3776005263053348E-2</v>
      </c>
    </row>
    <row r="851" spans="1:5" x14ac:dyDescent="0.2">
      <c r="A851" s="53">
        <v>43252</v>
      </c>
      <c r="B851" s="61">
        <v>60.2</v>
      </c>
      <c r="C851" s="62">
        <v>3.296152283055629E-2</v>
      </c>
      <c r="D851" s="62">
        <v>8.339109088382559E-3</v>
      </c>
      <c r="E851" s="62">
        <v>3.3776005263053348E-2</v>
      </c>
    </row>
    <row r="852" spans="1:5" x14ac:dyDescent="0.2">
      <c r="A852" s="53">
        <v>43282</v>
      </c>
      <c r="B852" s="61">
        <v>58.1</v>
      </c>
      <c r="C852" s="62">
        <v>3.0528859123791111E-2</v>
      </c>
      <c r="D852" s="62">
        <v>4.819525590204151E-3</v>
      </c>
      <c r="E852" s="62">
        <v>1.9417917650261129E-2</v>
      </c>
    </row>
    <row r="853" spans="1:5" x14ac:dyDescent="0.2">
      <c r="A853" s="53">
        <v>43313</v>
      </c>
      <c r="B853" s="61">
        <v>61.3</v>
      </c>
      <c r="C853" s="62">
        <v>3.0528859123791111E-2</v>
      </c>
      <c r="D853" s="62">
        <v>4.819525590204151E-3</v>
      </c>
      <c r="E853" s="62">
        <v>1.9417917650261129E-2</v>
      </c>
    </row>
    <row r="854" spans="1:5" x14ac:dyDescent="0.2">
      <c r="A854" s="53">
        <v>43344</v>
      </c>
      <c r="B854" s="61">
        <v>59.8</v>
      </c>
      <c r="C854" s="62">
        <v>3.0528859123791111E-2</v>
      </c>
      <c r="D854" s="62">
        <v>4.819525590204151E-3</v>
      </c>
      <c r="E854" s="62">
        <v>1.9417917650261129E-2</v>
      </c>
    </row>
    <row r="855" spans="1:5" x14ac:dyDescent="0.2">
      <c r="A855" s="53">
        <v>43374</v>
      </c>
      <c r="B855" s="61">
        <v>57.7</v>
      </c>
      <c r="C855" s="62">
        <v>2.3206170953918571E-2</v>
      </c>
      <c r="D855" s="62">
        <v>2.2314183511113221E-3</v>
      </c>
      <c r="E855" s="62">
        <v>8.9555932393459159E-3</v>
      </c>
    </row>
    <row r="856" spans="1:5" x14ac:dyDescent="0.2">
      <c r="A856" s="53">
        <v>43405</v>
      </c>
      <c r="B856" s="61">
        <v>59.3</v>
      </c>
      <c r="C856" s="62">
        <v>2.3206170953918571E-2</v>
      </c>
      <c r="D856" s="62">
        <v>2.2314183511113221E-3</v>
      </c>
      <c r="E856" s="62">
        <v>8.9555932393459159E-3</v>
      </c>
    </row>
    <row r="857" spans="1:5" x14ac:dyDescent="0.2">
      <c r="A857" s="53">
        <v>43435</v>
      </c>
      <c r="B857" s="61">
        <v>54.3</v>
      </c>
      <c r="C857" s="62">
        <v>2.3206170953918571E-2</v>
      </c>
      <c r="D857" s="62">
        <v>2.2314183511113221E-3</v>
      </c>
      <c r="E857" s="62">
        <v>8.9555932393459159E-3</v>
      </c>
    </row>
    <row r="858" spans="1:5" x14ac:dyDescent="0.2">
      <c r="A858" s="53">
        <v>43466</v>
      </c>
      <c r="B858" s="61">
        <v>56.6</v>
      </c>
      <c r="C858" s="62">
        <v>2.1530015140813302E-2</v>
      </c>
      <c r="D858" s="62">
        <v>5.9779029009820791E-3</v>
      </c>
      <c r="E858" s="62">
        <v>2.4126879308669521E-2</v>
      </c>
    </row>
    <row r="859" spans="1:5" x14ac:dyDescent="0.2">
      <c r="A859" s="53">
        <v>43497</v>
      </c>
      <c r="B859" s="61">
        <v>54.2</v>
      </c>
      <c r="C859" s="62">
        <v>2.1530015140813302E-2</v>
      </c>
      <c r="D859" s="62">
        <v>5.9779029009820791E-3</v>
      </c>
      <c r="E859" s="62">
        <v>2.4126879308669521E-2</v>
      </c>
    </row>
    <row r="860" spans="1:5" x14ac:dyDescent="0.2">
      <c r="A860" s="53">
        <v>43525</v>
      </c>
      <c r="B860" s="61">
        <v>55.3</v>
      </c>
      <c r="C860" s="62">
        <v>2.1530015140813302E-2</v>
      </c>
      <c r="D860" s="62">
        <v>5.9779029009820791E-3</v>
      </c>
      <c r="E860" s="62">
        <v>2.4126879308669521E-2</v>
      </c>
    </row>
    <row r="861" spans="1:5" x14ac:dyDescent="0.2">
      <c r="A861" s="53">
        <v>43556</v>
      </c>
      <c r="B861" s="61">
        <v>52.8</v>
      </c>
      <c r="C861" s="62">
        <v>2.111478835615084E-2</v>
      </c>
      <c r="D861" s="62">
        <v>7.9292440820582337E-3</v>
      </c>
      <c r="E861" s="62">
        <v>3.2096211890165538E-2</v>
      </c>
    </row>
    <row r="862" spans="1:5" x14ac:dyDescent="0.2">
      <c r="A862" s="53">
        <v>43586</v>
      </c>
      <c r="B862" s="61">
        <v>52.1</v>
      </c>
      <c r="C862" s="62">
        <v>2.111478835615084E-2</v>
      </c>
      <c r="D862" s="62">
        <v>7.9292440820582337E-3</v>
      </c>
      <c r="E862" s="62">
        <v>3.2096211890165538E-2</v>
      </c>
    </row>
    <row r="863" spans="1:5" x14ac:dyDescent="0.2">
      <c r="A863" s="53">
        <v>43617</v>
      </c>
      <c r="B863" s="61">
        <v>51.7</v>
      </c>
      <c r="C863" s="62">
        <v>2.111478835615084E-2</v>
      </c>
      <c r="D863" s="62">
        <v>7.9292440820582337E-3</v>
      </c>
      <c r="E863" s="62">
        <v>3.2096211890165538E-2</v>
      </c>
    </row>
    <row r="864" spans="1:5" x14ac:dyDescent="0.2">
      <c r="A864" s="53">
        <v>43647</v>
      </c>
      <c r="B864" s="61">
        <v>51.2</v>
      </c>
      <c r="C864" s="62">
        <v>2.3183259983257681E-2</v>
      </c>
      <c r="D864" s="62">
        <v>6.8549879130956641E-3</v>
      </c>
      <c r="E864" s="62">
        <v>2.7703187503345331E-2</v>
      </c>
    </row>
    <row r="865" spans="1:5" x14ac:dyDescent="0.2">
      <c r="A865" s="53">
        <v>43678</v>
      </c>
      <c r="B865" s="61">
        <v>49.1</v>
      </c>
      <c r="C865" s="62">
        <v>2.3183259983257681E-2</v>
      </c>
      <c r="D865" s="62">
        <v>6.8549879130956641E-3</v>
      </c>
      <c r="E865" s="62">
        <v>2.7703187503345331E-2</v>
      </c>
    </row>
    <row r="866" spans="1:5" x14ac:dyDescent="0.2">
      <c r="A866" s="53">
        <v>43709</v>
      </c>
      <c r="B866" s="61">
        <v>47.8</v>
      </c>
      <c r="C866" s="62">
        <v>2.3183259983257681E-2</v>
      </c>
      <c r="D866" s="62">
        <v>6.8549879130956641E-3</v>
      </c>
      <c r="E866" s="62">
        <v>2.7703187503345331E-2</v>
      </c>
    </row>
    <row r="867" spans="1:5" x14ac:dyDescent="0.2">
      <c r="A867" s="53">
        <v>43739</v>
      </c>
      <c r="B867" s="61">
        <v>48.3</v>
      </c>
      <c r="C867" s="62">
        <v>2.5694235346395491E-2</v>
      </c>
      <c r="D867" s="62">
        <v>4.690976182113644E-3</v>
      </c>
      <c r="E867" s="62">
        <v>1.8896349662489209E-2</v>
      </c>
    </row>
    <row r="868" spans="1:5" x14ac:dyDescent="0.2">
      <c r="A868" s="53">
        <v>43770</v>
      </c>
      <c r="B868" s="61">
        <v>48.1</v>
      </c>
      <c r="C868" s="62">
        <v>2.5694235346395491E-2</v>
      </c>
      <c r="D868" s="62">
        <v>4.690976182113644E-3</v>
      </c>
      <c r="E868" s="62">
        <v>1.8896349662489209E-2</v>
      </c>
    </row>
    <row r="869" spans="1:5" x14ac:dyDescent="0.2">
      <c r="A869" s="53">
        <v>43800</v>
      </c>
      <c r="B869" s="61">
        <v>47.8</v>
      </c>
      <c r="C869" s="62">
        <v>2.5694235346395491E-2</v>
      </c>
      <c r="D869" s="62">
        <v>4.690976182113644E-3</v>
      </c>
      <c r="E869" s="62">
        <v>1.8896349662489209E-2</v>
      </c>
    </row>
    <row r="870" spans="1:5" x14ac:dyDescent="0.2">
      <c r="A870" s="53">
        <v>43831</v>
      </c>
      <c r="B870" s="61">
        <v>50.9</v>
      </c>
      <c r="C870" s="62">
        <v>6.3078516417420767E-3</v>
      </c>
      <c r="D870" s="62">
        <v>-1.303582746034216E-2</v>
      </c>
      <c r="E870" s="62">
        <v>-5.1132545037274268E-2</v>
      </c>
    </row>
    <row r="871" spans="1:5" x14ac:dyDescent="0.2">
      <c r="A871" s="53">
        <v>43862</v>
      </c>
      <c r="B871" s="61">
        <v>50.1</v>
      </c>
      <c r="C871" s="62">
        <v>6.3078516417420767E-3</v>
      </c>
      <c r="D871" s="62">
        <v>-1.303582746034216E-2</v>
      </c>
      <c r="E871" s="62">
        <v>-5.1132545037274268E-2</v>
      </c>
    </row>
    <row r="872" spans="1:5" x14ac:dyDescent="0.2">
      <c r="A872" s="53">
        <v>43891</v>
      </c>
      <c r="B872" s="61">
        <v>49.1</v>
      </c>
      <c r="C872" s="62">
        <v>6.3078516417420767E-3</v>
      </c>
      <c r="D872" s="62">
        <v>-1.303582746034216E-2</v>
      </c>
      <c r="E872" s="62">
        <v>-5.1132545037274268E-2</v>
      </c>
    </row>
    <row r="873" spans="1:5" x14ac:dyDescent="0.2">
      <c r="A873" s="53">
        <v>43922</v>
      </c>
      <c r="B873" s="61">
        <v>41.5</v>
      </c>
      <c r="C873" s="62">
        <v>-9.0837374242250385E-2</v>
      </c>
      <c r="D873" s="62">
        <v>-8.9372505011610218E-2</v>
      </c>
      <c r="E873" s="62">
        <v>-0.31235698461085082</v>
      </c>
    </row>
    <row r="874" spans="1:5" x14ac:dyDescent="0.2">
      <c r="A874" s="53">
        <v>43952</v>
      </c>
      <c r="B874" s="61">
        <v>43.1</v>
      </c>
      <c r="C874" s="62">
        <v>-9.0837374242250385E-2</v>
      </c>
      <c r="D874" s="62">
        <v>-8.9372505011610218E-2</v>
      </c>
      <c r="E874" s="62">
        <v>-0.31235698461085082</v>
      </c>
    </row>
    <row r="875" spans="1:5" x14ac:dyDescent="0.2">
      <c r="A875" s="53">
        <v>43983</v>
      </c>
      <c r="B875" s="61">
        <v>52.6</v>
      </c>
      <c r="C875" s="62">
        <v>-9.0837374242250385E-2</v>
      </c>
      <c r="D875" s="62">
        <v>-8.9372505011610218E-2</v>
      </c>
      <c r="E875" s="62">
        <v>-0.31235698461085082</v>
      </c>
    </row>
    <row r="876" spans="1:5" x14ac:dyDescent="0.2">
      <c r="A876" s="53">
        <v>44013</v>
      </c>
      <c r="B876" s="61">
        <v>54.2</v>
      </c>
      <c r="C876" s="62">
        <v>-2.8875059888336659E-2</v>
      </c>
      <c r="D876" s="62">
        <v>7.547534636423657E-2</v>
      </c>
      <c r="E876" s="62">
        <v>0.33783279300793229</v>
      </c>
    </row>
    <row r="877" spans="1:5" x14ac:dyDescent="0.2">
      <c r="A877" s="53">
        <v>44044</v>
      </c>
      <c r="B877" s="61">
        <v>56</v>
      </c>
      <c r="C877" s="62">
        <v>-2.8875059888336659E-2</v>
      </c>
      <c r="D877" s="62">
        <v>7.547534636423657E-2</v>
      </c>
      <c r="E877" s="62">
        <v>0.33783279300793229</v>
      </c>
    </row>
    <row r="878" spans="1:5" x14ac:dyDescent="0.2">
      <c r="A878" s="53">
        <v>44075</v>
      </c>
      <c r="B878" s="61">
        <v>55.4</v>
      </c>
      <c r="C878" s="62">
        <v>-2.8875059888336659E-2</v>
      </c>
      <c r="D878" s="62">
        <v>7.547534636423657E-2</v>
      </c>
      <c r="E878" s="62">
        <v>0.33783279300793229</v>
      </c>
    </row>
    <row r="879" spans="1:5" x14ac:dyDescent="0.2">
      <c r="A879" s="53">
        <v>44105</v>
      </c>
      <c r="B879" s="61">
        <v>59.3</v>
      </c>
      <c r="C879" s="62">
        <v>-2.2629152430098401E-2</v>
      </c>
      <c r="D879" s="62">
        <v>1.115276765936578E-2</v>
      </c>
      <c r="E879" s="62">
        <v>4.536294038119415E-2</v>
      </c>
    </row>
    <row r="880" spans="1:5" x14ac:dyDescent="0.2">
      <c r="A880" s="53">
        <v>44136</v>
      </c>
      <c r="B880" s="61">
        <v>57.5</v>
      </c>
      <c r="C880" s="62">
        <v>-2.2629152430098401E-2</v>
      </c>
      <c r="D880" s="62">
        <v>1.115276765936578E-2</v>
      </c>
      <c r="E880" s="62">
        <v>4.536294038119415E-2</v>
      </c>
    </row>
    <row r="881" spans="1:5" x14ac:dyDescent="0.2">
      <c r="A881" s="53">
        <v>44166</v>
      </c>
      <c r="B881" s="61">
        <v>60.5</v>
      </c>
      <c r="C881" s="62">
        <v>-2.2629152430098401E-2</v>
      </c>
      <c r="D881" s="62">
        <v>1.115276765936578E-2</v>
      </c>
      <c r="E881" s="62">
        <v>4.536294038119415E-2</v>
      </c>
    </row>
    <row r="882" spans="1:5" x14ac:dyDescent="0.2">
      <c r="A882" s="53">
        <v>44197</v>
      </c>
      <c r="B882" s="61">
        <v>58.7</v>
      </c>
      <c r="C882" s="62">
        <v>5.4697680328273934E-3</v>
      </c>
      <c r="D882" s="62">
        <v>1.533889627211066E-2</v>
      </c>
      <c r="E882" s="62">
        <v>6.2781766727765698E-2</v>
      </c>
    </row>
    <row r="883" spans="1:5" x14ac:dyDescent="0.2">
      <c r="A883" s="53">
        <v>44228</v>
      </c>
      <c r="B883" s="61">
        <v>60.8</v>
      </c>
      <c r="C883" s="62">
        <v>5.4697680328273934E-3</v>
      </c>
      <c r="D883" s="62">
        <v>1.533889627211066E-2</v>
      </c>
      <c r="E883" s="62">
        <v>6.2781766727765698E-2</v>
      </c>
    </row>
    <row r="884" spans="1:5" x14ac:dyDescent="0.2">
      <c r="A884" s="53">
        <v>44256</v>
      </c>
      <c r="B884" s="61">
        <v>64.7</v>
      </c>
      <c r="C884" s="62">
        <v>5.4697680328273934E-3</v>
      </c>
      <c r="D884" s="62">
        <v>1.533889627211066E-2</v>
      </c>
      <c r="E884" s="62">
        <v>6.2781766727765698E-2</v>
      </c>
    </row>
    <row r="885" spans="1:5" x14ac:dyDescent="0.2">
      <c r="A885" s="53">
        <v>44287</v>
      </c>
      <c r="B885" s="61">
        <v>60.7</v>
      </c>
      <c r="C885" s="62">
        <v>0.1218200270537983</v>
      </c>
      <c r="D885" s="62">
        <v>1.6002861092940641E-2</v>
      </c>
      <c r="E885" s="62">
        <v>6.5564452124460049E-2</v>
      </c>
    </row>
    <row r="886" spans="1:5" x14ac:dyDescent="0.2">
      <c r="A886" s="53">
        <v>44317</v>
      </c>
      <c r="B886" s="61">
        <v>61.2</v>
      </c>
      <c r="C886" s="62">
        <v>0.1218200270537983</v>
      </c>
      <c r="D886" s="62">
        <v>1.6002861092940641E-2</v>
      </c>
      <c r="E886" s="62">
        <v>6.5564452124460049E-2</v>
      </c>
    </row>
    <row r="887" spans="1:5" x14ac:dyDescent="0.2">
      <c r="A887" s="53">
        <v>44348</v>
      </c>
      <c r="B887" s="61">
        <v>60.6</v>
      </c>
      <c r="C887" s="62">
        <v>0.1218200270537983</v>
      </c>
      <c r="D887" s="62">
        <v>1.6002861092940641E-2</v>
      </c>
      <c r="E887" s="62">
        <v>6.5564452124460049E-2</v>
      </c>
    </row>
    <row r="888" spans="1:5" x14ac:dyDescent="0.2">
      <c r="A888" s="53">
        <v>44378</v>
      </c>
      <c r="B888" s="61">
        <v>59.5</v>
      </c>
      <c r="C888" s="62"/>
      <c r="D888" s="62"/>
      <c r="E888" s="62"/>
    </row>
    <row r="889" spans="1:5" x14ac:dyDescent="0.2">
      <c r="A889" s="53">
        <v>44409</v>
      </c>
      <c r="B889" s="61">
        <v>59.9</v>
      </c>
      <c r="C889" s="62"/>
      <c r="D889" s="62"/>
      <c r="E889" s="62"/>
    </row>
    <row r="890" spans="1:5" x14ac:dyDescent="0.2">
      <c r="A890" s="53">
        <v>44440</v>
      </c>
      <c r="B890" s="61">
        <v>61.1</v>
      </c>
      <c r="C890" s="62"/>
      <c r="D890" s="62"/>
      <c r="E890" s="62"/>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FF0000"/>
  </sheetPr>
  <dimension ref="A4: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21" width="9.1640625" style="108" customWidth="1"/>
    <col min="22" max="16384" width="9.1640625" style="108"/>
  </cols>
  <sheetData>
    <row r="4" spans="1:11" ht="16" customHeight="1" thickBot="1" x14ac:dyDescent="0.25"/>
    <row r="5" spans="1:11" s="110" customFormat="1" x14ac:dyDescent="0.2">
      <c r="A5" s="50" t="s">
        <v>65</v>
      </c>
      <c r="B5" s="51" t="s">
        <v>67</v>
      </c>
      <c r="C5" s="51" t="s">
        <v>71</v>
      </c>
      <c r="D5" s="52" t="s">
        <v>72</v>
      </c>
      <c r="I5" s="9"/>
      <c r="J5" s="9"/>
    </row>
    <row r="6" spans="1:11" x14ac:dyDescent="0.2">
      <c r="A6" s="54">
        <v>17533</v>
      </c>
      <c r="B6" s="55">
        <v>51.7</v>
      </c>
      <c r="C6" s="56">
        <v>14.68</v>
      </c>
      <c r="D6" s="62"/>
      <c r="F6" s="3"/>
      <c r="K6" s="2"/>
    </row>
    <row r="7" spans="1:11" x14ac:dyDescent="0.2">
      <c r="A7" s="54">
        <v>17564</v>
      </c>
      <c r="B7" s="55">
        <v>50.2</v>
      </c>
      <c r="C7" s="56">
        <v>13.93</v>
      </c>
      <c r="D7" s="62"/>
      <c r="F7" s="3"/>
      <c r="K7" s="2"/>
    </row>
    <row r="8" spans="1:11" x14ac:dyDescent="0.2">
      <c r="A8" s="54">
        <v>17593</v>
      </c>
      <c r="B8" s="55">
        <v>43.3</v>
      </c>
      <c r="C8" s="56">
        <v>15.08</v>
      </c>
      <c r="D8" s="62"/>
      <c r="F8" s="3"/>
      <c r="K8" s="2"/>
    </row>
    <row r="9" spans="1:11" x14ac:dyDescent="0.2">
      <c r="A9" s="54">
        <v>17624</v>
      </c>
      <c r="B9" s="55">
        <v>45.4</v>
      </c>
      <c r="C9" s="56">
        <v>15.48</v>
      </c>
      <c r="D9" s="62"/>
      <c r="F9" s="3"/>
      <c r="K9" s="2"/>
    </row>
    <row r="10" spans="1:11" x14ac:dyDescent="0.2">
      <c r="A10" s="54">
        <v>17654</v>
      </c>
      <c r="B10" s="55">
        <v>49.5</v>
      </c>
      <c r="C10" s="56">
        <v>16.690000000000001</v>
      </c>
      <c r="D10" s="62"/>
      <c r="F10" s="3"/>
      <c r="K10" s="2"/>
    </row>
    <row r="11" spans="1:11" x14ac:dyDescent="0.2">
      <c r="A11" s="54">
        <v>17685</v>
      </c>
      <c r="B11" s="55">
        <v>53</v>
      </c>
      <c r="C11" s="56">
        <v>16.739999999999998</v>
      </c>
      <c r="D11" s="62"/>
      <c r="F11" s="3"/>
      <c r="K11" s="2"/>
    </row>
    <row r="12" spans="1:11" x14ac:dyDescent="0.2">
      <c r="A12" s="54">
        <v>17715</v>
      </c>
      <c r="B12" s="55">
        <v>48.4</v>
      </c>
      <c r="C12" s="56">
        <v>15.85</v>
      </c>
      <c r="D12" s="62"/>
      <c r="F12" s="3"/>
      <c r="K12" s="2"/>
    </row>
    <row r="13" spans="1:11" x14ac:dyDescent="0.2">
      <c r="A13" s="54">
        <v>17746</v>
      </c>
      <c r="B13" s="55">
        <v>45.1</v>
      </c>
      <c r="C13" s="56">
        <v>15.97</v>
      </c>
      <c r="D13" s="62"/>
      <c r="F13" s="3"/>
      <c r="K13" s="2"/>
    </row>
    <row r="14" spans="1:11" x14ac:dyDescent="0.2">
      <c r="A14" s="54">
        <v>17777</v>
      </c>
      <c r="B14" s="55">
        <v>42.1</v>
      </c>
      <c r="C14" s="56">
        <v>15.49</v>
      </c>
      <c r="D14" s="62"/>
      <c r="F14" s="3"/>
      <c r="K14" s="2"/>
    </row>
    <row r="15" spans="1:11" x14ac:dyDescent="0.2">
      <c r="A15" s="54">
        <v>17807</v>
      </c>
      <c r="B15" s="55">
        <v>47.2</v>
      </c>
      <c r="C15" s="56">
        <v>16.5</v>
      </c>
      <c r="D15" s="62"/>
      <c r="F15" s="3"/>
      <c r="K15" s="2"/>
    </row>
    <row r="16" spans="1:11" x14ac:dyDescent="0.2">
      <c r="A16" s="54">
        <v>17838</v>
      </c>
      <c r="B16" s="55">
        <v>42.4</v>
      </c>
      <c r="C16" s="56">
        <v>14.75</v>
      </c>
      <c r="D16" s="62"/>
      <c r="F16" s="3"/>
      <c r="K16" s="2"/>
    </row>
    <row r="17" spans="1:11" x14ac:dyDescent="0.2">
      <c r="A17" s="54">
        <v>17868</v>
      </c>
      <c r="B17" s="55">
        <v>35</v>
      </c>
      <c r="C17" s="56">
        <v>15.2</v>
      </c>
      <c r="D17" s="62"/>
      <c r="F17" s="3"/>
      <c r="K17" s="2"/>
    </row>
    <row r="18" spans="1:11" x14ac:dyDescent="0.2">
      <c r="A18" s="54">
        <v>17899</v>
      </c>
      <c r="B18" s="55">
        <v>32.9</v>
      </c>
      <c r="C18" s="56">
        <v>15.22</v>
      </c>
      <c r="D18" s="62">
        <f>(Table7[[#This Row],[S&amp;P]]-C6)/C6</f>
        <v>3.6784741144414233E-2</v>
      </c>
      <c r="F18" s="3"/>
      <c r="K18" s="2"/>
    </row>
    <row r="19" spans="1:11" x14ac:dyDescent="0.2">
      <c r="A19" s="54">
        <v>17930</v>
      </c>
      <c r="B19" s="55">
        <v>31.3</v>
      </c>
      <c r="C19" s="56">
        <v>14.62</v>
      </c>
      <c r="D19" s="62">
        <f>(Table7[[#This Row],[S&amp;P]]-C7)/C7</f>
        <v>4.9533381191672617E-2</v>
      </c>
      <c r="F19" s="3"/>
      <c r="K19" s="2"/>
    </row>
    <row r="20" spans="1:11" x14ac:dyDescent="0.2">
      <c r="A20" s="54">
        <v>17958</v>
      </c>
      <c r="B20" s="55">
        <v>34.5</v>
      </c>
      <c r="C20" s="56">
        <v>15.06</v>
      </c>
      <c r="D20" s="62">
        <f>(Table7[[#This Row],[S&amp;P]]-C8)/C8</f>
        <v>-1.3262599469495739E-3</v>
      </c>
      <c r="F20" s="3"/>
      <c r="K20" s="2"/>
    </row>
    <row r="21" spans="1:11" x14ac:dyDescent="0.2">
      <c r="A21" s="54">
        <v>17989</v>
      </c>
      <c r="B21" s="55">
        <v>35.5</v>
      </c>
      <c r="C21" s="56">
        <v>14.71</v>
      </c>
      <c r="D21" s="62">
        <f>(Table7[[#This Row],[S&amp;P]]-C9)/C9</f>
        <v>-4.9741602067183435E-2</v>
      </c>
      <c r="F21" s="3"/>
      <c r="K21" s="2"/>
    </row>
    <row r="22" spans="1:11" x14ac:dyDescent="0.2">
      <c r="A22" s="54">
        <v>18019</v>
      </c>
      <c r="B22" s="55">
        <v>32.6</v>
      </c>
      <c r="C22" s="56">
        <v>14.19</v>
      </c>
      <c r="D22" s="62">
        <f>(Table7[[#This Row],[S&amp;P]]-C10)/C10</f>
        <v>-0.14979029358897553</v>
      </c>
      <c r="F22" s="3"/>
      <c r="K22" s="2"/>
    </row>
    <row r="23" spans="1:11" x14ac:dyDescent="0.2">
      <c r="A23" s="54">
        <v>18050</v>
      </c>
      <c r="B23" s="55">
        <v>31.6</v>
      </c>
      <c r="C23" s="56">
        <v>14.16</v>
      </c>
      <c r="D23" s="62">
        <f>(Table7[[#This Row],[S&amp;P]]-C11)/C11</f>
        <v>-0.15412186379928305</v>
      </c>
      <c r="F23" s="3"/>
      <c r="K23" s="2"/>
    </row>
    <row r="24" spans="1:11" x14ac:dyDescent="0.2">
      <c r="A24" s="54">
        <v>18080</v>
      </c>
      <c r="B24" s="55">
        <v>39</v>
      </c>
      <c r="C24" s="56">
        <v>15.04</v>
      </c>
      <c r="D24" s="62">
        <f>(Table7[[#This Row],[S&amp;P]]-C12)/C12</f>
        <v>-5.1104100946372272E-2</v>
      </c>
      <c r="F24" s="3"/>
      <c r="K24" s="2"/>
    </row>
    <row r="25" spans="1:11" x14ac:dyDescent="0.2">
      <c r="A25" s="54">
        <v>18111</v>
      </c>
      <c r="B25" s="55">
        <v>47</v>
      </c>
      <c r="C25" s="56">
        <v>15.22</v>
      </c>
      <c r="D25" s="62">
        <f>(Table7[[#This Row],[S&amp;P]]-C13)/C13</f>
        <v>-4.6963055729492796E-2</v>
      </c>
      <c r="F25" s="3"/>
      <c r="K25" s="2"/>
    </row>
    <row r="26" spans="1:11" x14ac:dyDescent="0.2">
      <c r="A26" s="54">
        <v>18142</v>
      </c>
      <c r="B26" s="55">
        <v>52.3</v>
      </c>
      <c r="C26" s="56">
        <v>15.58</v>
      </c>
      <c r="D26" s="62">
        <f>(Table7[[#This Row],[S&amp;P]]-C14)/C14</f>
        <v>5.8102001291155496E-3</v>
      </c>
      <c r="F26" s="3"/>
      <c r="K26" s="2"/>
    </row>
    <row r="27" spans="1:11" x14ac:dyDescent="0.2">
      <c r="A27" s="54">
        <v>18172</v>
      </c>
      <c r="B27" s="55">
        <v>51</v>
      </c>
      <c r="C27" s="56">
        <v>16.04</v>
      </c>
      <c r="D27" s="62">
        <f>(Table7[[#This Row],[S&amp;P]]-C15)/C15</f>
        <v>-2.787878787878793E-2</v>
      </c>
      <c r="F27" s="3"/>
      <c r="K27" s="2"/>
    </row>
    <row r="28" spans="1:11" x14ac:dyDescent="0.2">
      <c r="A28" s="54">
        <v>18203</v>
      </c>
      <c r="B28" s="55">
        <v>51</v>
      </c>
      <c r="C28" s="56">
        <v>16.059999999999999</v>
      </c>
      <c r="D28" s="62">
        <f>(Table7[[#This Row],[S&amp;P]]-C16)/C16</f>
        <v>8.8813559322033817E-2</v>
      </c>
      <c r="F28" s="3"/>
      <c r="K28" s="2"/>
    </row>
    <row r="29" spans="1:11" x14ac:dyDescent="0.2">
      <c r="A29" s="54">
        <v>18233</v>
      </c>
      <c r="B29" s="55">
        <v>57.3</v>
      </c>
      <c r="C29" s="56">
        <v>16.79</v>
      </c>
      <c r="D29" s="62">
        <f>(Table7[[#This Row],[S&amp;P]]-C17)/C17</f>
        <v>0.10460526315789473</v>
      </c>
      <c r="F29" s="3"/>
      <c r="K29" s="2"/>
    </row>
    <row r="30" spans="1:11" x14ac:dyDescent="0.2">
      <c r="A30" s="54">
        <v>18264</v>
      </c>
      <c r="B30" s="55">
        <v>59.1</v>
      </c>
      <c r="C30" s="56">
        <v>17.049999</v>
      </c>
      <c r="D30" s="62">
        <f>(Table7[[#This Row],[S&amp;P]]-C18)/C18</f>
        <v>0.1202364651773981</v>
      </c>
      <c r="F30" s="3"/>
      <c r="K30" s="2"/>
    </row>
    <row r="31" spans="1:11" x14ac:dyDescent="0.2">
      <c r="A31" s="54">
        <v>18295</v>
      </c>
      <c r="B31" s="55">
        <v>60.5</v>
      </c>
      <c r="C31" s="56">
        <v>17.219999000000001</v>
      </c>
      <c r="D31" s="62">
        <f>(Table7[[#This Row],[S&amp;P]]-C19)/C19</f>
        <v>0.17783850889192901</v>
      </c>
      <c r="F31" s="3"/>
      <c r="K31" s="2"/>
    </row>
    <row r="32" spans="1:11" x14ac:dyDescent="0.2">
      <c r="A32" s="54">
        <v>18323</v>
      </c>
      <c r="B32" s="55">
        <v>62.1</v>
      </c>
      <c r="C32" s="56">
        <v>17.290001</v>
      </c>
      <c r="D32" s="62">
        <f>(Table7[[#This Row],[S&amp;P]]-C20)/C20</f>
        <v>0.14807443559096942</v>
      </c>
      <c r="F32" s="3"/>
      <c r="K32" s="2"/>
    </row>
    <row r="33" spans="1:11" x14ac:dyDescent="0.2">
      <c r="A33" s="54">
        <v>18354</v>
      </c>
      <c r="B33" s="55">
        <v>68.099999999999994</v>
      </c>
      <c r="C33" s="56">
        <v>18.07</v>
      </c>
      <c r="D33" s="62">
        <f>(Table7[[#This Row],[S&amp;P]]-C21)/C21</f>
        <v>0.22841604350781775</v>
      </c>
      <c r="F33" s="3"/>
      <c r="K33" s="2"/>
    </row>
    <row r="34" spans="1:11" x14ac:dyDescent="0.2">
      <c r="A34" s="54">
        <v>18384</v>
      </c>
      <c r="B34" s="55">
        <v>74.7</v>
      </c>
      <c r="C34" s="56">
        <v>18.780000999999999</v>
      </c>
      <c r="D34" s="62">
        <f>(Table7[[#This Row],[S&amp;P]]-C22)/C22</f>
        <v>0.32346730091613807</v>
      </c>
      <c r="F34" s="3"/>
      <c r="K34" s="2"/>
    </row>
    <row r="35" spans="1:11" x14ac:dyDescent="0.2">
      <c r="A35" s="54">
        <v>18415</v>
      </c>
      <c r="B35" s="55">
        <v>76.599999999999994</v>
      </c>
      <c r="C35" s="56">
        <v>17.690000999999999</v>
      </c>
      <c r="D35" s="62">
        <f>(Table7[[#This Row],[S&amp;P]]-C23)/C23</f>
        <v>0.2492938559322033</v>
      </c>
      <c r="F35" s="3"/>
      <c r="K35" s="2"/>
    </row>
    <row r="36" spans="1:11" x14ac:dyDescent="0.2">
      <c r="A36" s="54">
        <v>18445</v>
      </c>
      <c r="B36" s="55">
        <v>77.5</v>
      </c>
      <c r="C36" s="56">
        <v>17.84</v>
      </c>
      <c r="D36" s="62">
        <f>(Table7[[#This Row],[S&amp;P]]-C24)/C24</f>
        <v>0.18617021276595749</v>
      </c>
      <c r="F36" s="3"/>
      <c r="K36" s="2"/>
    </row>
    <row r="37" spans="1:11" x14ac:dyDescent="0.2">
      <c r="A37" s="54">
        <v>18476</v>
      </c>
      <c r="B37" s="55">
        <v>75.8</v>
      </c>
      <c r="C37" s="56">
        <v>18.420000000000002</v>
      </c>
      <c r="D37" s="62">
        <f>(Table7[[#This Row],[S&amp;P]]-C25)/C25</f>
        <v>0.21024967148488838</v>
      </c>
      <c r="F37" s="3"/>
      <c r="K37" s="2"/>
    </row>
    <row r="38" spans="1:11" x14ac:dyDescent="0.2">
      <c r="A38" s="54">
        <v>18507</v>
      </c>
      <c r="B38" s="55">
        <v>68.099999999999994</v>
      </c>
      <c r="C38" s="56">
        <v>19.450001</v>
      </c>
      <c r="D38" s="62">
        <f>(Table7[[#This Row],[S&amp;P]]-C26)/C26</f>
        <v>0.2483954428754814</v>
      </c>
      <c r="F38" s="3"/>
      <c r="K38" s="2"/>
    </row>
    <row r="39" spans="1:11" x14ac:dyDescent="0.2">
      <c r="A39" s="54">
        <v>18537</v>
      </c>
      <c r="B39" s="55">
        <v>59.2</v>
      </c>
      <c r="C39" s="56">
        <v>19.530000999999999</v>
      </c>
      <c r="D39" s="62">
        <f>(Table7[[#This Row],[S&amp;P]]-C27)/C27</f>
        <v>0.21758110972568576</v>
      </c>
      <c r="F39" s="3"/>
      <c r="K39" s="2"/>
    </row>
    <row r="40" spans="1:11" x14ac:dyDescent="0.2">
      <c r="A40" s="54">
        <v>18568</v>
      </c>
      <c r="B40" s="55">
        <v>63.1</v>
      </c>
      <c r="C40" s="56">
        <v>19.510000000000002</v>
      </c>
      <c r="D40" s="62">
        <f>(Table7[[#This Row],[S&amp;P]]-C28)/C28</f>
        <v>0.21481942714819446</v>
      </c>
      <c r="F40" s="3"/>
      <c r="K40" s="2"/>
    </row>
    <row r="41" spans="1:11" x14ac:dyDescent="0.2">
      <c r="A41" s="54">
        <v>18598</v>
      </c>
      <c r="B41" s="55">
        <v>67.099999999999994</v>
      </c>
      <c r="C41" s="56">
        <v>20.41</v>
      </c>
      <c r="D41" s="62">
        <f>(Table7[[#This Row],[S&amp;P]]-C29)/C29</f>
        <v>0.21560452650387144</v>
      </c>
      <c r="F41" s="3"/>
      <c r="K41" s="2"/>
    </row>
    <row r="42" spans="1:11" x14ac:dyDescent="0.2">
      <c r="A42" s="54">
        <v>18629</v>
      </c>
      <c r="B42" s="55">
        <v>67.8</v>
      </c>
      <c r="C42" s="56">
        <v>21.66</v>
      </c>
      <c r="D42" s="62">
        <f>(Table7[[#This Row],[S&amp;P]]-C30)/C30</f>
        <v>0.27038130618072181</v>
      </c>
      <c r="F42" s="3"/>
      <c r="K42" s="2"/>
    </row>
    <row r="43" spans="1:11" x14ac:dyDescent="0.2">
      <c r="A43" s="54">
        <v>18660</v>
      </c>
      <c r="B43" s="55">
        <v>69.3</v>
      </c>
      <c r="C43" s="56">
        <v>21.799999</v>
      </c>
      <c r="D43" s="62">
        <f>(Table7[[#This Row],[S&amp;P]]-C31)/C31</f>
        <v>0.26596981800057001</v>
      </c>
      <c r="F43" s="3"/>
      <c r="K43" s="2"/>
    </row>
    <row r="44" spans="1:11" x14ac:dyDescent="0.2">
      <c r="A44" s="54">
        <v>18688</v>
      </c>
      <c r="B44" s="55">
        <v>65.5</v>
      </c>
      <c r="C44" s="56">
        <v>21.4</v>
      </c>
      <c r="D44" s="62">
        <f>(Table7[[#This Row],[S&amp;P]]-C32)/C32</f>
        <v>0.23770958717700469</v>
      </c>
      <c r="F44" s="3"/>
      <c r="K44" s="2"/>
    </row>
    <row r="45" spans="1:11" x14ac:dyDescent="0.2">
      <c r="A45" s="54">
        <v>18719</v>
      </c>
      <c r="B45" s="55">
        <v>53.5</v>
      </c>
      <c r="C45" s="56">
        <v>22.43</v>
      </c>
      <c r="D45" s="62">
        <f>(Table7[[#This Row],[S&amp;P]]-C33)/C33</f>
        <v>0.24128389596015493</v>
      </c>
      <c r="F45" s="3"/>
      <c r="K45" s="2"/>
    </row>
    <row r="46" spans="1:11" x14ac:dyDescent="0.2">
      <c r="A46" s="54">
        <v>18749</v>
      </c>
      <c r="B46" s="55">
        <v>50.7</v>
      </c>
      <c r="C46" s="56">
        <v>21.52</v>
      </c>
      <c r="D46" s="62">
        <f>(Table7[[#This Row],[S&amp;P]]-C34)/C34</f>
        <v>0.14589983248669694</v>
      </c>
      <c r="F46" s="3"/>
      <c r="K46" s="2"/>
    </row>
    <row r="47" spans="1:11" x14ac:dyDescent="0.2">
      <c r="A47" s="54">
        <v>18780</v>
      </c>
      <c r="B47" s="55">
        <v>45.5</v>
      </c>
      <c r="C47" s="56">
        <v>20.959999</v>
      </c>
      <c r="D47" s="62">
        <f>(Table7[[#This Row],[S&amp;P]]-C35)/C35</f>
        <v>0.18485007434425815</v>
      </c>
      <c r="F47" s="3"/>
      <c r="K47" s="2"/>
    </row>
    <row r="48" spans="1:11" x14ac:dyDescent="0.2">
      <c r="A48" s="54">
        <v>18810</v>
      </c>
      <c r="B48" s="55">
        <v>42.1</v>
      </c>
      <c r="C48" s="56">
        <v>22.4</v>
      </c>
      <c r="D48" s="62">
        <f>(Table7[[#This Row],[S&amp;P]]-C36)/C36</f>
        <v>0.25560538116591919</v>
      </c>
      <c r="F48" s="3"/>
      <c r="K48" s="2"/>
    </row>
    <row r="49" spans="1:11" x14ac:dyDescent="0.2">
      <c r="A49" s="54">
        <v>18841</v>
      </c>
      <c r="B49" s="55">
        <v>43.6</v>
      </c>
      <c r="C49" s="56">
        <v>23.280000999999999</v>
      </c>
      <c r="D49" s="62">
        <f>(Table7[[#This Row],[S&amp;P]]-C37)/C37</f>
        <v>0.26384370249728539</v>
      </c>
      <c r="F49" s="3"/>
      <c r="K49" s="2"/>
    </row>
    <row r="50" spans="1:11" x14ac:dyDescent="0.2">
      <c r="A50" s="54">
        <v>18872</v>
      </c>
      <c r="B50" s="55">
        <v>48.1</v>
      </c>
      <c r="C50" s="56">
        <v>23.26</v>
      </c>
      <c r="D50" s="62">
        <f>(Table7[[#This Row],[S&amp;P]]-C38)/C38</f>
        <v>0.19588682797497034</v>
      </c>
      <c r="F50" s="3"/>
      <c r="K50" s="2"/>
    </row>
    <row r="51" spans="1:11" x14ac:dyDescent="0.2">
      <c r="A51" s="54">
        <v>18902</v>
      </c>
      <c r="B51" s="55">
        <v>49.6</v>
      </c>
      <c r="C51" s="56">
        <v>22.940000999999999</v>
      </c>
      <c r="D51" s="62">
        <f>(Table7[[#This Row],[S&amp;P]]-C39)/C39</f>
        <v>0.17460316566292036</v>
      </c>
      <c r="F51" s="3"/>
      <c r="K51" s="2"/>
    </row>
    <row r="52" spans="1:11" x14ac:dyDescent="0.2">
      <c r="A52" s="54">
        <v>18933</v>
      </c>
      <c r="B52" s="55">
        <v>47.2</v>
      </c>
      <c r="C52" s="56">
        <v>22.879999000000002</v>
      </c>
      <c r="D52" s="62">
        <f>(Table7[[#This Row],[S&amp;P]]-C40)/C40</f>
        <v>0.17273188108662224</v>
      </c>
      <c r="F52" s="3"/>
      <c r="K52" s="2"/>
    </row>
    <row r="53" spans="1:11" x14ac:dyDescent="0.2">
      <c r="A53" s="54">
        <v>18963</v>
      </c>
      <c r="B53" s="55">
        <v>46.5</v>
      </c>
      <c r="C53" s="56">
        <v>23.77</v>
      </c>
      <c r="D53" s="62">
        <f>(Table7[[#This Row],[S&amp;P]]-C41)/C41</f>
        <v>0.16462518373346396</v>
      </c>
      <c r="F53" s="3"/>
      <c r="K53" s="2"/>
    </row>
    <row r="54" spans="1:11" x14ac:dyDescent="0.2">
      <c r="A54" s="54">
        <v>18994</v>
      </c>
      <c r="B54" s="55">
        <v>44.7</v>
      </c>
      <c r="C54" s="56">
        <v>24.139999</v>
      </c>
      <c r="D54" s="62">
        <f>(Table7[[#This Row],[S&amp;P]]-C42)/C42</f>
        <v>0.11449672206832869</v>
      </c>
      <c r="F54" s="3"/>
      <c r="K54" s="2"/>
    </row>
    <row r="55" spans="1:11" x14ac:dyDescent="0.2">
      <c r="A55" s="54">
        <v>19025</v>
      </c>
      <c r="B55" s="55">
        <v>41.8</v>
      </c>
      <c r="C55" s="56">
        <v>23.26</v>
      </c>
      <c r="D55" s="62">
        <f>(Table7[[#This Row],[S&amp;P]]-C43)/C43</f>
        <v>6.6972526007914118E-2</v>
      </c>
      <c r="F55" s="3"/>
      <c r="K55" s="2"/>
    </row>
    <row r="56" spans="1:11" x14ac:dyDescent="0.2">
      <c r="A56" s="54">
        <v>19054</v>
      </c>
      <c r="B56" s="55">
        <v>40</v>
      </c>
      <c r="C56" s="56">
        <v>24.370000999999998</v>
      </c>
      <c r="D56" s="62">
        <f>(Table7[[#This Row],[S&amp;P]]-C44)/C44</f>
        <v>0.13878509345794393</v>
      </c>
      <c r="F56" s="3"/>
      <c r="K56" s="2"/>
    </row>
    <row r="57" spans="1:11" x14ac:dyDescent="0.2">
      <c r="A57" s="54">
        <v>19085</v>
      </c>
      <c r="B57" s="55">
        <v>36.700000000000003</v>
      </c>
      <c r="C57" s="56">
        <v>23.32</v>
      </c>
      <c r="D57" s="62">
        <f>(Table7[[#This Row],[S&amp;P]]-C45)/C45</f>
        <v>3.9679001337494454E-2</v>
      </c>
      <c r="F57" s="3"/>
      <c r="K57" s="2"/>
    </row>
    <row r="58" spans="1:11" x14ac:dyDescent="0.2">
      <c r="A58" s="54">
        <v>19115</v>
      </c>
      <c r="B58" s="55">
        <v>39.5</v>
      </c>
      <c r="C58" s="56">
        <v>23.860001</v>
      </c>
      <c r="D58" s="62">
        <f>(Table7[[#This Row],[S&amp;P]]-C46)/C46</f>
        <v>0.10873610594795544</v>
      </c>
      <c r="F58" s="3"/>
      <c r="K58" s="2"/>
    </row>
    <row r="59" spans="1:11" x14ac:dyDescent="0.2">
      <c r="A59" s="54">
        <v>19146</v>
      </c>
      <c r="B59" s="55">
        <v>43.3</v>
      </c>
      <c r="C59" s="56">
        <v>24.959999</v>
      </c>
      <c r="D59" s="62">
        <f>(Table7[[#This Row],[S&amp;P]]-C47)/C47</f>
        <v>0.19083970376143625</v>
      </c>
      <c r="F59" s="3"/>
      <c r="K59" s="2"/>
    </row>
    <row r="60" spans="1:11" x14ac:dyDescent="0.2">
      <c r="A60" s="54">
        <v>19176</v>
      </c>
      <c r="B60" s="55">
        <v>48.3</v>
      </c>
      <c r="C60" s="56">
        <v>25.4</v>
      </c>
      <c r="D60" s="62">
        <f>(Table7[[#This Row],[S&amp;P]]-C48)/C48</f>
        <v>0.13392857142857142</v>
      </c>
      <c r="F60" s="3"/>
      <c r="K60" s="2"/>
    </row>
    <row r="61" spans="1:11" x14ac:dyDescent="0.2">
      <c r="A61" s="54">
        <v>19207</v>
      </c>
      <c r="B61" s="55">
        <v>60.4</v>
      </c>
      <c r="C61" s="56">
        <v>25.030000999999999</v>
      </c>
      <c r="D61" s="62">
        <f>(Table7[[#This Row],[S&amp;P]]-C49)/C49</f>
        <v>7.5171818076811947E-2</v>
      </c>
      <c r="F61" s="3"/>
      <c r="K61" s="2"/>
    </row>
    <row r="62" spans="1:11" x14ac:dyDescent="0.2">
      <c r="A62" s="54">
        <v>19238</v>
      </c>
      <c r="B62" s="55">
        <v>56.1</v>
      </c>
      <c r="C62" s="56">
        <v>24.540001</v>
      </c>
      <c r="D62" s="62">
        <f>(Table7[[#This Row],[S&amp;P]]-C50)/C50</f>
        <v>5.5030137575236393E-2</v>
      </c>
      <c r="F62" s="3"/>
      <c r="K62" s="2"/>
    </row>
    <row r="63" spans="1:11" x14ac:dyDescent="0.2">
      <c r="A63" s="54">
        <v>19268</v>
      </c>
      <c r="B63" s="55">
        <v>56.2</v>
      </c>
      <c r="C63" s="56">
        <v>24.52</v>
      </c>
      <c r="D63" s="62">
        <f>(Table7[[#This Row],[S&amp;P]]-C51)/C51</f>
        <v>6.8875280345454259E-2</v>
      </c>
      <c r="F63" s="3"/>
      <c r="K63" s="2"/>
    </row>
    <row r="64" spans="1:11" x14ac:dyDescent="0.2">
      <c r="A64" s="54">
        <v>19299</v>
      </c>
      <c r="B64" s="55">
        <v>56.8</v>
      </c>
      <c r="C64" s="56">
        <v>25.66</v>
      </c>
      <c r="D64" s="62">
        <f>(Table7[[#This Row],[S&amp;P]]-C52)/C52</f>
        <v>0.12150354552025978</v>
      </c>
      <c r="F64" s="3"/>
      <c r="K64" s="2"/>
    </row>
    <row r="65" spans="1:11" x14ac:dyDescent="0.2">
      <c r="A65" s="54">
        <v>19329</v>
      </c>
      <c r="B65" s="55">
        <v>55.8</v>
      </c>
      <c r="C65" s="56">
        <v>26.57</v>
      </c>
      <c r="D65" s="62">
        <f>(Table7[[#This Row],[S&amp;P]]-C53)/C53</f>
        <v>0.1177955405973917</v>
      </c>
      <c r="F65" s="3"/>
      <c r="K65" s="2"/>
    </row>
    <row r="66" spans="1:11" x14ac:dyDescent="0.2">
      <c r="A66" s="54">
        <v>19360</v>
      </c>
      <c r="B66" s="55">
        <v>59.4</v>
      </c>
      <c r="C66" s="56">
        <v>26.379999000000002</v>
      </c>
      <c r="D66" s="62">
        <f>(Table7[[#This Row],[S&amp;P]]-C54)/C54</f>
        <v>9.2792050239935892E-2</v>
      </c>
      <c r="F66" s="3"/>
      <c r="K66" s="2"/>
    </row>
    <row r="67" spans="1:11" x14ac:dyDescent="0.2">
      <c r="A67" s="54">
        <v>19391</v>
      </c>
      <c r="B67" s="55">
        <v>55.4</v>
      </c>
      <c r="C67" s="56">
        <v>25.9</v>
      </c>
      <c r="D67" s="62">
        <f>(Table7[[#This Row],[S&amp;P]]-C55)/C55</f>
        <v>0.11349957007738594</v>
      </c>
      <c r="F67" s="3"/>
      <c r="K67" s="2"/>
    </row>
    <row r="68" spans="1:11" x14ac:dyDescent="0.2">
      <c r="A68" s="54">
        <v>19419</v>
      </c>
      <c r="B68" s="55">
        <v>50.5</v>
      </c>
      <c r="C68" s="56">
        <v>25.290001</v>
      </c>
      <c r="D68" s="62">
        <f>(Table7[[#This Row],[S&amp;P]]-C56)/C56</f>
        <v>3.7751332057803434E-2</v>
      </c>
      <c r="F68" s="3"/>
      <c r="K68" s="2"/>
    </row>
    <row r="69" spans="1:11" x14ac:dyDescent="0.2">
      <c r="A69" s="54">
        <v>19450</v>
      </c>
      <c r="B69" s="55">
        <v>51.1</v>
      </c>
      <c r="C69" s="56">
        <v>24.620000999999998</v>
      </c>
      <c r="D69" s="62">
        <f>(Table7[[#This Row],[S&amp;P]]-C57)/C57</f>
        <v>5.5746183533447603E-2</v>
      </c>
      <c r="F69" s="3"/>
      <c r="K69" s="2"/>
    </row>
    <row r="70" spans="1:11" x14ac:dyDescent="0.2">
      <c r="A70" s="54">
        <v>19480</v>
      </c>
      <c r="B70" s="55">
        <v>48.9</v>
      </c>
      <c r="C70" s="56">
        <v>24.540001</v>
      </c>
      <c r="D70" s="62">
        <f>(Table7[[#This Row],[S&amp;P]]-C58)/C58</f>
        <v>2.8499579694066218E-2</v>
      </c>
      <c r="F70" s="3"/>
      <c r="K70" s="2"/>
    </row>
    <row r="71" spans="1:11" x14ac:dyDescent="0.2">
      <c r="A71" s="54">
        <v>19511</v>
      </c>
      <c r="B71" s="55">
        <v>48.5</v>
      </c>
      <c r="C71" s="56">
        <v>24.139999</v>
      </c>
      <c r="D71" s="62">
        <f>(Table7[[#This Row],[S&amp;P]]-C59)/C59</f>
        <v>-3.2852565418772663E-2</v>
      </c>
      <c r="F71" s="3"/>
      <c r="K71" s="2"/>
    </row>
    <row r="72" spans="1:11" x14ac:dyDescent="0.2">
      <c r="A72" s="54">
        <v>19541</v>
      </c>
      <c r="B72" s="55">
        <v>46.3</v>
      </c>
      <c r="C72" s="56">
        <v>24.75</v>
      </c>
      <c r="D72" s="62">
        <f>(Table7[[#This Row],[S&amp;P]]-C60)/C60</f>
        <v>-2.5590551181102306E-2</v>
      </c>
      <c r="F72" s="3"/>
      <c r="K72" s="2"/>
    </row>
    <row r="73" spans="1:11" x14ac:dyDescent="0.2">
      <c r="A73" s="54">
        <v>19572</v>
      </c>
      <c r="B73" s="55">
        <v>43.5</v>
      </c>
      <c r="C73" s="56">
        <v>23.32</v>
      </c>
      <c r="D73" s="62">
        <f>(Table7[[#This Row],[S&amp;P]]-C61)/C61</f>
        <v>-6.8318055600557051E-2</v>
      </c>
      <c r="F73" s="3"/>
      <c r="K73" s="2"/>
    </row>
    <row r="74" spans="1:11" x14ac:dyDescent="0.2">
      <c r="A74" s="54">
        <v>19603</v>
      </c>
      <c r="B74" s="55">
        <v>40.200000000000003</v>
      </c>
      <c r="C74" s="56">
        <v>23.35</v>
      </c>
      <c r="D74" s="62">
        <f>(Table7[[#This Row],[S&amp;P]]-C62)/C62</f>
        <v>-4.8492296312457314E-2</v>
      </c>
      <c r="F74" s="3"/>
      <c r="K74" s="2"/>
    </row>
    <row r="75" spans="1:11" x14ac:dyDescent="0.2">
      <c r="A75" s="54">
        <v>19633</v>
      </c>
      <c r="B75" s="55">
        <v>37.4</v>
      </c>
      <c r="C75" s="56">
        <v>24.540001</v>
      </c>
      <c r="D75" s="62">
        <f>(Table7[[#This Row],[S&amp;P]]-C63)/C63</f>
        <v>8.1570146818925782E-4</v>
      </c>
      <c r="F75" s="3"/>
      <c r="K75" s="2"/>
    </row>
    <row r="76" spans="1:11" x14ac:dyDescent="0.2">
      <c r="A76" s="54">
        <v>19664</v>
      </c>
      <c r="B76" s="55">
        <v>36.9</v>
      </c>
      <c r="C76" s="56">
        <v>24.76</v>
      </c>
      <c r="D76" s="62">
        <f>(Table7[[#This Row],[S&amp;P]]-C64)/C64</f>
        <v>-3.5074045206547097E-2</v>
      </c>
      <c r="F76" s="3"/>
      <c r="K76" s="2"/>
    </row>
    <row r="77" spans="1:11" x14ac:dyDescent="0.2">
      <c r="A77" s="54">
        <v>19694</v>
      </c>
      <c r="B77" s="55">
        <v>35.6</v>
      </c>
      <c r="C77" s="56">
        <v>24.809999000000001</v>
      </c>
      <c r="D77" s="62">
        <f>(Table7[[#This Row],[S&amp;P]]-C65)/C65</f>
        <v>-6.6240158073014643E-2</v>
      </c>
      <c r="F77" s="3"/>
      <c r="K77" s="2"/>
    </row>
    <row r="78" spans="1:11" x14ac:dyDescent="0.2">
      <c r="A78" s="54">
        <v>19725</v>
      </c>
      <c r="B78" s="55">
        <v>37.4</v>
      </c>
      <c r="C78" s="56">
        <v>26.08</v>
      </c>
      <c r="D78" s="62">
        <f>(Table7[[#This Row],[S&amp;P]]-C66)/C66</f>
        <v>-1.1372214229424468E-2</v>
      </c>
      <c r="F78" s="3"/>
      <c r="K78" s="2"/>
    </row>
    <row r="79" spans="1:11" x14ac:dyDescent="0.2">
      <c r="A79" s="54">
        <v>19756</v>
      </c>
      <c r="B79" s="55">
        <v>40.700000000000003</v>
      </c>
      <c r="C79" s="56">
        <v>26.15</v>
      </c>
      <c r="D79" s="62">
        <f>(Table7[[#This Row],[S&amp;P]]-C67)/C67</f>
        <v>9.6525096525096523E-3</v>
      </c>
      <c r="F79" s="3"/>
      <c r="K79" s="2"/>
    </row>
    <row r="80" spans="1:11" x14ac:dyDescent="0.2">
      <c r="A80" s="54">
        <v>19784</v>
      </c>
      <c r="B80" s="55">
        <v>44.7</v>
      </c>
      <c r="C80" s="56">
        <v>26.940000999999999</v>
      </c>
      <c r="D80" s="62">
        <f>(Table7[[#This Row],[S&amp;P]]-C68)/C68</f>
        <v>6.5243176542381265E-2</v>
      </c>
      <c r="F80" s="3"/>
      <c r="K80" s="2"/>
    </row>
    <row r="81" spans="1:11" x14ac:dyDescent="0.2">
      <c r="A81" s="54">
        <v>19815</v>
      </c>
      <c r="B81" s="55">
        <v>47.7</v>
      </c>
      <c r="C81" s="56">
        <v>28.26</v>
      </c>
      <c r="D81" s="62">
        <f>(Table7[[#This Row],[S&amp;P]]-C69)/C69</f>
        <v>0.14784723201270394</v>
      </c>
      <c r="F81" s="3"/>
      <c r="K81" s="2"/>
    </row>
    <row r="82" spans="1:11" x14ac:dyDescent="0.2">
      <c r="A82" s="54">
        <v>19845</v>
      </c>
      <c r="B82" s="55">
        <v>50.1</v>
      </c>
      <c r="C82" s="56">
        <v>29.190000999999999</v>
      </c>
      <c r="D82" s="62">
        <f>(Table7[[#This Row],[S&amp;P]]-C70)/C70</f>
        <v>0.18948654484569902</v>
      </c>
      <c r="F82" s="3"/>
      <c r="K82" s="2"/>
    </row>
    <row r="83" spans="1:11" x14ac:dyDescent="0.2">
      <c r="A83" s="54">
        <v>19876</v>
      </c>
      <c r="B83" s="55">
        <v>52.1</v>
      </c>
      <c r="C83" s="56">
        <v>29.209999</v>
      </c>
      <c r="D83" s="62">
        <f>(Table7[[#This Row],[S&amp;P]]-C71)/C71</f>
        <v>0.21002486371271184</v>
      </c>
      <c r="F83" s="3"/>
      <c r="K83" s="2"/>
    </row>
    <row r="84" spans="1:11" x14ac:dyDescent="0.2">
      <c r="A84" s="54">
        <v>19906</v>
      </c>
      <c r="B84" s="55">
        <v>51.7</v>
      </c>
      <c r="C84" s="56">
        <v>30.879999000000002</v>
      </c>
      <c r="D84" s="62">
        <f>(Table7[[#This Row],[S&amp;P]]-C72)/C72</f>
        <v>0.24767672727272733</v>
      </c>
      <c r="F84" s="3"/>
      <c r="K84" s="2"/>
    </row>
    <row r="85" spans="1:11" x14ac:dyDescent="0.2">
      <c r="A85" s="54">
        <v>19937</v>
      </c>
      <c r="B85" s="55">
        <v>54.4</v>
      </c>
      <c r="C85" s="56">
        <v>29.83</v>
      </c>
      <c r="D85" s="62">
        <f>(Table7[[#This Row],[S&amp;P]]-C73)/C73</f>
        <v>0.27915951972555736</v>
      </c>
      <c r="F85" s="3"/>
      <c r="K85" s="2"/>
    </row>
    <row r="86" spans="1:11" x14ac:dyDescent="0.2">
      <c r="A86" s="54">
        <v>19968</v>
      </c>
      <c r="B86" s="55">
        <v>53.5</v>
      </c>
      <c r="C86" s="56">
        <v>32.310001</v>
      </c>
      <c r="D86" s="62">
        <f>(Table7[[#This Row],[S&amp;P]]-C74)/C74</f>
        <v>0.3837259528907922</v>
      </c>
      <c r="F86" s="3"/>
      <c r="K86" s="2"/>
    </row>
    <row r="87" spans="1:11" x14ac:dyDescent="0.2">
      <c r="A87" s="54">
        <v>19998</v>
      </c>
      <c r="B87" s="55">
        <v>58.2</v>
      </c>
      <c r="C87" s="56">
        <v>31.68</v>
      </c>
      <c r="D87" s="62">
        <f>(Table7[[#This Row],[S&amp;P]]-C75)/C75</f>
        <v>0.29095349262618203</v>
      </c>
      <c r="F87" s="3"/>
      <c r="K87" s="2"/>
    </row>
    <row r="88" spans="1:11" x14ac:dyDescent="0.2">
      <c r="A88" s="54">
        <v>20029</v>
      </c>
      <c r="B88" s="55">
        <v>58.8</v>
      </c>
      <c r="C88" s="56">
        <v>34.240001999999997</v>
      </c>
      <c r="D88" s="62">
        <f>(Table7[[#This Row],[S&amp;P]]-C76)/C76</f>
        <v>0.38287568659127602</v>
      </c>
      <c r="F88" s="3"/>
      <c r="K88" s="2"/>
    </row>
    <row r="89" spans="1:11" x14ac:dyDescent="0.2">
      <c r="A89" s="54">
        <v>20059</v>
      </c>
      <c r="B89" s="55">
        <v>63.8</v>
      </c>
      <c r="C89" s="56">
        <v>35.979999999999997</v>
      </c>
      <c r="D89" s="62">
        <f>(Table7[[#This Row],[S&amp;P]]-C77)/C77</f>
        <v>0.45022174325762748</v>
      </c>
      <c r="F89" s="3"/>
      <c r="K89" s="2"/>
    </row>
    <row r="90" spans="1:11" x14ac:dyDescent="0.2">
      <c r="A90" s="54">
        <v>20090</v>
      </c>
      <c r="B90" s="55">
        <v>63</v>
      </c>
      <c r="C90" s="56">
        <v>36.630001</v>
      </c>
      <c r="D90" s="62">
        <f>(Table7[[#This Row],[S&amp;P]]-C78)/C78</f>
        <v>0.40452457822085897</v>
      </c>
      <c r="F90" s="3"/>
      <c r="K90" s="2"/>
    </row>
    <row r="91" spans="1:11" x14ac:dyDescent="0.2">
      <c r="A91" s="54">
        <v>20121</v>
      </c>
      <c r="B91" s="55">
        <v>67.8</v>
      </c>
      <c r="C91" s="56">
        <v>36.759998000000003</v>
      </c>
      <c r="D91" s="62">
        <f>(Table7[[#This Row],[S&amp;P]]-C79)/C79</f>
        <v>0.40573606118546862</v>
      </c>
      <c r="F91" s="3"/>
      <c r="K91" s="2"/>
    </row>
    <row r="92" spans="1:11" x14ac:dyDescent="0.2">
      <c r="A92" s="54">
        <v>20149</v>
      </c>
      <c r="B92" s="55">
        <v>67.5</v>
      </c>
      <c r="C92" s="56">
        <v>36.580002</v>
      </c>
      <c r="D92" s="62">
        <f>(Table7[[#This Row],[S&amp;P]]-C80)/C80</f>
        <v>0.35783224358454929</v>
      </c>
      <c r="F92" s="3"/>
      <c r="K92" s="2"/>
    </row>
    <row r="93" spans="1:11" x14ac:dyDescent="0.2">
      <c r="A93" s="54">
        <v>20180</v>
      </c>
      <c r="B93" s="55">
        <v>68.7</v>
      </c>
      <c r="C93" s="56">
        <v>37.959999000000003</v>
      </c>
      <c r="D93" s="62">
        <f>(Table7[[#This Row],[S&amp;P]]-C81)/C81</f>
        <v>0.34324129511677287</v>
      </c>
      <c r="F93" s="3"/>
      <c r="K93" s="2"/>
    </row>
    <row r="94" spans="1:11" x14ac:dyDescent="0.2">
      <c r="A94" s="54">
        <v>20210</v>
      </c>
      <c r="B94" s="55">
        <v>69.5</v>
      </c>
      <c r="C94" s="56">
        <v>37.909999999999997</v>
      </c>
      <c r="D94" s="62">
        <f>(Table7[[#This Row],[S&amp;P]]-C82)/C82</f>
        <v>0.29873239812496061</v>
      </c>
      <c r="F94" s="3"/>
      <c r="K94" s="2"/>
    </row>
    <row r="95" spans="1:11" x14ac:dyDescent="0.2">
      <c r="A95" s="54">
        <v>20241</v>
      </c>
      <c r="B95" s="55">
        <v>63.3</v>
      </c>
      <c r="C95" s="56">
        <v>41.029998999999997</v>
      </c>
      <c r="D95" s="62">
        <f>(Table7[[#This Row],[S&amp;P]]-C83)/C83</f>
        <v>0.40465595359999829</v>
      </c>
      <c r="F95" s="3"/>
      <c r="K95" s="2"/>
    </row>
    <row r="96" spans="1:11" x14ac:dyDescent="0.2">
      <c r="A96" s="54">
        <v>20271</v>
      </c>
      <c r="B96" s="55">
        <v>66.2</v>
      </c>
      <c r="C96" s="56">
        <v>43.52</v>
      </c>
      <c r="D96" s="62">
        <f>(Table7[[#This Row],[S&amp;P]]-C84)/C84</f>
        <v>0.40932647050927695</v>
      </c>
      <c r="F96" s="3"/>
      <c r="K96" s="2"/>
    </row>
    <row r="97" spans="1:11" x14ac:dyDescent="0.2">
      <c r="A97" s="54">
        <v>20302</v>
      </c>
      <c r="B97" s="55">
        <v>64.8</v>
      </c>
      <c r="C97" s="56">
        <v>43.18</v>
      </c>
      <c r="D97" s="62">
        <f>(Table7[[#This Row],[S&amp;P]]-C85)/C85</f>
        <v>0.44753603754609461</v>
      </c>
      <c r="F97" s="3"/>
      <c r="K97" s="2"/>
    </row>
    <row r="98" spans="1:11" x14ac:dyDescent="0.2">
      <c r="A98" s="54">
        <v>20333</v>
      </c>
      <c r="B98" s="55">
        <v>62.4</v>
      </c>
      <c r="C98" s="56">
        <v>43.669998</v>
      </c>
      <c r="D98" s="62">
        <f>(Table7[[#This Row],[S&amp;P]]-C86)/C86</f>
        <v>0.35159383003423617</v>
      </c>
      <c r="F98" s="3"/>
      <c r="K98" s="2"/>
    </row>
    <row r="99" spans="1:11" x14ac:dyDescent="0.2">
      <c r="A99" s="54">
        <v>20363</v>
      </c>
      <c r="B99" s="55">
        <v>63.7</v>
      </c>
      <c r="C99" s="56">
        <v>42.34</v>
      </c>
      <c r="D99" s="62">
        <f>(Table7[[#This Row],[S&amp;P]]-C87)/C87</f>
        <v>0.33648989898989912</v>
      </c>
      <c r="F99" s="3"/>
      <c r="K99" s="2"/>
    </row>
    <row r="100" spans="1:11" x14ac:dyDescent="0.2">
      <c r="A100" s="54">
        <v>20394</v>
      </c>
      <c r="B100" s="55">
        <v>62</v>
      </c>
      <c r="C100" s="56">
        <v>45.509998000000003</v>
      </c>
      <c r="D100" s="62">
        <f>(Table7[[#This Row],[S&amp;P]]-C88)/C88</f>
        <v>0.32914706021337287</v>
      </c>
      <c r="F100" s="3"/>
      <c r="K100" s="2"/>
    </row>
    <row r="101" spans="1:11" x14ac:dyDescent="0.2">
      <c r="A101" s="54">
        <v>20424</v>
      </c>
      <c r="B101" s="55">
        <v>65.599999999999994</v>
      </c>
      <c r="C101" s="56">
        <v>45.48</v>
      </c>
      <c r="D101" s="62">
        <f>(Table7[[#This Row],[S&amp;P]]-C89)/C89</f>
        <v>0.26403557531962202</v>
      </c>
      <c r="F101" s="3"/>
      <c r="K101" s="2"/>
    </row>
    <row r="102" spans="1:11" x14ac:dyDescent="0.2">
      <c r="A102" s="54">
        <v>20455</v>
      </c>
      <c r="B102" s="55">
        <v>60.2</v>
      </c>
      <c r="C102" s="56">
        <v>43.82</v>
      </c>
      <c r="D102" s="62">
        <f>(Table7[[#This Row],[S&amp;P]]-C90)/C90</f>
        <v>0.19628716362852408</v>
      </c>
      <c r="F102" s="3"/>
      <c r="K102" s="2"/>
    </row>
    <row r="103" spans="1:11" x14ac:dyDescent="0.2">
      <c r="A103" s="54">
        <v>20486</v>
      </c>
      <c r="B103" s="55">
        <v>58.2</v>
      </c>
      <c r="C103" s="56">
        <v>45.34</v>
      </c>
      <c r="D103" s="62">
        <f>(Table7[[#This Row],[S&amp;P]]-C91)/C91</f>
        <v>0.23340594305799472</v>
      </c>
      <c r="F103" s="3"/>
      <c r="K103" s="2"/>
    </row>
    <row r="104" spans="1:11" x14ac:dyDescent="0.2">
      <c r="A104" s="54">
        <v>20515</v>
      </c>
      <c r="B104" s="55">
        <v>57.2</v>
      </c>
      <c r="C104" s="56">
        <v>48.48</v>
      </c>
      <c r="D104" s="62">
        <f>(Table7[[#This Row],[S&amp;P]]-C92)/C92</f>
        <v>0.32531430698117503</v>
      </c>
      <c r="F104" s="3"/>
      <c r="K104" s="2"/>
    </row>
    <row r="105" spans="1:11" x14ac:dyDescent="0.2">
      <c r="A105" s="54">
        <v>20546</v>
      </c>
      <c r="B105" s="55">
        <v>55.9</v>
      </c>
      <c r="C105" s="56">
        <v>48.380001</v>
      </c>
      <c r="D105" s="62">
        <f>(Table7[[#This Row],[S&amp;P]]-C93)/C93</f>
        <v>0.27449953304793279</v>
      </c>
      <c r="F105" s="3"/>
      <c r="K105" s="2"/>
    </row>
    <row r="106" spans="1:11" x14ac:dyDescent="0.2">
      <c r="A106" s="54">
        <v>20576</v>
      </c>
      <c r="B106" s="55">
        <v>51.2</v>
      </c>
      <c r="C106" s="56">
        <v>45.200001</v>
      </c>
      <c r="D106" s="62">
        <f>(Table7[[#This Row],[S&amp;P]]-C94)/C94</f>
        <v>0.19229757319968357</v>
      </c>
      <c r="F106" s="3"/>
      <c r="K106" s="2"/>
    </row>
    <row r="107" spans="1:11" x14ac:dyDescent="0.2">
      <c r="A107" s="54">
        <v>20607</v>
      </c>
      <c r="B107" s="55">
        <v>47.7</v>
      </c>
      <c r="C107" s="56">
        <v>46.970001000000003</v>
      </c>
      <c r="D107" s="62">
        <f>(Table7[[#This Row],[S&amp;P]]-C95)/C95</f>
        <v>0.14477217023573427</v>
      </c>
      <c r="F107" s="3"/>
      <c r="K107" s="2"/>
    </row>
    <row r="108" spans="1:11" x14ac:dyDescent="0.2">
      <c r="A108" s="54">
        <v>20637</v>
      </c>
      <c r="B108" s="55">
        <v>44.2</v>
      </c>
      <c r="C108" s="56">
        <v>49.389999000000003</v>
      </c>
      <c r="D108" s="62">
        <f>(Table7[[#This Row],[S&amp;P]]-C96)/C96</f>
        <v>0.13488049172794117</v>
      </c>
      <c r="F108" s="3"/>
      <c r="K108" s="2"/>
    </row>
    <row r="109" spans="1:11" x14ac:dyDescent="0.2">
      <c r="A109" s="54">
        <v>20668</v>
      </c>
      <c r="B109" s="55">
        <v>51.5</v>
      </c>
      <c r="C109" s="56">
        <v>47.509998000000003</v>
      </c>
      <c r="D109" s="62">
        <f>(Table7[[#This Row],[S&amp;P]]-C97)/C97</f>
        <v>0.10027786012042621</v>
      </c>
      <c r="F109" s="3"/>
      <c r="K109" s="2"/>
    </row>
    <row r="110" spans="1:11" x14ac:dyDescent="0.2">
      <c r="A110" s="54">
        <v>20699</v>
      </c>
      <c r="B110" s="55">
        <v>55.5</v>
      </c>
      <c r="C110" s="56">
        <v>45.349997999999999</v>
      </c>
      <c r="D110" s="62">
        <f>(Table7[[#This Row],[S&amp;P]]-C98)/C98</f>
        <v>3.8470347536997823E-2</v>
      </c>
      <c r="F110" s="3"/>
      <c r="K110" s="2"/>
    </row>
    <row r="111" spans="1:11" x14ac:dyDescent="0.2">
      <c r="A111" s="54">
        <v>20729</v>
      </c>
      <c r="B111" s="55">
        <v>52.7</v>
      </c>
      <c r="C111" s="56">
        <v>45.580002</v>
      </c>
      <c r="D111" s="62">
        <f>(Table7[[#This Row],[S&amp;P]]-C99)/C99</f>
        <v>7.6523429381199728E-2</v>
      </c>
      <c r="F111" s="3"/>
      <c r="K111" s="2"/>
    </row>
    <row r="112" spans="1:11" x14ac:dyDescent="0.2">
      <c r="A112" s="54">
        <v>20760</v>
      </c>
      <c r="B112" s="55">
        <v>55</v>
      </c>
      <c r="C112" s="56">
        <v>45.080002</v>
      </c>
      <c r="D112" s="62">
        <f>(Table7[[#This Row],[S&amp;P]]-C100)/C100</f>
        <v>-9.4483853855586337E-3</v>
      </c>
      <c r="F112" s="3"/>
      <c r="K112" s="2"/>
    </row>
    <row r="113" spans="1:11" x14ac:dyDescent="0.2">
      <c r="A113" s="54">
        <v>20790</v>
      </c>
      <c r="B113" s="55">
        <v>52.7</v>
      </c>
      <c r="C113" s="56">
        <v>46.669998</v>
      </c>
      <c r="D113" s="62">
        <f>(Table7[[#This Row],[S&amp;P]]-C101)/C101</f>
        <v>2.616530343007922E-2</v>
      </c>
      <c r="F113" s="3"/>
      <c r="K113" s="2"/>
    </row>
    <row r="114" spans="1:11" x14ac:dyDescent="0.2">
      <c r="A114" s="54">
        <v>20821</v>
      </c>
      <c r="B114" s="55">
        <v>53.6</v>
      </c>
      <c r="C114" s="56">
        <v>44.720001000000003</v>
      </c>
      <c r="D114" s="62">
        <f>(Table7[[#This Row],[S&amp;P]]-C102)/C102</f>
        <v>2.0538589685075381E-2</v>
      </c>
      <c r="F114" s="3"/>
      <c r="K114" s="2"/>
    </row>
    <row r="115" spans="1:11" x14ac:dyDescent="0.2">
      <c r="A115" s="54">
        <v>20852</v>
      </c>
      <c r="B115" s="55">
        <v>51</v>
      </c>
      <c r="C115" s="56">
        <v>43.259998000000003</v>
      </c>
      <c r="D115" s="62">
        <f>(Table7[[#This Row],[S&amp;P]]-C103)/C103</f>
        <v>-4.5875650639611826E-2</v>
      </c>
      <c r="F115" s="3"/>
      <c r="K115" s="2"/>
    </row>
    <row r="116" spans="1:11" x14ac:dyDescent="0.2">
      <c r="A116" s="54">
        <v>20880</v>
      </c>
      <c r="B116" s="55">
        <v>47.5</v>
      </c>
      <c r="C116" s="56">
        <v>44.110000999999997</v>
      </c>
      <c r="D116" s="62">
        <f>(Table7[[#This Row],[S&amp;P]]-C104)/C104</f>
        <v>-9.0140243399339945E-2</v>
      </c>
      <c r="F116" s="3"/>
      <c r="K116" s="2"/>
    </row>
    <row r="117" spans="1:11" x14ac:dyDescent="0.2">
      <c r="A117" s="54">
        <v>20911</v>
      </c>
      <c r="B117" s="55">
        <v>43.1</v>
      </c>
      <c r="C117" s="56">
        <v>45.740001999999997</v>
      </c>
      <c r="D117" s="62">
        <f>(Table7[[#This Row],[S&amp;P]]-C105)/C105</f>
        <v>-5.4567981509549848E-2</v>
      </c>
      <c r="F117" s="3"/>
      <c r="K117" s="2"/>
    </row>
    <row r="118" spans="1:11" x14ac:dyDescent="0.2">
      <c r="A118" s="54">
        <v>20941</v>
      </c>
      <c r="B118" s="55">
        <v>43.4</v>
      </c>
      <c r="C118" s="56">
        <v>47.43</v>
      </c>
      <c r="D118" s="62">
        <f>(Table7[[#This Row],[S&amp;P]]-C106)/C106</f>
        <v>4.9336259970436711E-2</v>
      </c>
      <c r="F118" s="3"/>
      <c r="K118" s="2"/>
    </row>
    <row r="119" spans="1:11" x14ac:dyDescent="0.2">
      <c r="A119" s="54">
        <v>20972</v>
      </c>
      <c r="B119" s="55">
        <v>45.9</v>
      </c>
      <c r="C119" s="56">
        <v>47.369999</v>
      </c>
      <c r="D119" s="62">
        <f>(Table7[[#This Row],[S&amp;P]]-C107)/C107</f>
        <v>8.5160313281661734E-3</v>
      </c>
      <c r="F119" s="3"/>
      <c r="K119" s="2"/>
    </row>
    <row r="120" spans="1:11" x14ac:dyDescent="0.2">
      <c r="A120" s="54">
        <v>21002</v>
      </c>
      <c r="B120" s="55">
        <v>45.7</v>
      </c>
      <c r="C120" s="56">
        <v>47.91</v>
      </c>
      <c r="D120" s="62">
        <f>(Table7[[#This Row],[S&amp;P]]-C108)/C108</f>
        <v>-2.9965560436638325E-2</v>
      </c>
      <c r="F120" s="3"/>
      <c r="K120" s="2"/>
    </row>
    <row r="121" spans="1:11" x14ac:dyDescent="0.2">
      <c r="A121" s="54">
        <v>21033</v>
      </c>
      <c r="B121" s="55">
        <v>45.3</v>
      </c>
      <c r="C121" s="56">
        <v>45.220001000000003</v>
      </c>
      <c r="D121" s="62">
        <f>(Table7[[#This Row],[S&amp;P]]-C109)/C109</f>
        <v>-4.8200317752065562E-2</v>
      </c>
      <c r="F121" s="3"/>
      <c r="K121" s="2"/>
    </row>
    <row r="122" spans="1:11" x14ac:dyDescent="0.2">
      <c r="A122" s="54">
        <v>21064</v>
      </c>
      <c r="B122" s="55">
        <v>45.8</v>
      </c>
      <c r="C122" s="56">
        <v>42.419998</v>
      </c>
      <c r="D122" s="62">
        <f>(Table7[[#This Row],[S&amp;P]]-C110)/C110</f>
        <v>-6.4608602628824813E-2</v>
      </c>
      <c r="F122" s="3"/>
      <c r="K122" s="2"/>
    </row>
    <row r="123" spans="1:11" x14ac:dyDescent="0.2">
      <c r="A123" s="54">
        <v>21094</v>
      </c>
      <c r="B123" s="55">
        <v>41.1</v>
      </c>
      <c r="C123" s="56">
        <v>41.060001</v>
      </c>
      <c r="D123" s="62">
        <f>(Table7[[#This Row],[S&amp;P]]-C111)/C111</f>
        <v>-9.9166318597353295E-2</v>
      </c>
      <c r="F123" s="3"/>
      <c r="K123" s="2"/>
    </row>
    <row r="124" spans="1:11" x14ac:dyDescent="0.2">
      <c r="A124" s="54">
        <v>21125</v>
      </c>
      <c r="B124" s="55">
        <v>40.4</v>
      </c>
      <c r="C124" s="56">
        <v>41.720001000000003</v>
      </c>
      <c r="D124" s="62">
        <f>(Table7[[#This Row],[S&amp;P]]-C112)/C112</f>
        <v>-7.4534180366717745E-2</v>
      </c>
      <c r="F124" s="3"/>
      <c r="K124" s="2"/>
    </row>
    <row r="125" spans="1:11" x14ac:dyDescent="0.2">
      <c r="A125" s="54">
        <v>21155</v>
      </c>
      <c r="B125" s="55">
        <v>36.799999999999997</v>
      </c>
      <c r="C125" s="56">
        <v>39.990001999999997</v>
      </c>
      <c r="D125" s="62">
        <f>(Table7[[#This Row],[S&amp;P]]-C113)/C113</f>
        <v>-0.1431325538089803</v>
      </c>
      <c r="F125" s="3"/>
      <c r="K125" s="2"/>
    </row>
    <row r="126" spans="1:11" x14ac:dyDescent="0.2">
      <c r="A126" s="54">
        <v>21186</v>
      </c>
      <c r="B126" s="55">
        <v>33.4</v>
      </c>
      <c r="C126" s="56">
        <v>41.700001</v>
      </c>
      <c r="D126" s="62">
        <f>(Table7[[#This Row],[S&amp;P]]-C114)/C114</f>
        <v>-6.7531304393307207E-2</v>
      </c>
      <c r="F126" s="3"/>
      <c r="K126" s="2"/>
    </row>
    <row r="127" spans="1:11" x14ac:dyDescent="0.2">
      <c r="A127" s="54">
        <v>21217</v>
      </c>
      <c r="B127" s="55">
        <v>37.200000000000003</v>
      </c>
      <c r="C127" s="56">
        <v>40.840000000000003</v>
      </c>
      <c r="D127" s="62">
        <f>(Table7[[#This Row],[S&amp;P]]-C115)/C115</f>
        <v>-5.5940779285287984E-2</v>
      </c>
      <c r="F127" s="3"/>
      <c r="K127" s="2"/>
    </row>
    <row r="128" spans="1:11" x14ac:dyDescent="0.2">
      <c r="A128" s="54">
        <v>21245</v>
      </c>
      <c r="B128" s="55">
        <v>39.799999999999997</v>
      </c>
      <c r="C128" s="56">
        <v>42.099997999999999</v>
      </c>
      <c r="D128" s="62">
        <f>(Table7[[#This Row],[S&amp;P]]-C116)/C116</f>
        <v>-4.5567965414464569E-2</v>
      </c>
      <c r="F128" s="3"/>
      <c r="K128" s="2"/>
    </row>
    <row r="129" spans="1:11" x14ac:dyDescent="0.2">
      <c r="A129" s="54">
        <v>21276</v>
      </c>
      <c r="B129" s="55">
        <v>39.1</v>
      </c>
      <c r="C129" s="56">
        <v>43.439999</v>
      </c>
      <c r="D129" s="62">
        <f>(Table7[[#This Row],[S&amp;P]]-C117)/C117</f>
        <v>-5.0284278518396147E-2</v>
      </c>
      <c r="F129" s="3"/>
      <c r="K129" s="2"/>
    </row>
    <row r="130" spans="1:11" x14ac:dyDescent="0.2">
      <c r="A130" s="54">
        <v>21306</v>
      </c>
      <c r="B130" s="55">
        <v>46.6</v>
      </c>
      <c r="C130" s="56">
        <v>44.09</v>
      </c>
      <c r="D130" s="62">
        <f>(Table7[[#This Row],[S&amp;P]]-C118)/C118</f>
        <v>-7.0419565675732584E-2</v>
      </c>
      <c r="F130" s="3"/>
      <c r="K130" s="2"/>
    </row>
    <row r="131" spans="1:11" x14ac:dyDescent="0.2">
      <c r="A131" s="54">
        <v>21337</v>
      </c>
      <c r="B131" s="55">
        <v>51.4</v>
      </c>
      <c r="C131" s="56">
        <v>45.240001999999997</v>
      </c>
      <c r="D131" s="62">
        <f>(Table7[[#This Row],[S&amp;P]]-C119)/C119</f>
        <v>-4.4965105445748541E-2</v>
      </c>
      <c r="F131" s="3"/>
      <c r="K131" s="2"/>
    </row>
    <row r="132" spans="1:11" x14ac:dyDescent="0.2">
      <c r="A132" s="54">
        <v>21367</v>
      </c>
      <c r="B132" s="55">
        <v>54.7</v>
      </c>
      <c r="C132" s="56">
        <v>47.189999</v>
      </c>
      <c r="D132" s="62">
        <f>(Table7[[#This Row],[S&amp;P]]-C120)/C120</f>
        <v>-1.5028198705906834E-2</v>
      </c>
      <c r="F132" s="3"/>
      <c r="K132" s="2"/>
    </row>
    <row r="133" spans="1:11" x14ac:dyDescent="0.2">
      <c r="A133" s="54">
        <v>21398</v>
      </c>
      <c r="B133" s="55">
        <v>57.3</v>
      </c>
      <c r="C133" s="56">
        <v>47.75</v>
      </c>
      <c r="D133" s="62">
        <f>(Table7[[#This Row],[S&amp;P]]-C121)/C121</f>
        <v>5.5948671916216816E-2</v>
      </c>
      <c r="F133" s="3"/>
      <c r="K133" s="2"/>
    </row>
    <row r="134" spans="1:11" x14ac:dyDescent="0.2">
      <c r="A134" s="54">
        <v>21429</v>
      </c>
      <c r="B134" s="55">
        <v>59.8</v>
      </c>
      <c r="C134" s="56">
        <v>50.060001</v>
      </c>
      <c r="D134" s="62">
        <f>(Table7[[#This Row],[S&amp;P]]-C122)/C122</f>
        <v>0.18010380387099501</v>
      </c>
      <c r="F134" s="3"/>
      <c r="K134" s="2"/>
    </row>
    <row r="135" spans="1:11" x14ac:dyDescent="0.2">
      <c r="A135" s="54">
        <v>21459</v>
      </c>
      <c r="B135" s="55">
        <v>62.3</v>
      </c>
      <c r="C135" s="56">
        <v>51.330002</v>
      </c>
      <c r="D135" s="62">
        <f>(Table7[[#This Row],[S&amp;P]]-C123)/C123</f>
        <v>0.25012179127808598</v>
      </c>
      <c r="F135" s="3"/>
      <c r="K135" s="2"/>
    </row>
    <row r="136" spans="1:11" x14ac:dyDescent="0.2">
      <c r="A136" s="54">
        <v>21490</v>
      </c>
      <c r="B136" s="55">
        <v>62.7</v>
      </c>
      <c r="C136" s="56">
        <v>52.48</v>
      </c>
      <c r="D136" s="62">
        <f>(Table7[[#This Row],[S&amp;P]]-C124)/C124</f>
        <v>0.25790984520829691</v>
      </c>
      <c r="F136" s="3"/>
      <c r="K136" s="2"/>
    </row>
    <row r="137" spans="1:11" x14ac:dyDescent="0.2">
      <c r="A137" s="54">
        <v>21520</v>
      </c>
      <c r="B137" s="55">
        <v>60.5</v>
      </c>
      <c r="C137" s="56">
        <v>55.209999000000003</v>
      </c>
      <c r="D137" s="62">
        <f>(Table7[[#This Row],[S&amp;P]]-C125)/C125</f>
        <v>0.38059505473393096</v>
      </c>
      <c r="F137" s="3"/>
      <c r="K137" s="2"/>
    </row>
    <row r="138" spans="1:11" x14ac:dyDescent="0.2">
      <c r="A138" s="54">
        <v>21551</v>
      </c>
      <c r="B138" s="55">
        <v>64.400000000000006</v>
      </c>
      <c r="C138" s="56">
        <v>55.450001</v>
      </c>
      <c r="D138" s="62">
        <f>(Table7[[#This Row],[S&amp;P]]-C126)/C126</f>
        <v>0.32973620312383206</v>
      </c>
      <c r="F138" s="3"/>
      <c r="K138" s="2"/>
    </row>
    <row r="139" spans="1:11" x14ac:dyDescent="0.2">
      <c r="A139" s="54">
        <v>21582</v>
      </c>
      <c r="B139" s="55">
        <v>66.900000000000006</v>
      </c>
      <c r="C139" s="56">
        <v>55.41</v>
      </c>
      <c r="D139" s="62">
        <f>(Table7[[#This Row],[S&amp;P]]-C127)/C127</f>
        <v>0.35675808031341805</v>
      </c>
      <c r="F139" s="3"/>
      <c r="K139" s="2"/>
    </row>
    <row r="140" spans="1:11" x14ac:dyDescent="0.2">
      <c r="A140" s="54">
        <v>21610</v>
      </c>
      <c r="B140" s="55">
        <v>67.099999999999994</v>
      </c>
      <c r="C140" s="56">
        <v>55.439999</v>
      </c>
      <c r="D140" s="62">
        <f>(Table7[[#This Row],[S&amp;P]]-C128)/C128</f>
        <v>0.316864646881931</v>
      </c>
      <c r="F140" s="3"/>
      <c r="K140" s="2"/>
    </row>
    <row r="141" spans="1:11" x14ac:dyDescent="0.2">
      <c r="A141" s="54">
        <v>21641</v>
      </c>
      <c r="B141" s="55">
        <v>66.900000000000006</v>
      </c>
      <c r="C141" s="56">
        <v>57.59</v>
      </c>
      <c r="D141" s="62">
        <f>(Table7[[#This Row],[S&amp;P]]-C129)/C129</f>
        <v>0.32573667876926066</v>
      </c>
      <c r="F141" s="3"/>
      <c r="K141" s="2"/>
    </row>
    <row r="142" spans="1:11" x14ac:dyDescent="0.2">
      <c r="A142" s="54">
        <v>21671</v>
      </c>
      <c r="B142" s="55">
        <v>68.2</v>
      </c>
      <c r="C142" s="56">
        <v>58.68</v>
      </c>
      <c r="D142" s="62">
        <f>(Table7[[#This Row],[S&amp;P]]-C130)/C130</f>
        <v>0.33091403946473114</v>
      </c>
      <c r="F142" s="3"/>
      <c r="K142" s="2"/>
    </row>
    <row r="143" spans="1:11" x14ac:dyDescent="0.2">
      <c r="A143" s="54">
        <v>21702</v>
      </c>
      <c r="B143" s="55">
        <v>64.400000000000006</v>
      </c>
      <c r="C143" s="56">
        <v>58.470001000000003</v>
      </c>
      <c r="D143" s="62">
        <f>(Table7[[#This Row],[S&amp;P]]-C131)/C131</f>
        <v>0.29244028326966048</v>
      </c>
      <c r="F143" s="3"/>
      <c r="K143" s="2"/>
    </row>
    <row r="144" spans="1:11" x14ac:dyDescent="0.2">
      <c r="A144" s="54">
        <v>21732</v>
      </c>
      <c r="B144" s="55">
        <v>61.5</v>
      </c>
      <c r="C144" s="56">
        <v>60.509998000000003</v>
      </c>
      <c r="D144" s="62">
        <f>(Table7[[#This Row],[S&amp;P]]-C132)/C132</f>
        <v>0.28226317614458951</v>
      </c>
      <c r="F144" s="3"/>
      <c r="K144" s="2"/>
    </row>
    <row r="145" spans="1:11" x14ac:dyDescent="0.2">
      <c r="A145" s="54">
        <v>21763</v>
      </c>
      <c r="B145" s="55">
        <v>55.1</v>
      </c>
      <c r="C145" s="56">
        <v>59.599997999999999</v>
      </c>
      <c r="D145" s="62">
        <f>(Table7[[#This Row],[S&amp;P]]-C133)/C133</f>
        <v>0.24816749738219893</v>
      </c>
      <c r="F145" s="3"/>
      <c r="K145" s="2"/>
    </row>
    <row r="146" spans="1:11" x14ac:dyDescent="0.2">
      <c r="A146" s="54">
        <v>21794</v>
      </c>
      <c r="B146" s="55">
        <v>48.3</v>
      </c>
      <c r="C146" s="56">
        <v>56.880001</v>
      </c>
      <c r="D146" s="62">
        <f>(Table7[[#This Row],[S&amp;P]]-C134)/C134</f>
        <v>0.1362365134591188</v>
      </c>
      <c r="F146" s="3"/>
      <c r="K146" s="2"/>
    </row>
    <row r="147" spans="1:11" x14ac:dyDescent="0.2">
      <c r="A147" s="54">
        <v>21824</v>
      </c>
      <c r="B147" s="55">
        <v>49.7</v>
      </c>
      <c r="C147" s="56">
        <v>57.52</v>
      </c>
      <c r="D147" s="62">
        <f>(Table7[[#This Row],[S&amp;P]]-C135)/C135</f>
        <v>0.12059220258748485</v>
      </c>
      <c r="F147" s="3"/>
      <c r="K147" s="2"/>
    </row>
    <row r="148" spans="1:11" x14ac:dyDescent="0.2">
      <c r="A148" s="54">
        <v>21855</v>
      </c>
      <c r="B148" s="55">
        <v>50.6</v>
      </c>
      <c r="C148" s="56">
        <v>58.279998999999997</v>
      </c>
      <c r="D148" s="62">
        <f>(Table7[[#This Row],[S&amp;P]]-C136)/C136</f>
        <v>0.11051827362804878</v>
      </c>
      <c r="F148" s="3"/>
      <c r="K148" s="2"/>
    </row>
    <row r="149" spans="1:11" x14ac:dyDescent="0.2">
      <c r="A149" s="54">
        <v>21885</v>
      </c>
      <c r="B149" s="55">
        <v>58.2</v>
      </c>
      <c r="C149" s="56">
        <v>59.889999000000003</v>
      </c>
      <c r="D149" s="62">
        <f>(Table7[[#This Row],[S&amp;P]]-C137)/C137</f>
        <v>8.4767253844724749E-2</v>
      </c>
      <c r="F149" s="3"/>
      <c r="K149" s="2"/>
    </row>
    <row r="150" spans="1:11" x14ac:dyDescent="0.2">
      <c r="A150" s="54">
        <v>21916</v>
      </c>
      <c r="B150" s="55">
        <v>61.5</v>
      </c>
      <c r="C150" s="56">
        <v>55.610000999999997</v>
      </c>
      <c r="D150" s="62">
        <f>(Table7[[#This Row],[S&amp;P]]-C138)/C138</f>
        <v>2.8854823645539083E-3</v>
      </c>
      <c r="F150" s="3"/>
      <c r="K150" s="2"/>
    </row>
    <row r="151" spans="1:11" x14ac:dyDescent="0.2">
      <c r="A151" s="54">
        <v>21947</v>
      </c>
      <c r="B151" s="55">
        <v>52.3</v>
      </c>
      <c r="C151" s="56">
        <v>56.119999</v>
      </c>
      <c r="D151" s="62">
        <f>(Table7[[#This Row],[S&amp;P]]-C139)/C139</f>
        <v>1.2813553510196777E-2</v>
      </c>
      <c r="F151" s="3"/>
      <c r="K151" s="2"/>
    </row>
    <row r="152" spans="1:11" x14ac:dyDescent="0.2">
      <c r="A152" s="54">
        <v>21976</v>
      </c>
      <c r="B152" s="55">
        <v>47.8</v>
      </c>
      <c r="C152" s="56">
        <v>55.34</v>
      </c>
      <c r="D152" s="62">
        <f>(Table7[[#This Row],[S&amp;P]]-C140)/C140</f>
        <v>-1.8037337987685902E-3</v>
      </c>
      <c r="F152" s="3"/>
      <c r="K152" s="2"/>
    </row>
    <row r="153" spans="1:11" x14ac:dyDescent="0.2">
      <c r="A153" s="54">
        <v>22007</v>
      </c>
      <c r="B153" s="55">
        <v>45.3</v>
      </c>
      <c r="C153" s="56">
        <v>54.369999</v>
      </c>
      <c r="D153" s="62">
        <f>(Table7[[#This Row],[S&amp;P]]-C141)/C141</f>
        <v>-5.5912502170515771E-2</v>
      </c>
      <c r="F153" s="3"/>
      <c r="K153" s="2"/>
    </row>
    <row r="154" spans="1:11" x14ac:dyDescent="0.2">
      <c r="A154" s="54">
        <v>22037</v>
      </c>
      <c r="B154" s="55">
        <v>42.6</v>
      </c>
      <c r="C154" s="56">
        <v>55.830002</v>
      </c>
      <c r="D154" s="62">
        <f>(Table7[[#This Row],[S&amp;P]]-C142)/C142</f>
        <v>-4.8568473074301281E-2</v>
      </c>
      <c r="F154" s="3"/>
      <c r="K154" s="2"/>
    </row>
    <row r="155" spans="1:11" x14ac:dyDescent="0.2">
      <c r="A155" s="54">
        <v>22068</v>
      </c>
      <c r="B155" s="55">
        <v>44.4</v>
      </c>
      <c r="C155" s="56">
        <v>56.919998</v>
      </c>
      <c r="D155" s="62">
        <f>(Table7[[#This Row],[S&amp;P]]-C143)/C143</f>
        <v>-2.6509371874305316E-2</v>
      </c>
      <c r="F155" s="3"/>
      <c r="K155" s="2"/>
    </row>
    <row r="156" spans="1:11" x14ac:dyDescent="0.2">
      <c r="A156" s="54">
        <v>22098</v>
      </c>
      <c r="B156" s="55">
        <v>43.7</v>
      </c>
      <c r="C156" s="56">
        <v>55.509998000000003</v>
      </c>
      <c r="D156" s="62">
        <f>(Table7[[#This Row],[S&amp;P]]-C144)/C144</f>
        <v>-8.2630972818739795E-2</v>
      </c>
      <c r="F156" s="3"/>
      <c r="K156" s="2"/>
    </row>
    <row r="157" spans="1:11" x14ac:dyDescent="0.2">
      <c r="A157" s="54">
        <v>22129</v>
      </c>
      <c r="B157" s="55">
        <v>47.6</v>
      </c>
      <c r="C157" s="56">
        <v>56.959999000000003</v>
      </c>
      <c r="D157" s="62">
        <f>(Table7[[#This Row],[S&amp;P]]-C145)/C145</f>
        <v>-4.4295286721318279E-2</v>
      </c>
      <c r="F157" s="3"/>
      <c r="K157" s="2"/>
    </row>
    <row r="158" spans="1:11" x14ac:dyDescent="0.2">
      <c r="A158" s="54">
        <v>22160</v>
      </c>
      <c r="B158" s="55">
        <v>45.4</v>
      </c>
      <c r="C158" s="56">
        <v>53.52</v>
      </c>
      <c r="D158" s="62">
        <f>(Table7[[#This Row],[S&amp;P]]-C146)/C146</f>
        <v>-5.9071746500145052E-2</v>
      </c>
      <c r="F158" s="3"/>
      <c r="K158" s="2"/>
    </row>
    <row r="159" spans="1:11" x14ac:dyDescent="0.2">
      <c r="A159" s="54">
        <v>22190</v>
      </c>
      <c r="B159" s="55">
        <v>46</v>
      </c>
      <c r="C159" s="56">
        <v>53.389999000000003</v>
      </c>
      <c r="D159" s="62">
        <f>(Table7[[#This Row],[S&amp;P]]-C147)/C147</f>
        <v>-7.1801130041724615E-2</v>
      </c>
      <c r="F159" s="3"/>
      <c r="K159" s="2"/>
    </row>
    <row r="160" spans="1:11" x14ac:dyDescent="0.2">
      <c r="A160" s="54">
        <v>22221</v>
      </c>
      <c r="B160" s="55">
        <v>44.3</v>
      </c>
      <c r="C160" s="56">
        <v>55.540000999999997</v>
      </c>
      <c r="D160" s="62">
        <f>(Table7[[#This Row],[S&amp;P]]-C148)/C148</f>
        <v>-4.7014379667370966E-2</v>
      </c>
      <c r="F160" s="3"/>
      <c r="K160" s="2"/>
    </row>
    <row r="161" spans="1:11" x14ac:dyDescent="0.2">
      <c r="A161" s="54">
        <v>22251</v>
      </c>
      <c r="B161" s="55">
        <v>44.3</v>
      </c>
      <c r="C161" s="56">
        <v>58.110000999999997</v>
      </c>
      <c r="D161" s="62">
        <f>(Table7[[#This Row],[S&amp;P]]-C149)/C149</f>
        <v>-2.972112255336665E-2</v>
      </c>
      <c r="F161" s="3"/>
      <c r="K161" s="2"/>
    </row>
    <row r="162" spans="1:11" x14ac:dyDescent="0.2">
      <c r="A162" s="54">
        <v>22282</v>
      </c>
      <c r="B162" s="55">
        <v>43.9</v>
      </c>
      <c r="C162" s="56">
        <v>61.779998999999997</v>
      </c>
      <c r="D162" s="62">
        <f>(Table7[[#This Row],[S&amp;P]]-C150)/C150</f>
        <v>0.11095122979767615</v>
      </c>
      <c r="F162" s="3"/>
      <c r="K162" s="2"/>
    </row>
    <row r="163" spans="1:11" x14ac:dyDescent="0.2">
      <c r="A163" s="54">
        <v>22313</v>
      </c>
      <c r="B163" s="55">
        <v>43.6</v>
      </c>
      <c r="C163" s="56">
        <v>63.439999</v>
      </c>
      <c r="D163" s="62">
        <f>(Table7[[#This Row],[S&amp;P]]-C151)/C151</f>
        <v>0.1304347849329078</v>
      </c>
      <c r="F163" s="3"/>
      <c r="K163" s="2"/>
    </row>
    <row r="164" spans="1:11" x14ac:dyDescent="0.2">
      <c r="A164" s="54">
        <v>22341</v>
      </c>
      <c r="B164" s="55">
        <v>49.1</v>
      </c>
      <c r="C164" s="56">
        <v>65.059997999999993</v>
      </c>
      <c r="D164" s="62">
        <f>(Table7[[#This Row],[S&amp;P]]-C152)/C152</f>
        <v>0.17564145283700738</v>
      </c>
      <c r="F164" s="3"/>
      <c r="K164" s="2"/>
    </row>
    <row r="165" spans="1:11" x14ac:dyDescent="0.2">
      <c r="A165" s="54">
        <v>22372</v>
      </c>
      <c r="B165" s="55">
        <v>57.6</v>
      </c>
      <c r="C165" s="56">
        <v>65.309997999999993</v>
      </c>
      <c r="D165" s="62">
        <f>(Table7[[#This Row],[S&amp;P]]-C153)/C153</f>
        <v>0.2012138900352011</v>
      </c>
      <c r="F165" s="3"/>
      <c r="K165" s="2"/>
    </row>
    <row r="166" spans="1:11" x14ac:dyDescent="0.2">
      <c r="A166" s="54">
        <v>22402</v>
      </c>
      <c r="B166" s="55">
        <v>58.9</v>
      </c>
      <c r="C166" s="56">
        <v>66.559997999999993</v>
      </c>
      <c r="D166" s="62">
        <f>(Table7[[#This Row],[S&amp;P]]-C154)/C154</f>
        <v>0.19219050001108709</v>
      </c>
      <c r="F166" s="3"/>
      <c r="K166" s="2"/>
    </row>
    <row r="167" spans="1:11" x14ac:dyDescent="0.2">
      <c r="A167" s="54">
        <v>22433</v>
      </c>
      <c r="B167" s="55">
        <v>58.1</v>
      </c>
      <c r="C167" s="56">
        <v>64.639999000000003</v>
      </c>
      <c r="D167" s="62">
        <f>(Table7[[#This Row],[S&amp;P]]-C155)/C155</f>
        <v>0.13562897525049111</v>
      </c>
      <c r="F167" s="3"/>
      <c r="K167" s="2"/>
    </row>
    <row r="168" spans="1:11" x14ac:dyDescent="0.2">
      <c r="A168" s="54">
        <v>22463</v>
      </c>
      <c r="B168" s="55">
        <v>58.2</v>
      </c>
      <c r="C168" s="56">
        <v>66.760002</v>
      </c>
      <c r="D168" s="62">
        <f>(Table7[[#This Row],[S&amp;P]]-C156)/C156</f>
        <v>0.20266626563380521</v>
      </c>
      <c r="F168" s="3"/>
      <c r="K168" s="2"/>
    </row>
    <row r="169" spans="1:11" x14ac:dyDescent="0.2">
      <c r="A169" s="54">
        <v>22494</v>
      </c>
      <c r="B169" s="55">
        <v>60.7</v>
      </c>
      <c r="C169" s="56">
        <v>68.069999999999993</v>
      </c>
      <c r="D169" s="62">
        <f>(Table7[[#This Row],[S&amp;P]]-C157)/C157</f>
        <v>0.19504917828386881</v>
      </c>
      <c r="F169" s="3"/>
      <c r="K169" s="2"/>
    </row>
    <row r="170" spans="1:11" x14ac:dyDescent="0.2">
      <c r="A170" s="54">
        <v>22525</v>
      </c>
      <c r="B170" s="55">
        <v>63</v>
      </c>
      <c r="C170" s="56">
        <v>66.730002999999996</v>
      </c>
      <c r="D170" s="62">
        <f>(Table7[[#This Row],[S&amp;P]]-C158)/C158</f>
        <v>0.24682367339312392</v>
      </c>
      <c r="F170" s="3"/>
      <c r="K170" s="2"/>
    </row>
    <row r="171" spans="1:11" x14ac:dyDescent="0.2">
      <c r="A171" s="54">
        <v>22555</v>
      </c>
      <c r="B171" s="55">
        <v>62.2</v>
      </c>
      <c r="C171" s="56">
        <v>68.620002999999997</v>
      </c>
      <c r="D171" s="62">
        <f>(Table7[[#This Row],[S&amp;P]]-C159)/C159</f>
        <v>0.2852594921382185</v>
      </c>
      <c r="F171" s="3"/>
      <c r="K171" s="2"/>
    </row>
    <row r="172" spans="1:11" x14ac:dyDescent="0.2">
      <c r="A172" s="54">
        <v>22586</v>
      </c>
      <c r="B172" s="55">
        <v>59</v>
      </c>
      <c r="C172" s="56">
        <v>71.319999999999993</v>
      </c>
      <c r="D172" s="62">
        <f>(Table7[[#This Row],[S&amp;P]]-C160)/C160</f>
        <v>0.28411953035434762</v>
      </c>
      <c r="F172" s="3"/>
      <c r="K172" s="2"/>
    </row>
    <row r="173" spans="1:11" x14ac:dyDescent="0.2">
      <c r="A173" s="54">
        <v>22616</v>
      </c>
      <c r="B173" s="55">
        <v>64.2</v>
      </c>
      <c r="C173" s="56">
        <v>71.550003000000004</v>
      </c>
      <c r="D173" s="62">
        <f>(Table7[[#This Row],[S&amp;P]]-C161)/C161</f>
        <v>0.23128552346781078</v>
      </c>
      <c r="F173" s="3"/>
      <c r="K173" s="2"/>
    </row>
    <row r="174" spans="1:11" x14ac:dyDescent="0.2">
      <c r="A174" s="54">
        <v>22647</v>
      </c>
      <c r="B174" s="55">
        <v>60.9</v>
      </c>
      <c r="C174" s="56">
        <v>68.839995999999999</v>
      </c>
      <c r="D174" s="62">
        <f>(Table7[[#This Row],[S&amp;P]]-C162)/C162</f>
        <v>0.11427641816569151</v>
      </c>
      <c r="F174" s="3"/>
      <c r="K174" s="2"/>
    </row>
    <row r="175" spans="1:11" x14ac:dyDescent="0.2">
      <c r="A175" s="54">
        <v>22678</v>
      </c>
      <c r="B175" s="55">
        <v>61.1</v>
      </c>
      <c r="C175" s="56">
        <v>69.959998999999996</v>
      </c>
      <c r="D175" s="62">
        <f>(Table7[[#This Row],[S&amp;P]]-C163)/C163</f>
        <v>0.10277427652544566</v>
      </c>
      <c r="F175" s="3"/>
      <c r="K175" s="2"/>
    </row>
    <row r="176" spans="1:11" x14ac:dyDescent="0.2">
      <c r="A176" s="54">
        <v>22706</v>
      </c>
      <c r="B176" s="55">
        <v>60.6</v>
      </c>
      <c r="C176" s="56">
        <v>69.550003000000004</v>
      </c>
      <c r="D176" s="62">
        <f>(Table7[[#This Row],[S&amp;P]]-C164)/C164</f>
        <v>6.9013297541140578E-2</v>
      </c>
      <c r="F176" s="3"/>
      <c r="K176" s="2"/>
    </row>
    <row r="177" spans="1:11" x14ac:dyDescent="0.2">
      <c r="A177" s="54">
        <v>22737</v>
      </c>
      <c r="B177" s="55">
        <v>55.1</v>
      </c>
      <c r="C177" s="56">
        <v>65.239998</v>
      </c>
      <c r="D177" s="62">
        <f>(Table7[[#This Row],[S&amp;P]]-C165)/C165</f>
        <v>-1.0718113940225995E-3</v>
      </c>
      <c r="F177" s="3"/>
      <c r="K177" s="2"/>
    </row>
    <row r="178" spans="1:11" x14ac:dyDescent="0.2">
      <c r="A178" s="54">
        <v>22767</v>
      </c>
      <c r="B178" s="55">
        <v>52.2</v>
      </c>
      <c r="C178" s="56">
        <v>59.630001</v>
      </c>
      <c r="D178" s="62">
        <f>(Table7[[#This Row],[S&amp;P]]-C166)/C166</f>
        <v>-0.104116544594848</v>
      </c>
      <c r="F178" s="3"/>
      <c r="K178" s="2"/>
    </row>
    <row r="179" spans="1:11" x14ac:dyDescent="0.2">
      <c r="A179" s="54">
        <v>22798</v>
      </c>
      <c r="B179" s="55">
        <v>50.8</v>
      </c>
      <c r="C179" s="56">
        <v>54.75</v>
      </c>
      <c r="D179" s="62">
        <f>(Table7[[#This Row],[S&amp;P]]-C167)/C167</f>
        <v>-0.15300122452043977</v>
      </c>
      <c r="F179" s="3"/>
      <c r="K179" s="2"/>
    </row>
    <row r="180" spans="1:11" x14ac:dyDescent="0.2">
      <c r="A180" s="54">
        <v>22828</v>
      </c>
      <c r="B180" s="55">
        <v>51</v>
      </c>
      <c r="C180" s="56">
        <v>58.23</v>
      </c>
      <c r="D180" s="62">
        <f>(Table7[[#This Row],[S&amp;P]]-C168)/C168</f>
        <v>-0.12777114656167929</v>
      </c>
      <c r="F180" s="3"/>
      <c r="K180" s="2"/>
    </row>
    <row r="181" spans="1:11" x14ac:dyDescent="0.2">
      <c r="A181" s="54">
        <v>22859</v>
      </c>
      <c r="B181" s="55">
        <v>49.5</v>
      </c>
      <c r="C181" s="56">
        <v>59.119999</v>
      </c>
      <c r="D181" s="62">
        <f>(Table7[[#This Row],[S&amp;P]]-C169)/C169</f>
        <v>-0.13148231232554713</v>
      </c>
      <c r="F181" s="3"/>
      <c r="K181" s="2"/>
    </row>
    <row r="182" spans="1:11" x14ac:dyDescent="0.2">
      <c r="A182" s="54">
        <v>22890</v>
      </c>
      <c r="B182" s="55">
        <v>50</v>
      </c>
      <c r="C182" s="56">
        <v>56.27</v>
      </c>
      <c r="D182" s="62">
        <f>(Table7[[#This Row],[S&amp;P]]-C170)/C170</f>
        <v>-0.15675112437804017</v>
      </c>
      <c r="F182" s="3"/>
      <c r="K182" s="2"/>
    </row>
    <row r="183" spans="1:11" x14ac:dyDescent="0.2">
      <c r="A183" s="54">
        <v>22920</v>
      </c>
      <c r="B183" s="55">
        <v>51.2</v>
      </c>
      <c r="C183" s="56">
        <v>56.52</v>
      </c>
      <c r="D183" s="62">
        <f>(Table7[[#This Row],[S&amp;P]]-C171)/C171</f>
        <v>-0.1763334664966423</v>
      </c>
      <c r="F183" s="3"/>
      <c r="K183" s="2"/>
    </row>
    <row r="184" spans="1:11" x14ac:dyDescent="0.2">
      <c r="A184" s="54">
        <v>22951</v>
      </c>
      <c r="B184" s="55">
        <v>53.8</v>
      </c>
      <c r="C184" s="56">
        <v>62.259998000000003</v>
      </c>
      <c r="D184" s="62">
        <f>(Table7[[#This Row],[S&amp;P]]-C172)/C172</f>
        <v>-0.12703311833987649</v>
      </c>
      <c r="F184" s="3"/>
      <c r="K184" s="2"/>
    </row>
    <row r="185" spans="1:11" x14ac:dyDescent="0.2">
      <c r="A185" s="54">
        <v>22981</v>
      </c>
      <c r="B185" s="55">
        <v>57.2</v>
      </c>
      <c r="C185" s="56">
        <v>63.099997999999999</v>
      </c>
      <c r="D185" s="62">
        <f>(Table7[[#This Row],[S&amp;P]]-C173)/C173</f>
        <v>-0.11809929623622803</v>
      </c>
      <c r="F185" s="3"/>
      <c r="K185" s="2"/>
    </row>
    <row r="186" spans="1:11" x14ac:dyDescent="0.2">
      <c r="A186" s="54">
        <v>23012</v>
      </c>
      <c r="B186" s="55">
        <v>55.2</v>
      </c>
      <c r="C186" s="56">
        <v>66.199996999999996</v>
      </c>
      <c r="D186" s="62">
        <f>(Table7[[#This Row],[S&amp;P]]-C174)/C174</f>
        <v>-3.8349784331771358E-2</v>
      </c>
      <c r="F186" s="3"/>
      <c r="K186" s="2"/>
    </row>
    <row r="187" spans="1:11" x14ac:dyDescent="0.2">
      <c r="A187" s="54">
        <v>23043</v>
      </c>
      <c r="B187" s="55">
        <v>55.1</v>
      </c>
      <c r="C187" s="56">
        <v>64.290001000000004</v>
      </c>
      <c r="D187" s="62">
        <f>(Table7[[#This Row],[S&amp;P]]-C175)/C175</f>
        <v>-8.1046284749089162E-2</v>
      </c>
      <c r="F187" s="3"/>
      <c r="K187" s="2"/>
    </row>
    <row r="188" spans="1:11" x14ac:dyDescent="0.2">
      <c r="A188" s="54">
        <v>23071</v>
      </c>
      <c r="B188" s="55">
        <v>54.7</v>
      </c>
      <c r="C188" s="56">
        <v>66.569999999999993</v>
      </c>
      <c r="D188" s="62">
        <f>(Table7[[#This Row],[S&amp;P]]-C176)/C176</f>
        <v>-4.284691403967316E-2</v>
      </c>
      <c r="F188" s="3"/>
      <c r="K188" s="2"/>
    </row>
    <row r="189" spans="1:11" x14ac:dyDescent="0.2">
      <c r="A189" s="54">
        <v>23102</v>
      </c>
      <c r="B189" s="55">
        <v>57.6</v>
      </c>
      <c r="C189" s="56">
        <v>69.800003000000004</v>
      </c>
      <c r="D189" s="62">
        <f>(Table7[[#This Row],[S&amp;P]]-C177)/C177</f>
        <v>6.9895848249412945E-2</v>
      </c>
      <c r="F189" s="3"/>
      <c r="K189" s="2"/>
    </row>
    <row r="190" spans="1:11" x14ac:dyDescent="0.2">
      <c r="A190" s="54">
        <v>23132</v>
      </c>
      <c r="B190" s="55">
        <v>59.8</v>
      </c>
      <c r="C190" s="56">
        <v>70.800003000000004</v>
      </c>
      <c r="D190" s="62">
        <f>(Table7[[#This Row],[S&amp;P]]-C178)/C178</f>
        <v>0.18732184827566922</v>
      </c>
      <c r="F190" s="3"/>
      <c r="K190" s="2"/>
    </row>
    <row r="191" spans="1:11" x14ac:dyDescent="0.2">
      <c r="A191" s="54">
        <v>23163</v>
      </c>
      <c r="B191" s="55">
        <v>58.2</v>
      </c>
      <c r="C191" s="56">
        <v>69.370002999999997</v>
      </c>
      <c r="D191" s="62">
        <f>(Table7[[#This Row],[S&amp;P]]-C179)/C179</f>
        <v>0.26703201826484013</v>
      </c>
      <c r="F191" s="3"/>
      <c r="K191" s="2"/>
    </row>
    <row r="192" spans="1:11" x14ac:dyDescent="0.2">
      <c r="A192" s="54">
        <v>23193</v>
      </c>
      <c r="B192" s="55">
        <v>55.5</v>
      </c>
      <c r="C192" s="56">
        <v>69.129997000000003</v>
      </c>
      <c r="D192" s="62">
        <f>(Table7[[#This Row],[S&amp;P]]-C180)/C180</f>
        <v>0.18718868280954845</v>
      </c>
      <c r="F192" s="3"/>
      <c r="K192" s="2"/>
    </row>
    <row r="193" spans="1:11" x14ac:dyDescent="0.2">
      <c r="A193" s="54">
        <v>23224</v>
      </c>
      <c r="B193" s="55">
        <v>55.1</v>
      </c>
      <c r="C193" s="56">
        <v>72.5</v>
      </c>
      <c r="D193" s="62">
        <f>(Table7[[#This Row],[S&amp;P]]-C181)/C181</f>
        <v>0.22631937121649817</v>
      </c>
      <c r="F193" s="3"/>
      <c r="K193" s="2"/>
    </row>
    <row r="194" spans="1:11" x14ac:dyDescent="0.2">
      <c r="A194" s="54">
        <v>23255</v>
      </c>
      <c r="B194" s="55">
        <v>56.9</v>
      </c>
      <c r="C194" s="56">
        <v>71.699996999999996</v>
      </c>
      <c r="D194" s="62">
        <f>(Table7[[#This Row],[S&amp;P]]-C182)/C182</f>
        <v>0.27421355962324495</v>
      </c>
      <c r="F194" s="3"/>
      <c r="K194" s="2"/>
    </row>
    <row r="195" spans="1:11" x14ac:dyDescent="0.2">
      <c r="A195" s="54">
        <v>23285</v>
      </c>
      <c r="B195" s="55">
        <v>57.7</v>
      </c>
      <c r="C195" s="56">
        <v>74.010002</v>
      </c>
      <c r="D195" s="62">
        <f>(Table7[[#This Row],[S&amp;P]]-C183)/C183</f>
        <v>0.30944801840056613</v>
      </c>
      <c r="F195" s="3"/>
      <c r="K195" s="2"/>
    </row>
    <row r="196" spans="1:11" x14ac:dyDescent="0.2">
      <c r="A196" s="54">
        <v>23316</v>
      </c>
      <c r="B196" s="55">
        <v>57.5</v>
      </c>
      <c r="C196" s="56">
        <v>73.230002999999996</v>
      </c>
      <c r="D196" s="62">
        <f>(Table7[[#This Row],[S&amp;P]]-C184)/C184</f>
        <v>0.17619668089292251</v>
      </c>
      <c r="F196" s="3"/>
      <c r="K196" s="2"/>
    </row>
    <row r="197" spans="1:11" x14ac:dyDescent="0.2">
      <c r="A197" s="54">
        <v>23346</v>
      </c>
      <c r="B197" s="55">
        <v>54</v>
      </c>
      <c r="C197" s="56">
        <v>75.019997000000004</v>
      </c>
      <c r="D197" s="62">
        <f>(Table7[[#This Row],[S&amp;P]]-C185)/C185</f>
        <v>0.18890648776248781</v>
      </c>
      <c r="F197" s="3"/>
      <c r="K197" s="2"/>
    </row>
    <row r="198" spans="1:11" x14ac:dyDescent="0.2">
      <c r="A198" s="54">
        <v>23377</v>
      </c>
      <c r="B198" s="55">
        <v>57.1</v>
      </c>
      <c r="C198" s="56">
        <v>77.040001000000004</v>
      </c>
      <c r="D198" s="62">
        <f>(Table7[[#This Row],[S&amp;P]]-C186)/C186</f>
        <v>0.16374629140844232</v>
      </c>
      <c r="F198" s="3"/>
      <c r="K198" s="2"/>
    </row>
    <row r="199" spans="1:11" x14ac:dyDescent="0.2">
      <c r="A199" s="54">
        <v>23408</v>
      </c>
      <c r="B199" s="55">
        <v>57.9</v>
      </c>
      <c r="C199" s="56">
        <v>77.800003000000004</v>
      </c>
      <c r="D199" s="62">
        <f>(Table7[[#This Row],[S&amp;P]]-C187)/C187</f>
        <v>0.21014157395953376</v>
      </c>
      <c r="F199" s="3"/>
      <c r="K199" s="2"/>
    </row>
    <row r="200" spans="1:11" x14ac:dyDescent="0.2">
      <c r="A200" s="54">
        <v>23437</v>
      </c>
      <c r="B200" s="55">
        <v>60.2</v>
      </c>
      <c r="C200" s="56">
        <v>78.980002999999996</v>
      </c>
      <c r="D200" s="62">
        <f>(Table7[[#This Row],[S&amp;P]]-C188)/C188</f>
        <v>0.18642035451404543</v>
      </c>
      <c r="F200" s="3"/>
      <c r="K200" s="2"/>
    </row>
    <row r="201" spans="1:11" x14ac:dyDescent="0.2">
      <c r="A201" s="54">
        <v>23468</v>
      </c>
      <c r="B201" s="55">
        <v>59.2</v>
      </c>
      <c r="C201" s="56">
        <v>79.459998999999996</v>
      </c>
      <c r="D201" s="62">
        <f>(Table7[[#This Row],[S&amp;P]]-C189)/C189</f>
        <v>0.1383953522179647</v>
      </c>
      <c r="F201" s="3"/>
      <c r="K201" s="2"/>
    </row>
    <row r="202" spans="1:11" x14ac:dyDescent="0.2">
      <c r="A202" s="54">
        <v>23498</v>
      </c>
      <c r="B202" s="55">
        <v>58.7</v>
      </c>
      <c r="C202" s="56">
        <v>80.370002999999997</v>
      </c>
      <c r="D202" s="62">
        <f>(Table7[[#This Row],[S&amp;P]]-C190)/C190</f>
        <v>0.13516948579790303</v>
      </c>
      <c r="F202" s="3"/>
      <c r="K202" s="2"/>
    </row>
    <row r="203" spans="1:11" x14ac:dyDescent="0.2">
      <c r="A203" s="54">
        <v>23529</v>
      </c>
      <c r="B203" s="55">
        <v>60.1</v>
      </c>
      <c r="C203" s="56">
        <v>81.690002000000007</v>
      </c>
      <c r="D203" s="62">
        <f>(Table7[[#This Row],[S&amp;P]]-C191)/C191</f>
        <v>0.17759836337328702</v>
      </c>
      <c r="F203" s="3"/>
      <c r="K203" s="2"/>
    </row>
    <row r="204" spans="1:11" x14ac:dyDescent="0.2">
      <c r="A204" s="54">
        <v>23559</v>
      </c>
      <c r="B204" s="55">
        <v>62.9</v>
      </c>
      <c r="C204" s="56">
        <v>83.18</v>
      </c>
      <c r="D204" s="62">
        <f>(Table7[[#This Row],[S&amp;P]]-C192)/C192</f>
        <v>0.2032403241678139</v>
      </c>
      <c r="F204" s="3"/>
      <c r="K204" s="2"/>
    </row>
    <row r="205" spans="1:11" x14ac:dyDescent="0.2">
      <c r="A205" s="54">
        <v>23590</v>
      </c>
      <c r="B205" s="55">
        <v>63.3</v>
      </c>
      <c r="C205" s="56">
        <v>81.830001999999993</v>
      </c>
      <c r="D205" s="62">
        <f>(Table7[[#This Row],[S&amp;P]]-C193)/C193</f>
        <v>0.12868968275862058</v>
      </c>
      <c r="F205" s="3"/>
      <c r="K205" s="2"/>
    </row>
    <row r="206" spans="1:11" x14ac:dyDescent="0.2">
      <c r="A206" s="54">
        <v>23621</v>
      </c>
      <c r="B206" s="55">
        <v>63.3</v>
      </c>
      <c r="C206" s="56">
        <v>84.18</v>
      </c>
      <c r="D206" s="62">
        <f>(Table7[[#This Row],[S&amp;P]]-C194)/C194</f>
        <v>0.17405862652964979</v>
      </c>
      <c r="F206" s="3"/>
      <c r="K206" s="2"/>
    </row>
    <row r="207" spans="1:11" x14ac:dyDescent="0.2">
      <c r="A207" s="54">
        <v>23651</v>
      </c>
      <c r="B207" s="55">
        <v>60.7</v>
      </c>
      <c r="C207" s="56">
        <v>84.860000999999997</v>
      </c>
      <c r="D207" s="62">
        <f>(Table7[[#This Row],[S&amp;P]]-C195)/C195</f>
        <v>0.14660179309277679</v>
      </c>
      <c r="F207" s="3"/>
      <c r="K207" s="2"/>
    </row>
    <row r="208" spans="1:11" x14ac:dyDescent="0.2">
      <c r="A208" s="54">
        <v>23682</v>
      </c>
      <c r="B208" s="55">
        <v>61.8</v>
      </c>
      <c r="C208" s="56">
        <v>84.419998000000007</v>
      </c>
      <c r="D208" s="62">
        <f>(Table7[[#This Row],[S&amp;P]]-C196)/C196</f>
        <v>0.15280615241815587</v>
      </c>
      <c r="F208" s="3"/>
      <c r="K208" s="2"/>
    </row>
    <row r="209" spans="1:11" x14ac:dyDescent="0.2">
      <c r="A209" s="54">
        <v>23712</v>
      </c>
      <c r="B209" s="55">
        <v>62.4</v>
      </c>
      <c r="C209" s="56">
        <v>84.75</v>
      </c>
      <c r="D209" s="62">
        <f>(Table7[[#This Row],[S&amp;P]]-C197)/C197</f>
        <v>0.12969879217670452</v>
      </c>
      <c r="F209" s="3"/>
      <c r="K209" s="2"/>
    </row>
    <row r="210" spans="1:11" x14ac:dyDescent="0.2">
      <c r="A210" s="54">
        <v>23743</v>
      </c>
      <c r="B210" s="55">
        <v>61</v>
      </c>
      <c r="C210" s="56">
        <v>87.559997999999993</v>
      </c>
      <c r="D210" s="62">
        <f>(Table7[[#This Row],[S&amp;P]]-C198)/C198</f>
        <v>0.13655239957746093</v>
      </c>
      <c r="F210" s="3"/>
      <c r="K210" s="2"/>
    </row>
    <row r="211" spans="1:11" x14ac:dyDescent="0.2">
      <c r="A211" s="54">
        <v>23774</v>
      </c>
      <c r="B211" s="55">
        <v>62.1</v>
      </c>
      <c r="C211" s="56">
        <v>87.43</v>
      </c>
      <c r="D211" s="62">
        <f>(Table7[[#This Row],[S&amp;P]]-C199)/C199</f>
        <v>0.1237788769751076</v>
      </c>
      <c r="F211" s="3"/>
      <c r="K211" s="2"/>
    </row>
    <row r="212" spans="1:11" x14ac:dyDescent="0.2">
      <c r="A212" s="54">
        <v>23802</v>
      </c>
      <c r="B212" s="55">
        <v>64.900000000000006</v>
      </c>
      <c r="C212" s="56">
        <v>86.160004000000001</v>
      </c>
      <c r="D212" s="62">
        <f>(Table7[[#This Row],[S&amp;P]]-C200)/C200</f>
        <v>9.0909100117405731E-2</v>
      </c>
      <c r="F212" s="3"/>
      <c r="K212" s="2"/>
    </row>
    <row r="213" spans="1:11" x14ac:dyDescent="0.2">
      <c r="A213" s="54">
        <v>23833</v>
      </c>
      <c r="B213" s="112">
        <v>62</v>
      </c>
      <c r="C213" s="56">
        <v>89.110000999999997</v>
      </c>
      <c r="D213" s="62">
        <f>(Table7[[#This Row],[S&amp;P]]-C201)/C201</f>
        <v>0.12144477877478958</v>
      </c>
      <c r="F213" s="3"/>
      <c r="K213" s="2"/>
    </row>
    <row r="214" spans="1:11" x14ac:dyDescent="0.2">
      <c r="A214" s="54">
        <v>23863</v>
      </c>
      <c r="B214" s="112">
        <v>61.3</v>
      </c>
      <c r="C214" s="56">
        <v>88.419998000000007</v>
      </c>
      <c r="D214" s="62">
        <f>(Table7[[#This Row],[S&amp;P]]-C202)/C202</f>
        <v>0.10016168594643464</v>
      </c>
      <c r="F214" s="3"/>
      <c r="K214" s="2"/>
    </row>
    <row r="215" spans="1:11" x14ac:dyDescent="0.2">
      <c r="A215" s="54">
        <v>23894</v>
      </c>
      <c r="B215" s="112">
        <v>58.7</v>
      </c>
      <c r="C215" s="56">
        <v>84.120002999999997</v>
      </c>
      <c r="D215" s="62">
        <f>(Table7[[#This Row],[S&amp;P]]-C203)/C203</f>
        <v>2.9746614524504354E-2</v>
      </c>
      <c r="F215" s="3"/>
      <c r="K215" s="2"/>
    </row>
    <row r="216" spans="1:11" x14ac:dyDescent="0.2">
      <c r="A216" s="54">
        <v>23924</v>
      </c>
      <c r="B216" s="112">
        <v>58.1</v>
      </c>
      <c r="C216" s="56">
        <v>85.25</v>
      </c>
      <c r="D216" s="62">
        <f>(Table7[[#This Row],[S&amp;P]]-C204)/C204</f>
        <v>2.4885789853330044E-2</v>
      </c>
      <c r="F216" s="3"/>
      <c r="K216" s="2"/>
    </row>
    <row r="217" spans="1:11" x14ac:dyDescent="0.2">
      <c r="A217" s="54">
        <v>23955</v>
      </c>
      <c r="B217" s="112">
        <v>58.1</v>
      </c>
      <c r="C217" s="56">
        <v>87.169998000000007</v>
      </c>
      <c r="D217" s="62">
        <f>(Table7[[#This Row],[S&amp;P]]-C205)/C205</f>
        <v>6.5257190144025826E-2</v>
      </c>
      <c r="F217" s="3"/>
      <c r="K217" s="2"/>
    </row>
    <row r="218" spans="1:11" x14ac:dyDescent="0.2">
      <c r="A218" s="54">
        <v>23986</v>
      </c>
      <c r="B218" s="112">
        <v>61</v>
      </c>
      <c r="C218" s="56">
        <v>89.959998999999996</v>
      </c>
      <c r="D218" s="62">
        <f>(Table7[[#This Row],[S&amp;P]]-C206)/C206</f>
        <v>6.8662378237110827E-2</v>
      </c>
      <c r="F218" s="3"/>
      <c r="K218" s="2"/>
    </row>
    <row r="219" spans="1:11" x14ac:dyDescent="0.2">
      <c r="A219" s="54">
        <v>24016</v>
      </c>
      <c r="B219" s="112">
        <v>58.6</v>
      </c>
      <c r="C219" s="56">
        <v>92.419998000000007</v>
      </c>
      <c r="D219" s="62">
        <f>(Table7[[#This Row],[S&amp;P]]-C207)/C207</f>
        <v>8.9087873095830036E-2</v>
      </c>
      <c r="F219" s="3"/>
      <c r="K219" s="2"/>
    </row>
    <row r="220" spans="1:11" x14ac:dyDescent="0.2">
      <c r="A220" s="54">
        <v>24047</v>
      </c>
      <c r="B220" s="112">
        <v>59.4</v>
      </c>
      <c r="C220" s="56">
        <v>91.610000999999997</v>
      </c>
      <c r="D220" s="62">
        <f>(Table7[[#This Row],[S&amp;P]]-C208)/C208</f>
        <v>8.5169428693897736E-2</v>
      </c>
      <c r="F220" s="3"/>
      <c r="K220" s="2"/>
    </row>
    <row r="221" spans="1:11" x14ac:dyDescent="0.2">
      <c r="A221" s="54">
        <v>24077</v>
      </c>
      <c r="B221" s="112">
        <v>62.8</v>
      </c>
      <c r="C221" s="56">
        <v>92.43</v>
      </c>
      <c r="D221" s="62">
        <f>(Table7[[#This Row],[S&amp;P]]-C209)/C209</f>
        <v>9.0619469026548757E-2</v>
      </c>
      <c r="F221" s="3"/>
      <c r="K221" s="2"/>
    </row>
    <row r="222" spans="1:11" x14ac:dyDescent="0.2">
      <c r="A222" s="54">
        <v>24108</v>
      </c>
      <c r="B222" s="112">
        <v>65.8</v>
      </c>
      <c r="C222" s="56">
        <v>92.879997000000003</v>
      </c>
      <c r="D222" s="62">
        <f>(Table7[[#This Row],[S&amp;P]]-C210)/C210</f>
        <v>6.0758327107316865E-2</v>
      </c>
      <c r="F222" s="3"/>
      <c r="K222" s="2"/>
    </row>
    <row r="223" spans="1:11" x14ac:dyDescent="0.2">
      <c r="A223" s="54">
        <v>24139</v>
      </c>
      <c r="B223" s="112">
        <v>65.5</v>
      </c>
      <c r="C223" s="56">
        <v>91.220000999999996</v>
      </c>
      <c r="D223" s="62">
        <f>(Table7[[#This Row],[S&amp;P]]-C211)/C211</f>
        <v>4.3348976323916155E-2</v>
      </c>
      <c r="F223" s="3"/>
      <c r="K223" s="2"/>
    </row>
    <row r="224" spans="1:11" x14ac:dyDescent="0.2">
      <c r="A224" s="54">
        <v>24167</v>
      </c>
      <c r="B224" s="112">
        <v>65.7</v>
      </c>
      <c r="C224" s="56">
        <v>89.230002999999996</v>
      </c>
      <c r="D224" s="62">
        <f>(Table7[[#This Row],[S&amp;P]]-C212)/C212</f>
        <v>3.5631370212099757E-2</v>
      </c>
      <c r="F224" s="3"/>
      <c r="K224" s="2"/>
    </row>
    <row r="225" spans="1:11" x14ac:dyDescent="0.2">
      <c r="A225" s="54">
        <v>24198</v>
      </c>
      <c r="B225" s="112">
        <v>64.2</v>
      </c>
      <c r="C225" s="56">
        <v>91.059997999999993</v>
      </c>
      <c r="D225" s="62">
        <f>(Table7[[#This Row],[S&amp;P]]-C213)/C213</f>
        <v>2.1883031961810843E-2</v>
      </c>
      <c r="F225" s="3"/>
      <c r="K225" s="2"/>
    </row>
    <row r="226" spans="1:11" x14ac:dyDescent="0.2">
      <c r="A226" s="54">
        <v>24228</v>
      </c>
      <c r="B226" s="112">
        <v>57.7</v>
      </c>
      <c r="C226" s="56">
        <v>86.129997000000003</v>
      </c>
      <c r="D226" s="62">
        <f>(Table7[[#This Row],[S&amp;P]]-C214)/C214</f>
        <v>-2.5899129742120143E-2</v>
      </c>
      <c r="F226" s="3"/>
      <c r="K226" s="2"/>
    </row>
    <row r="227" spans="1:11" x14ac:dyDescent="0.2">
      <c r="A227" s="54">
        <v>24259</v>
      </c>
      <c r="B227" s="112">
        <v>59</v>
      </c>
      <c r="C227" s="56">
        <v>84.739998</v>
      </c>
      <c r="D227" s="62">
        <f>(Table7[[#This Row],[S&amp;P]]-C215)/C215</f>
        <v>7.370363503196772E-3</v>
      </c>
      <c r="F227" s="3"/>
      <c r="K227" s="2"/>
    </row>
    <row r="228" spans="1:11" x14ac:dyDescent="0.2">
      <c r="A228" s="54">
        <v>24289</v>
      </c>
      <c r="B228" s="112">
        <v>60.3</v>
      </c>
      <c r="C228" s="56">
        <v>83.599997999999999</v>
      </c>
      <c r="D228" s="62">
        <f>(Table7[[#This Row],[S&amp;P]]-C216)/C216</f>
        <v>-1.9354862170087982E-2</v>
      </c>
      <c r="F228" s="3"/>
      <c r="K228" s="2"/>
    </row>
    <row r="229" spans="1:11" x14ac:dyDescent="0.2">
      <c r="A229" s="54">
        <v>24320</v>
      </c>
      <c r="B229" s="112">
        <v>58.5</v>
      </c>
      <c r="C229" s="56">
        <v>77.099997999999999</v>
      </c>
      <c r="D229" s="62">
        <f>(Table7[[#This Row],[S&amp;P]]-C217)/C217</f>
        <v>-0.11552139762582084</v>
      </c>
      <c r="F229" s="3"/>
      <c r="K229" s="2"/>
    </row>
    <row r="230" spans="1:11" x14ac:dyDescent="0.2">
      <c r="A230" s="54">
        <v>24351</v>
      </c>
      <c r="B230" s="112">
        <v>58.7</v>
      </c>
      <c r="C230" s="56">
        <v>76.559997999999993</v>
      </c>
      <c r="D230" s="62">
        <f>(Table7[[#This Row],[S&amp;P]]-C218)/C218</f>
        <v>-0.14895510392346717</v>
      </c>
      <c r="F230" s="3"/>
      <c r="K230" s="2"/>
    </row>
    <row r="231" spans="1:11" x14ac:dyDescent="0.2">
      <c r="A231" s="54">
        <v>24381</v>
      </c>
      <c r="B231" s="112">
        <v>57.2</v>
      </c>
      <c r="C231" s="56">
        <v>80.199996999999996</v>
      </c>
      <c r="D231" s="62">
        <f>(Table7[[#This Row],[S&amp;P]]-C219)/C219</f>
        <v>-0.13222247635192558</v>
      </c>
      <c r="F231" s="3"/>
      <c r="K231" s="2"/>
    </row>
    <row r="232" spans="1:11" x14ac:dyDescent="0.2">
      <c r="A232" s="54">
        <v>24412</v>
      </c>
      <c r="B232" s="112">
        <v>53.7</v>
      </c>
      <c r="C232" s="56">
        <v>80.449996999999996</v>
      </c>
      <c r="D232" s="62">
        <f>(Table7[[#This Row],[S&amp;P]]-C220)/C220</f>
        <v>-0.12182080425913325</v>
      </c>
      <c r="F232" s="3"/>
      <c r="K232" s="2"/>
    </row>
    <row r="233" spans="1:11" x14ac:dyDescent="0.2">
      <c r="A233" s="54">
        <v>24442</v>
      </c>
      <c r="B233" s="112">
        <v>52.4</v>
      </c>
      <c r="C233" s="56">
        <v>80.330001999999993</v>
      </c>
      <c r="D233" s="62">
        <f>(Table7[[#This Row],[S&amp;P]]-C221)/C221</f>
        <v>-0.13090985610732461</v>
      </c>
      <c r="F233" s="3"/>
      <c r="K233" s="2"/>
    </row>
    <row r="234" spans="1:11" x14ac:dyDescent="0.2">
      <c r="A234" s="54">
        <v>24473</v>
      </c>
      <c r="B234" s="112">
        <v>49.1</v>
      </c>
      <c r="C234" s="56">
        <v>86.610000999999997</v>
      </c>
      <c r="D234" s="62">
        <f>(Table7[[#This Row],[S&amp;P]]-C222)/C222</f>
        <v>-6.7506419062438233E-2</v>
      </c>
      <c r="F234" s="3"/>
      <c r="K234" s="2"/>
    </row>
    <row r="235" spans="1:11" x14ac:dyDescent="0.2">
      <c r="A235" s="54">
        <v>24504</v>
      </c>
      <c r="B235" s="112">
        <v>47.6</v>
      </c>
      <c r="C235" s="56">
        <v>86.779999000000004</v>
      </c>
      <c r="D235" s="62">
        <f>(Table7[[#This Row],[S&amp;P]]-C223)/C223</f>
        <v>-4.8673557896584466E-2</v>
      </c>
      <c r="F235" s="3"/>
      <c r="K235" s="2"/>
    </row>
    <row r="236" spans="1:11" x14ac:dyDescent="0.2">
      <c r="A236" s="54">
        <v>24532</v>
      </c>
      <c r="B236" s="112">
        <v>45.3</v>
      </c>
      <c r="C236" s="56">
        <v>90.199996999999996</v>
      </c>
      <c r="D236" s="62">
        <f>(Table7[[#This Row],[S&amp;P]]-C224)/C224</f>
        <v>1.087071576137905E-2</v>
      </c>
      <c r="F236" s="3"/>
      <c r="K236" s="2"/>
    </row>
    <row r="237" spans="1:11" x14ac:dyDescent="0.2">
      <c r="A237" s="54">
        <v>24563</v>
      </c>
      <c r="B237" s="112">
        <v>42.8</v>
      </c>
      <c r="C237" s="56">
        <v>94.010002</v>
      </c>
      <c r="D237" s="62">
        <f>(Table7[[#This Row],[S&amp;P]]-C225)/C225</f>
        <v>3.2396266909647933E-2</v>
      </c>
      <c r="F237" s="3"/>
      <c r="K237" s="2"/>
    </row>
    <row r="238" spans="1:11" x14ac:dyDescent="0.2">
      <c r="A238" s="54">
        <v>24593</v>
      </c>
      <c r="B238" s="112">
        <v>44.5</v>
      </c>
      <c r="C238" s="56">
        <v>89.080001999999993</v>
      </c>
      <c r="D238" s="62">
        <f>(Table7[[#This Row],[S&amp;P]]-C226)/C226</f>
        <v>3.4250610736698273E-2</v>
      </c>
      <c r="F238" s="3"/>
      <c r="K238" s="2"/>
    </row>
    <row r="239" spans="1:11" x14ac:dyDescent="0.2">
      <c r="A239" s="54">
        <v>24624</v>
      </c>
      <c r="B239" s="112">
        <v>46.8</v>
      </c>
      <c r="C239" s="56">
        <v>90.639999000000003</v>
      </c>
      <c r="D239" s="62">
        <f>(Table7[[#This Row],[S&amp;P]]-C227)/C227</f>
        <v>6.9624747926003053E-2</v>
      </c>
      <c r="F239" s="3"/>
      <c r="K239" s="2"/>
    </row>
    <row r="240" spans="1:11" x14ac:dyDescent="0.2">
      <c r="A240" s="54">
        <v>24654</v>
      </c>
      <c r="B240" s="112">
        <v>49.5</v>
      </c>
      <c r="C240" s="56">
        <v>94.75</v>
      </c>
      <c r="D240" s="62">
        <f>(Table7[[#This Row],[S&amp;P]]-C228)/C228</f>
        <v>0.13337323285581898</v>
      </c>
      <c r="F240" s="3"/>
      <c r="K240" s="2"/>
    </row>
    <row r="241" spans="1:11" x14ac:dyDescent="0.2">
      <c r="A241" s="54">
        <v>24685</v>
      </c>
      <c r="B241" s="112">
        <v>52.2</v>
      </c>
      <c r="C241" s="56">
        <v>93.639999000000003</v>
      </c>
      <c r="D241" s="62">
        <f>(Table7[[#This Row],[S&amp;P]]-C229)/C229</f>
        <v>0.21452660738071619</v>
      </c>
      <c r="F241" s="3"/>
      <c r="K241" s="2"/>
    </row>
    <row r="242" spans="1:11" x14ac:dyDescent="0.2">
      <c r="A242" s="54">
        <v>24716</v>
      </c>
      <c r="B242" s="112">
        <v>54.9</v>
      </c>
      <c r="C242" s="56">
        <v>96.709998999999996</v>
      </c>
      <c r="D242" s="62">
        <f>(Table7[[#This Row],[S&amp;P]]-C230)/C230</f>
        <v>0.26319228743971501</v>
      </c>
      <c r="F242" s="3"/>
      <c r="K242" s="2"/>
    </row>
    <row r="243" spans="1:11" x14ac:dyDescent="0.2">
      <c r="A243" s="54">
        <v>24746</v>
      </c>
      <c r="B243" s="112">
        <v>54.1</v>
      </c>
      <c r="C243" s="56">
        <v>93.300003000000004</v>
      </c>
      <c r="D243" s="62">
        <f>(Table7[[#This Row],[S&amp;P]]-C231)/C231</f>
        <v>0.16334172680829412</v>
      </c>
      <c r="F243" s="3"/>
      <c r="K243" s="2"/>
    </row>
    <row r="244" spans="1:11" x14ac:dyDescent="0.2">
      <c r="A244" s="54">
        <v>24777</v>
      </c>
      <c r="B244" s="112">
        <v>54.2</v>
      </c>
      <c r="C244" s="56">
        <v>94</v>
      </c>
      <c r="D244" s="62">
        <f>(Table7[[#This Row],[S&amp;P]]-C232)/C232</f>
        <v>0.16842763835031596</v>
      </c>
      <c r="F244" s="3"/>
      <c r="K244" s="2"/>
    </row>
    <row r="245" spans="1:11" x14ac:dyDescent="0.2">
      <c r="A245" s="54">
        <v>24807</v>
      </c>
      <c r="B245" s="112">
        <v>55.6</v>
      </c>
      <c r="C245" s="56">
        <v>96.470000999999996</v>
      </c>
      <c r="D245" s="62">
        <f>(Table7[[#This Row],[S&amp;P]]-C233)/C233</f>
        <v>0.20092118259875064</v>
      </c>
      <c r="F245" s="3"/>
      <c r="K245" s="2"/>
    </row>
    <row r="246" spans="1:11" x14ac:dyDescent="0.2">
      <c r="A246" s="54">
        <v>24838</v>
      </c>
      <c r="B246" s="112">
        <v>56.6</v>
      </c>
      <c r="C246" s="56">
        <v>92.239998</v>
      </c>
      <c r="D246" s="62">
        <f>(Table7[[#This Row],[S&amp;P]]-C234)/C234</f>
        <v>6.5004005715229157E-2</v>
      </c>
      <c r="F246" s="3"/>
      <c r="K246" s="2"/>
    </row>
    <row r="247" spans="1:11" x14ac:dyDescent="0.2">
      <c r="A247" s="54">
        <v>24869</v>
      </c>
      <c r="B247" s="112">
        <v>55</v>
      </c>
      <c r="C247" s="56">
        <v>89.360000999999997</v>
      </c>
      <c r="D247" s="62">
        <f>(Table7[[#This Row],[S&amp;P]]-C235)/C235</f>
        <v>2.9730376005189782E-2</v>
      </c>
      <c r="F247" s="3"/>
      <c r="K247" s="2"/>
    </row>
    <row r="248" spans="1:11" x14ac:dyDescent="0.2">
      <c r="A248" s="54">
        <v>24898</v>
      </c>
      <c r="B248" s="112">
        <v>53.8</v>
      </c>
      <c r="C248" s="56">
        <v>90.199996999999996</v>
      </c>
      <c r="D248" s="62">
        <f>(Table7[[#This Row],[S&amp;P]]-C236)/C236</f>
        <v>0</v>
      </c>
      <c r="F248" s="3"/>
      <c r="K248" s="2"/>
    </row>
    <row r="249" spans="1:11" x14ac:dyDescent="0.2">
      <c r="A249" s="54">
        <v>24929</v>
      </c>
      <c r="B249" s="112">
        <v>58</v>
      </c>
      <c r="C249" s="56">
        <v>97.459998999999996</v>
      </c>
      <c r="D249" s="62">
        <f>(Table7[[#This Row],[S&amp;P]]-C237)/C237</f>
        <v>3.6698190901006428E-2</v>
      </c>
      <c r="F249" s="3"/>
      <c r="K249" s="2"/>
    </row>
    <row r="250" spans="1:11" x14ac:dyDescent="0.2">
      <c r="A250" s="54">
        <v>24959</v>
      </c>
      <c r="B250" s="112">
        <v>55.3</v>
      </c>
      <c r="C250" s="56">
        <v>98.68</v>
      </c>
      <c r="D250" s="62">
        <f>(Table7[[#This Row],[S&amp;P]]-C238)/C238</f>
        <v>0.10776827328764557</v>
      </c>
      <c r="F250" s="3"/>
      <c r="K250" s="2"/>
    </row>
    <row r="251" spans="1:11" x14ac:dyDescent="0.2">
      <c r="A251" s="54">
        <v>24990</v>
      </c>
      <c r="B251" s="112">
        <v>53.5</v>
      </c>
      <c r="C251" s="56">
        <v>99.580001999999993</v>
      </c>
      <c r="D251" s="62">
        <f>(Table7[[#This Row],[S&amp;P]]-C239)/C239</f>
        <v>9.8631984759840849E-2</v>
      </c>
      <c r="F251" s="3"/>
      <c r="K251" s="2"/>
    </row>
    <row r="252" spans="1:11" x14ac:dyDescent="0.2">
      <c r="A252" s="54">
        <v>25020</v>
      </c>
      <c r="B252" s="112">
        <v>54.1</v>
      </c>
      <c r="C252" s="56">
        <v>97.739998</v>
      </c>
      <c r="D252" s="62">
        <f>(Table7[[#This Row],[S&amp;P]]-C240)/C240</f>
        <v>3.1556707124010555E-2</v>
      </c>
      <c r="F252" s="3"/>
      <c r="K252" s="2"/>
    </row>
    <row r="253" spans="1:11" x14ac:dyDescent="0.2">
      <c r="A253" s="54">
        <v>25051</v>
      </c>
      <c r="B253" s="112">
        <v>52.7</v>
      </c>
      <c r="C253" s="56">
        <v>98.860000999999997</v>
      </c>
      <c r="D253" s="62">
        <f>(Table7[[#This Row],[S&amp;P]]-C241)/C241</f>
        <v>5.5745429899032715E-2</v>
      </c>
      <c r="F253" s="3"/>
      <c r="K253" s="2"/>
    </row>
    <row r="254" spans="1:11" x14ac:dyDescent="0.2">
      <c r="A254" s="54">
        <v>25082</v>
      </c>
      <c r="B254" s="112">
        <v>51.8</v>
      </c>
      <c r="C254" s="56">
        <v>102.66999800000001</v>
      </c>
      <c r="D254" s="62">
        <f>(Table7[[#This Row],[S&amp;P]]-C242)/C242</f>
        <v>6.162753656940903E-2</v>
      </c>
      <c r="F254" s="3"/>
      <c r="K254" s="2"/>
    </row>
    <row r="255" spans="1:11" x14ac:dyDescent="0.2">
      <c r="A255" s="54">
        <v>25112</v>
      </c>
      <c r="B255" s="112">
        <v>55.8</v>
      </c>
      <c r="C255" s="56">
        <v>103.410004</v>
      </c>
      <c r="D255" s="62">
        <f>(Table7[[#This Row],[S&amp;P]]-C243)/C243</f>
        <v>0.10836013585122818</v>
      </c>
      <c r="F255" s="3"/>
      <c r="K255" s="2"/>
    </row>
    <row r="256" spans="1:11" x14ac:dyDescent="0.2">
      <c r="A256" s="54">
        <v>25143</v>
      </c>
      <c r="B256" s="112">
        <v>58.1</v>
      </c>
      <c r="C256" s="56">
        <v>108.370003</v>
      </c>
      <c r="D256" s="62">
        <f>(Table7[[#This Row],[S&amp;P]]-C244)/C244</f>
        <v>0.1528723723404255</v>
      </c>
      <c r="F256" s="3"/>
      <c r="K256" s="2"/>
    </row>
    <row r="257" spans="1:11" x14ac:dyDescent="0.2">
      <c r="A257" s="54">
        <v>25173</v>
      </c>
      <c r="B257" s="112">
        <v>56.1</v>
      </c>
      <c r="C257" s="56">
        <v>103.860001</v>
      </c>
      <c r="D257" s="62">
        <f>(Table7[[#This Row],[S&amp;P]]-C245)/C245</f>
        <v>7.6604124840840421E-2</v>
      </c>
      <c r="F257" s="3"/>
      <c r="K257" s="2"/>
    </row>
    <row r="258" spans="1:11" x14ac:dyDescent="0.2">
      <c r="A258" s="54">
        <v>25204</v>
      </c>
      <c r="B258" s="112">
        <v>54.9</v>
      </c>
      <c r="C258" s="56">
        <v>103.010002</v>
      </c>
      <c r="D258" s="62">
        <f>(Table7[[#This Row],[S&amp;P]]-C246)/C246</f>
        <v>0.11676067035474133</v>
      </c>
      <c r="F258" s="3"/>
      <c r="K258" s="2"/>
    </row>
    <row r="259" spans="1:11" x14ac:dyDescent="0.2">
      <c r="A259" s="54">
        <v>25235</v>
      </c>
      <c r="B259" s="112">
        <v>57</v>
      </c>
      <c r="C259" s="56">
        <v>98.129997000000003</v>
      </c>
      <c r="D259" s="62">
        <f>(Table7[[#This Row],[S&amp;P]]-C247)/C247</f>
        <v>9.8142299707449712E-2</v>
      </c>
      <c r="F259" s="3"/>
      <c r="K259" s="2"/>
    </row>
    <row r="260" spans="1:11" x14ac:dyDescent="0.2">
      <c r="A260" s="54">
        <v>25263</v>
      </c>
      <c r="B260" s="112">
        <v>57.1</v>
      </c>
      <c r="C260" s="56">
        <v>101.510002</v>
      </c>
      <c r="D260" s="62">
        <f>(Table7[[#This Row],[S&amp;P]]-C248)/C248</f>
        <v>0.12538808621024683</v>
      </c>
      <c r="F260" s="3"/>
      <c r="K260" s="2"/>
    </row>
    <row r="261" spans="1:11" x14ac:dyDescent="0.2">
      <c r="A261" s="54">
        <v>25294</v>
      </c>
      <c r="B261" s="112">
        <v>55.2</v>
      </c>
      <c r="C261" s="56">
        <v>103.69000200000001</v>
      </c>
      <c r="D261" s="62">
        <f>(Table7[[#This Row],[S&amp;P]]-C249)/C249</f>
        <v>6.3923692426879786E-2</v>
      </c>
      <c r="F261" s="3"/>
      <c r="K261" s="2"/>
    </row>
    <row r="262" spans="1:11" x14ac:dyDescent="0.2">
      <c r="A262" s="54">
        <v>25324</v>
      </c>
      <c r="B262" s="112">
        <v>56.7</v>
      </c>
      <c r="C262" s="56">
        <v>103.459999</v>
      </c>
      <c r="D262" s="62">
        <f>(Table7[[#This Row],[S&amp;P]]-C250)/C250</f>
        <v>4.8439389947304311E-2</v>
      </c>
      <c r="F262" s="3"/>
      <c r="K262" s="2"/>
    </row>
    <row r="263" spans="1:11" x14ac:dyDescent="0.2">
      <c r="A263" s="54">
        <v>25355</v>
      </c>
      <c r="B263" s="112">
        <v>55.5</v>
      </c>
      <c r="C263" s="56">
        <v>97.709998999999996</v>
      </c>
      <c r="D263" s="62">
        <f>(Table7[[#This Row],[S&amp;P]]-C251)/C251</f>
        <v>-1.8778901008658314E-2</v>
      </c>
      <c r="F263" s="3"/>
      <c r="K263" s="2"/>
    </row>
    <row r="264" spans="1:11" x14ac:dyDescent="0.2">
      <c r="A264" s="54">
        <v>25385</v>
      </c>
      <c r="B264" s="112">
        <v>53.1</v>
      </c>
      <c r="C264" s="56">
        <v>91.830001999999993</v>
      </c>
      <c r="D264" s="62">
        <f>(Table7[[#This Row],[S&amp;P]]-C252)/C252</f>
        <v>-6.0466504204348424E-2</v>
      </c>
      <c r="F264" s="3"/>
      <c r="K264" s="2"/>
    </row>
    <row r="265" spans="1:11" x14ac:dyDescent="0.2">
      <c r="A265" s="54">
        <v>25416</v>
      </c>
      <c r="B265" s="112">
        <v>54.8</v>
      </c>
      <c r="C265" s="56">
        <v>95.510002</v>
      </c>
      <c r="D265" s="62">
        <f>(Table7[[#This Row],[S&amp;P]]-C253)/C253</f>
        <v>-3.3886293405965037E-2</v>
      </c>
      <c r="F265" s="3"/>
      <c r="K265" s="2"/>
    </row>
    <row r="266" spans="1:11" x14ac:dyDescent="0.2">
      <c r="A266" s="54">
        <v>25447</v>
      </c>
      <c r="B266" s="112">
        <v>54.1</v>
      </c>
      <c r="C266" s="56">
        <v>93.120002999999997</v>
      </c>
      <c r="D266" s="62">
        <f>(Table7[[#This Row],[S&amp;P]]-C254)/C254</f>
        <v>-9.3016413616760843E-2</v>
      </c>
      <c r="F266" s="3"/>
      <c r="K266" s="2"/>
    </row>
    <row r="267" spans="1:11" x14ac:dyDescent="0.2">
      <c r="A267" s="54">
        <v>25477</v>
      </c>
      <c r="B267" s="112">
        <v>54.6</v>
      </c>
      <c r="C267" s="56">
        <v>97.120002999999997</v>
      </c>
      <c r="D267" s="62">
        <f>(Table7[[#This Row],[S&amp;P]]-C255)/C255</f>
        <v>-6.0825846211165449E-2</v>
      </c>
      <c r="F267" s="3"/>
      <c r="K267" s="2"/>
    </row>
    <row r="268" spans="1:11" x14ac:dyDescent="0.2">
      <c r="A268" s="54">
        <v>25508</v>
      </c>
      <c r="B268" s="112">
        <v>53.2</v>
      </c>
      <c r="C268" s="56">
        <v>93.809997999999993</v>
      </c>
      <c r="D268" s="62">
        <f>(Table7[[#This Row],[S&amp;P]]-C256)/C256</f>
        <v>-0.13435456857927747</v>
      </c>
      <c r="F268" s="3"/>
      <c r="K268" s="2"/>
    </row>
    <row r="269" spans="1:11" x14ac:dyDescent="0.2">
      <c r="A269" s="54">
        <v>25538</v>
      </c>
      <c r="B269" s="112">
        <v>52</v>
      </c>
      <c r="C269" s="56">
        <v>92.059997999999993</v>
      </c>
      <c r="D269" s="62">
        <f>(Table7[[#This Row],[S&amp;P]]-C257)/C257</f>
        <v>-0.11361450882327648</v>
      </c>
      <c r="F269" s="3"/>
      <c r="K269" s="2"/>
    </row>
    <row r="270" spans="1:11" x14ac:dyDescent="0.2">
      <c r="A270" s="54">
        <v>25569</v>
      </c>
      <c r="B270" s="112">
        <v>48.7</v>
      </c>
      <c r="C270" s="56">
        <v>85.019997000000004</v>
      </c>
      <c r="D270" s="62">
        <f>(Table7[[#This Row],[S&amp;P]]-C258)/C258</f>
        <v>-0.17464328366870624</v>
      </c>
      <c r="F270" s="3"/>
      <c r="K270" s="2"/>
    </row>
    <row r="271" spans="1:11" x14ac:dyDescent="0.2">
      <c r="A271" s="54">
        <v>25600</v>
      </c>
      <c r="B271" s="112">
        <v>47.4</v>
      </c>
      <c r="C271" s="56">
        <v>89.5</v>
      </c>
      <c r="D271" s="62">
        <f>(Table7[[#This Row],[S&amp;P]]-C259)/C259</f>
        <v>-8.7944535451274938E-2</v>
      </c>
      <c r="F271" s="3"/>
      <c r="K271" s="2"/>
    </row>
    <row r="272" spans="1:11" x14ac:dyDescent="0.2">
      <c r="A272" s="54">
        <v>25628</v>
      </c>
      <c r="B272" s="112">
        <v>46.9</v>
      </c>
      <c r="C272" s="56">
        <v>89.629997000000003</v>
      </c>
      <c r="D272" s="62">
        <f>(Table7[[#This Row],[S&amp;P]]-C260)/C260</f>
        <v>-0.11703285160018022</v>
      </c>
      <c r="F272" s="3"/>
      <c r="K272" s="2"/>
    </row>
    <row r="273" spans="1:11" x14ac:dyDescent="0.2">
      <c r="A273" s="54">
        <v>25659</v>
      </c>
      <c r="B273" s="112">
        <v>45</v>
      </c>
      <c r="C273" s="56">
        <v>81.519997000000004</v>
      </c>
      <c r="D273" s="62">
        <f>(Table7[[#This Row],[S&amp;P]]-C261)/C261</f>
        <v>-0.21381044047043227</v>
      </c>
      <c r="F273" s="3"/>
      <c r="K273" s="2"/>
    </row>
    <row r="274" spans="1:11" x14ac:dyDescent="0.2">
      <c r="A274" s="54">
        <v>25689</v>
      </c>
      <c r="B274" s="112">
        <v>47.2</v>
      </c>
      <c r="C274" s="56">
        <v>76.550003000000004</v>
      </c>
      <c r="D274" s="62">
        <f>(Table7[[#This Row],[S&amp;P]]-C262)/C262</f>
        <v>-0.26010048579258149</v>
      </c>
      <c r="F274" s="3"/>
      <c r="K274" s="2"/>
    </row>
    <row r="275" spans="1:11" x14ac:dyDescent="0.2">
      <c r="A275" s="54">
        <v>25720</v>
      </c>
      <c r="B275" s="112">
        <v>51.1</v>
      </c>
      <c r="C275" s="56">
        <v>72.720000999999996</v>
      </c>
      <c r="D275" s="62">
        <f>(Table7[[#This Row],[S&amp;P]]-C263)/C263</f>
        <v>-0.25575681358875052</v>
      </c>
      <c r="F275" s="3"/>
      <c r="K275" s="2"/>
    </row>
    <row r="276" spans="1:11" x14ac:dyDescent="0.2">
      <c r="A276" s="54">
        <v>25750</v>
      </c>
      <c r="B276" s="112">
        <v>49.5</v>
      </c>
      <c r="C276" s="56">
        <v>78.050003000000004</v>
      </c>
      <c r="D276" s="62">
        <f>(Table7[[#This Row],[S&amp;P]]-C264)/C264</f>
        <v>-0.1500598791231649</v>
      </c>
      <c r="F276" s="3"/>
      <c r="K276" s="2"/>
    </row>
    <row r="277" spans="1:11" x14ac:dyDescent="0.2">
      <c r="A277" s="54">
        <v>25781</v>
      </c>
      <c r="B277" s="112">
        <v>47.3</v>
      </c>
      <c r="C277" s="56">
        <v>81.519997000000004</v>
      </c>
      <c r="D277" s="62">
        <f>(Table7[[#This Row],[S&amp;P]]-C265)/C265</f>
        <v>-0.1464768579944119</v>
      </c>
      <c r="F277" s="3"/>
      <c r="K277" s="2"/>
    </row>
    <row r="278" spans="1:11" x14ac:dyDescent="0.2">
      <c r="A278" s="54">
        <v>25812</v>
      </c>
      <c r="B278" s="112">
        <v>44.1</v>
      </c>
      <c r="C278" s="56">
        <v>84.300003000000004</v>
      </c>
      <c r="D278" s="62">
        <f>(Table7[[#This Row],[S&amp;P]]-C266)/C266</f>
        <v>-9.4716491793927382E-2</v>
      </c>
      <c r="F278" s="3"/>
      <c r="K278" s="2"/>
    </row>
    <row r="279" spans="1:11" x14ac:dyDescent="0.2">
      <c r="A279" s="54">
        <v>25842</v>
      </c>
      <c r="B279" s="112">
        <v>42.4</v>
      </c>
      <c r="C279" s="56">
        <v>83.25</v>
      </c>
      <c r="D279" s="62">
        <f>(Table7[[#This Row],[S&amp;P]]-C267)/C267</f>
        <v>-0.14281304130519845</v>
      </c>
      <c r="F279" s="3"/>
      <c r="K279" s="2"/>
    </row>
    <row r="280" spans="1:11" x14ac:dyDescent="0.2">
      <c r="A280" s="54">
        <v>25873</v>
      </c>
      <c r="B280" s="112">
        <v>39.700000000000003</v>
      </c>
      <c r="C280" s="56">
        <v>87.199996999999996</v>
      </c>
      <c r="D280" s="62">
        <f>(Table7[[#This Row],[S&amp;P]]-C268)/C268</f>
        <v>-7.0461583423122948E-2</v>
      </c>
      <c r="F280" s="3"/>
      <c r="K280" s="2"/>
    </row>
    <row r="281" spans="1:11" x14ac:dyDescent="0.2">
      <c r="A281" s="54">
        <v>25903</v>
      </c>
      <c r="B281" s="112">
        <v>45.4</v>
      </c>
      <c r="C281" s="56">
        <v>92.150002000000001</v>
      </c>
      <c r="D281" s="62">
        <f>(Table7[[#This Row],[S&amp;P]]-C269)/C269</f>
        <v>9.7766676032306154E-4</v>
      </c>
      <c r="F281" s="3"/>
      <c r="K281" s="2"/>
    </row>
    <row r="282" spans="1:11" x14ac:dyDescent="0.2">
      <c r="A282" s="54">
        <v>25934</v>
      </c>
      <c r="B282" s="112">
        <v>47.9</v>
      </c>
      <c r="C282" s="56">
        <v>95.879997000000003</v>
      </c>
      <c r="D282" s="62">
        <f>(Table7[[#This Row],[S&amp;P]]-C270)/C270</f>
        <v>0.1277346551776519</v>
      </c>
      <c r="F282" s="3"/>
      <c r="K282" s="2"/>
    </row>
    <row r="283" spans="1:11" x14ac:dyDescent="0.2">
      <c r="A283" s="54">
        <v>25965</v>
      </c>
      <c r="B283" s="112">
        <v>54.8</v>
      </c>
      <c r="C283" s="56">
        <v>96.75</v>
      </c>
      <c r="D283" s="62">
        <f>(Table7[[#This Row],[S&amp;P]]-C271)/C271</f>
        <v>8.1005586592178769E-2</v>
      </c>
      <c r="F283" s="3"/>
      <c r="K283" s="2"/>
    </row>
    <row r="284" spans="1:11" x14ac:dyDescent="0.2">
      <c r="A284" s="54">
        <v>25993</v>
      </c>
      <c r="B284" s="112">
        <v>51.2</v>
      </c>
      <c r="C284" s="56">
        <v>100.30999799999999</v>
      </c>
      <c r="D284" s="62">
        <f>(Table7[[#This Row],[S&amp;P]]-C272)/C272</f>
        <v>0.11915654755628285</v>
      </c>
      <c r="F284" s="3"/>
      <c r="K284" s="2"/>
    </row>
    <row r="285" spans="1:11" x14ac:dyDescent="0.2">
      <c r="A285" s="54">
        <v>26024</v>
      </c>
      <c r="B285" s="112">
        <v>54.5</v>
      </c>
      <c r="C285" s="56">
        <v>103.949997</v>
      </c>
      <c r="D285" s="62">
        <f>(Table7[[#This Row],[S&amp;P]]-C273)/C273</f>
        <v>0.27514721326596703</v>
      </c>
      <c r="F285" s="3"/>
      <c r="K285" s="2"/>
    </row>
    <row r="286" spans="1:11" x14ac:dyDescent="0.2">
      <c r="A286" s="54">
        <v>26054</v>
      </c>
      <c r="B286" s="112">
        <v>54.2</v>
      </c>
      <c r="C286" s="56">
        <v>99.629997000000003</v>
      </c>
      <c r="D286" s="62">
        <f>(Table7[[#This Row],[S&amp;P]]-C274)/C274</f>
        <v>0.30150219589148808</v>
      </c>
      <c r="F286" s="3"/>
      <c r="K286" s="2"/>
    </row>
    <row r="287" spans="1:11" x14ac:dyDescent="0.2">
      <c r="A287" s="54">
        <v>26085</v>
      </c>
      <c r="B287" s="112">
        <v>53.8</v>
      </c>
      <c r="C287" s="56">
        <v>98.699996999999996</v>
      </c>
      <c r="D287" s="62">
        <f>(Table7[[#This Row],[S&amp;P]]-C275)/C275</f>
        <v>0.35726066615428126</v>
      </c>
      <c r="F287" s="3"/>
      <c r="K287" s="2"/>
    </row>
    <row r="288" spans="1:11" x14ac:dyDescent="0.2">
      <c r="A288" s="54">
        <v>26115</v>
      </c>
      <c r="B288" s="112">
        <v>54.4</v>
      </c>
      <c r="C288" s="56">
        <v>95.580001999999993</v>
      </c>
      <c r="D288" s="62">
        <f>(Table7[[#This Row],[S&amp;P]]-C276)/C276</f>
        <v>0.22459959418579381</v>
      </c>
      <c r="F288" s="3"/>
      <c r="K288" s="2"/>
    </row>
    <row r="289" spans="1:11" x14ac:dyDescent="0.2">
      <c r="A289" s="54">
        <v>26146</v>
      </c>
      <c r="B289" s="112">
        <v>53.6</v>
      </c>
      <c r="C289" s="56">
        <v>99.029999000000004</v>
      </c>
      <c r="D289" s="62">
        <f>(Table7[[#This Row],[S&amp;P]]-C277)/C277</f>
        <v>0.21479394804197552</v>
      </c>
      <c r="F289" s="3"/>
      <c r="K289" s="2"/>
    </row>
    <row r="290" spans="1:11" x14ac:dyDescent="0.2">
      <c r="A290" s="54">
        <v>26177</v>
      </c>
      <c r="B290" s="112">
        <v>55.1</v>
      </c>
      <c r="C290" s="56">
        <v>98.339995999999999</v>
      </c>
      <c r="D290" s="62">
        <f>(Table7[[#This Row],[S&amp;P]]-C278)/C278</f>
        <v>0.16654795374087941</v>
      </c>
      <c r="F290" s="3"/>
      <c r="K290" s="2"/>
    </row>
    <row r="291" spans="1:11" x14ac:dyDescent="0.2">
      <c r="A291" s="54">
        <v>26207</v>
      </c>
      <c r="B291" s="112">
        <v>55</v>
      </c>
      <c r="C291" s="56">
        <v>94.230002999999996</v>
      </c>
      <c r="D291" s="62">
        <f>(Table7[[#This Row],[S&amp;P]]-C279)/C279</f>
        <v>0.13189192792792789</v>
      </c>
      <c r="F291" s="3"/>
      <c r="K291" s="2"/>
    </row>
    <row r="292" spans="1:11" x14ac:dyDescent="0.2">
      <c r="A292" s="54">
        <v>26238</v>
      </c>
      <c r="B292" s="112">
        <v>52.3</v>
      </c>
      <c r="C292" s="56">
        <v>93.989998</v>
      </c>
      <c r="D292" s="62">
        <f>(Table7[[#This Row],[S&amp;P]]-C280)/C280</f>
        <v>7.7866986623864265E-2</v>
      </c>
      <c r="F292" s="3"/>
      <c r="K292" s="2"/>
    </row>
    <row r="293" spans="1:11" x14ac:dyDescent="0.2">
      <c r="A293" s="54">
        <v>26268</v>
      </c>
      <c r="B293" s="112">
        <v>57.6</v>
      </c>
      <c r="C293" s="56">
        <v>102.089996</v>
      </c>
      <c r="D293" s="62">
        <f>(Table7[[#This Row],[S&amp;P]]-C281)/C281</f>
        <v>0.10786753970987432</v>
      </c>
      <c r="F293" s="3"/>
      <c r="K293" s="2"/>
    </row>
    <row r="294" spans="1:11" x14ac:dyDescent="0.2">
      <c r="A294" s="54">
        <v>26299</v>
      </c>
      <c r="B294" s="112">
        <v>59.6</v>
      </c>
      <c r="C294" s="56">
        <v>103.94000200000001</v>
      </c>
      <c r="D294" s="62">
        <f>(Table7[[#This Row],[S&amp;P]]-C282)/C282</f>
        <v>8.4063467377872403E-2</v>
      </c>
      <c r="F294" s="3"/>
      <c r="K294" s="2"/>
    </row>
    <row r="295" spans="1:11" x14ac:dyDescent="0.2">
      <c r="A295" s="54">
        <v>26330</v>
      </c>
      <c r="B295" s="112">
        <v>60.6</v>
      </c>
      <c r="C295" s="56">
        <v>106.57</v>
      </c>
      <c r="D295" s="62">
        <f>(Table7[[#This Row],[S&amp;P]]-C283)/C283</f>
        <v>0.10149870801033585</v>
      </c>
      <c r="F295" s="3"/>
      <c r="K295" s="2"/>
    </row>
    <row r="296" spans="1:11" x14ac:dyDescent="0.2">
      <c r="A296" s="54">
        <v>26359</v>
      </c>
      <c r="B296" s="112">
        <v>59.8</v>
      </c>
      <c r="C296" s="56">
        <v>107.199997</v>
      </c>
      <c r="D296" s="62">
        <f>(Table7[[#This Row],[S&amp;P]]-C284)/C284</f>
        <v>6.8687061483143519E-2</v>
      </c>
      <c r="F296" s="3"/>
      <c r="K296" s="2"/>
    </row>
    <row r="297" spans="1:11" x14ac:dyDescent="0.2">
      <c r="A297" s="54">
        <v>26390</v>
      </c>
      <c r="B297" s="112">
        <v>59.3</v>
      </c>
      <c r="C297" s="56">
        <v>107.66999800000001</v>
      </c>
      <c r="D297" s="62">
        <f>(Table7[[#This Row],[S&amp;P]]-C285)/C285</f>
        <v>3.5786446439243384E-2</v>
      </c>
      <c r="F297" s="3"/>
      <c r="K297" s="2"/>
    </row>
    <row r="298" spans="1:11" x14ac:dyDescent="0.2">
      <c r="A298" s="54">
        <v>26420</v>
      </c>
      <c r="B298" s="112">
        <v>61.4</v>
      </c>
      <c r="C298" s="56">
        <v>109.529999</v>
      </c>
      <c r="D298" s="62">
        <f>(Table7[[#This Row],[S&amp;P]]-C286)/C286</f>
        <v>9.936768340964619E-2</v>
      </c>
      <c r="F298" s="3"/>
      <c r="K298" s="2"/>
    </row>
    <row r="299" spans="1:11" x14ac:dyDescent="0.2">
      <c r="A299" s="54">
        <v>26451</v>
      </c>
      <c r="B299" s="112">
        <v>58.6</v>
      </c>
      <c r="C299" s="56">
        <v>107.139999</v>
      </c>
      <c r="D299" s="62">
        <f>(Table7[[#This Row],[S&amp;P]]-C287)/C287</f>
        <v>8.5511674331661902E-2</v>
      </c>
      <c r="F299" s="3"/>
      <c r="K299" s="2"/>
    </row>
    <row r="300" spans="1:11" x14ac:dyDescent="0.2">
      <c r="A300" s="54">
        <v>26481</v>
      </c>
      <c r="B300" s="112">
        <v>60.1</v>
      </c>
      <c r="C300" s="56">
        <v>107.389999</v>
      </c>
      <c r="D300" s="62">
        <f>(Table7[[#This Row],[S&amp;P]]-C288)/C288</f>
        <v>0.12356138054904006</v>
      </c>
      <c r="F300" s="3"/>
      <c r="K300" s="2"/>
    </row>
    <row r="301" spans="1:11" x14ac:dyDescent="0.2">
      <c r="A301" s="54">
        <v>26512</v>
      </c>
      <c r="B301" s="112">
        <v>61.7</v>
      </c>
      <c r="C301" s="56">
        <v>111.089996</v>
      </c>
      <c r="D301" s="62">
        <f>(Table7[[#This Row],[S&amp;P]]-C289)/C289</f>
        <v>0.12178124933637528</v>
      </c>
      <c r="F301" s="3"/>
      <c r="K301" s="2"/>
    </row>
    <row r="302" spans="1:11" x14ac:dyDescent="0.2">
      <c r="A302" s="54">
        <v>26543</v>
      </c>
      <c r="B302" s="112">
        <v>65.099999999999994</v>
      </c>
      <c r="C302" s="56">
        <v>110.550003</v>
      </c>
      <c r="D302" s="62">
        <f>(Table7[[#This Row],[S&amp;P]]-C290)/C290</f>
        <v>0.12416115005739888</v>
      </c>
      <c r="F302" s="3"/>
      <c r="K302" s="2"/>
    </row>
    <row r="303" spans="1:11" x14ac:dyDescent="0.2">
      <c r="A303" s="54">
        <v>26573</v>
      </c>
      <c r="B303" s="112">
        <v>67</v>
      </c>
      <c r="C303" s="56">
        <v>111.58000199999999</v>
      </c>
      <c r="D303" s="62">
        <f>(Table7[[#This Row],[S&amp;P]]-C291)/C291</f>
        <v>0.18412393555797718</v>
      </c>
      <c r="F303" s="3"/>
      <c r="K303" s="2"/>
    </row>
    <row r="304" spans="1:11" x14ac:dyDescent="0.2">
      <c r="A304" s="54">
        <v>26604</v>
      </c>
      <c r="B304" s="112">
        <v>69.900000000000006</v>
      </c>
      <c r="C304" s="56">
        <v>116.66999800000001</v>
      </c>
      <c r="D304" s="62">
        <f>(Table7[[#This Row],[S&amp;P]]-C292)/C292</f>
        <v>0.24130227133316895</v>
      </c>
      <c r="F304" s="3"/>
      <c r="K304" s="2"/>
    </row>
    <row r="305" spans="1:11" x14ac:dyDescent="0.2">
      <c r="A305" s="54">
        <v>26634</v>
      </c>
      <c r="B305" s="112">
        <v>70.5</v>
      </c>
      <c r="C305" s="56">
        <v>118.050003</v>
      </c>
      <c r="D305" s="62">
        <f>(Table7[[#This Row],[S&amp;P]]-C293)/C293</f>
        <v>0.15633272235606713</v>
      </c>
      <c r="F305" s="3"/>
      <c r="K305" s="2"/>
    </row>
    <row r="306" spans="1:11" x14ac:dyDescent="0.2">
      <c r="A306" s="54">
        <v>26665</v>
      </c>
      <c r="B306" s="112">
        <v>72.099999999999994</v>
      </c>
      <c r="C306" s="56">
        <v>116.029999</v>
      </c>
      <c r="D306" s="62">
        <f>(Table7[[#This Row],[S&amp;P]]-C294)/C294</f>
        <v>0.11631707492174183</v>
      </c>
      <c r="F306" s="3"/>
      <c r="K306" s="2"/>
    </row>
    <row r="307" spans="1:11" x14ac:dyDescent="0.2">
      <c r="A307" s="54">
        <v>26696</v>
      </c>
      <c r="B307" s="112">
        <v>69.599999999999994</v>
      </c>
      <c r="C307" s="56">
        <v>111.68</v>
      </c>
      <c r="D307" s="62">
        <f>(Table7[[#This Row],[S&amp;P]]-C295)/C295</f>
        <v>4.7949704419630423E-2</v>
      </c>
      <c r="F307" s="3"/>
      <c r="K307" s="2"/>
    </row>
    <row r="308" spans="1:11" x14ac:dyDescent="0.2">
      <c r="A308" s="54">
        <v>26724</v>
      </c>
      <c r="B308" s="112">
        <v>69.599999999999994</v>
      </c>
      <c r="C308" s="56">
        <v>111.519997</v>
      </c>
      <c r="D308" s="62">
        <f>(Table7[[#This Row],[S&amp;P]]-C296)/C296</f>
        <v>4.0298508590443406E-2</v>
      </c>
      <c r="F308" s="3"/>
      <c r="K308" s="2"/>
    </row>
    <row r="309" spans="1:11" x14ac:dyDescent="0.2">
      <c r="A309" s="54">
        <v>26755</v>
      </c>
      <c r="B309" s="112">
        <v>67.7</v>
      </c>
      <c r="C309" s="56">
        <v>106.970001</v>
      </c>
      <c r="D309" s="62">
        <f>(Table7[[#This Row],[S&amp;P]]-C297)/C297</f>
        <v>-6.5013189653817059E-3</v>
      </c>
      <c r="F309" s="3"/>
      <c r="K309" s="2"/>
    </row>
    <row r="310" spans="1:11" x14ac:dyDescent="0.2">
      <c r="A310" s="54">
        <v>26785</v>
      </c>
      <c r="B310" s="112">
        <v>64.8</v>
      </c>
      <c r="C310" s="56">
        <v>104.949997</v>
      </c>
      <c r="D310" s="62">
        <f>(Table7[[#This Row],[S&amp;P]]-C298)/C298</f>
        <v>-4.18150464878577E-2</v>
      </c>
      <c r="F310" s="3"/>
      <c r="K310" s="2"/>
    </row>
    <row r="311" spans="1:11" x14ac:dyDescent="0.2">
      <c r="A311" s="54">
        <v>26816</v>
      </c>
      <c r="B311" s="112">
        <v>65</v>
      </c>
      <c r="C311" s="56">
        <v>104.260002</v>
      </c>
      <c r="D311" s="62">
        <f>(Table7[[#This Row],[S&amp;P]]-C299)/C299</f>
        <v>-2.6880689069261637E-2</v>
      </c>
      <c r="F311" s="3"/>
      <c r="K311" s="2"/>
    </row>
    <row r="312" spans="1:11" x14ac:dyDescent="0.2">
      <c r="A312" s="54">
        <v>26846</v>
      </c>
      <c r="B312" s="112">
        <v>57.8</v>
      </c>
      <c r="C312" s="56">
        <v>108.220001</v>
      </c>
      <c r="D312" s="62">
        <f>(Table7[[#This Row],[S&amp;P]]-C300)/C300</f>
        <v>7.7288575074853406E-3</v>
      </c>
      <c r="F312" s="3"/>
      <c r="K312" s="2"/>
    </row>
    <row r="313" spans="1:11" x14ac:dyDescent="0.2">
      <c r="A313" s="54">
        <v>26877</v>
      </c>
      <c r="B313" s="112">
        <v>62.7</v>
      </c>
      <c r="C313" s="56">
        <v>104.25</v>
      </c>
      <c r="D313" s="62">
        <f>(Table7[[#This Row],[S&amp;P]]-C301)/C301</f>
        <v>-6.1571664832898179E-2</v>
      </c>
      <c r="F313" s="3"/>
      <c r="K313" s="2"/>
    </row>
    <row r="314" spans="1:11" x14ac:dyDescent="0.2">
      <c r="A314" s="54">
        <v>26908</v>
      </c>
      <c r="B314" s="112">
        <v>63.5</v>
      </c>
      <c r="C314" s="56">
        <v>108.43</v>
      </c>
      <c r="D314" s="62">
        <f>(Table7[[#This Row],[S&amp;P]]-C302)/C302</f>
        <v>-1.9176869674078587E-2</v>
      </c>
      <c r="F314" s="3"/>
      <c r="K314" s="2"/>
    </row>
    <row r="315" spans="1:11" x14ac:dyDescent="0.2">
      <c r="A315" s="54">
        <v>26938</v>
      </c>
      <c r="B315" s="112">
        <v>66.2</v>
      </c>
      <c r="C315" s="56">
        <v>108.290001</v>
      </c>
      <c r="D315" s="62">
        <f>(Table7[[#This Row],[S&amp;P]]-C303)/C303</f>
        <v>-2.9485579324510049E-2</v>
      </c>
      <c r="F315" s="3"/>
      <c r="K315" s="2"/>
    </row>
    <row r="316" spans="1:11" x14ac:dyDescent="0.2">
      <c r="A316" s="54">
        <v>26969</v>
      </c>
      <c r="B316" s="112">
        <v>68.099999999999994</v>
      </c>
      <c r="C316" s="56">
        <v>95.959998999999996</v>
      </c>
      <c r="D316" s="62">
        <f>(Table7[[#This Row],[S&amp;P]]-C304)/C304</f>
        <v>-0.17750920849420096</v>
      </c>
      <c r="F316" s="3"/>
      <c r="K316" s="2"/>
    </row>
    <row r="317" spans="1:11" x14ac:dyDescent="0.2">
      <c r="A317" s="54">
        <v>26999</v>
      </c>
      <c r="B317" s="112">
        <v>63.6</v>
      </c>
      <c r="C317" s="56">
        <v>97.550003000000004</v>
      </c>
      <c r="D317" s="62">
        <f>(Table7[[#This Row],[S&amp;P]]-C305)/C305</f>
        <v>-0.17365522642129877</v>
      </c>
      <c r="F317" s="3"/>
      <c r="K317" s="2"/>
    </row>
    <row r="318" spans="1:11" x14ac:dyDescent="0.2">
      <c r="A318" s="54">
        <v>27030</v>
      </c>
      <c r="B318" s="112">
        <v>62.1</v>
      </c>
      <c r="C318" s="56">
        <v>96.57</v>
      </c>
      <c r="D318" s="62">
        <f>(Table7[[#This Row],[S&amp;P]]-C306)/C306</f>
        <v>-0.16771523888404075</v>
      </c>
      <c r="F318" s="3"/>
      <c r="K318" s="2"/>
    </row>
    <row r="319" spans="1:11" x14ac:dyDescent="0.2">
      <c r="A319" s="54">
        <v>27061</v>
      </c>
      <c r="B319" s="112">
        <v>58.6</v>
      </c>
      <c r="C319" s="56">
        <v>96.220000999999996</v>
      </c>
      <c r="D319" s="62">
        <f>(Table7[[#This Row],[S&amp;P]]-C307)/C307</f>
        <v>-0.13843122313753589</v>
      </c>
      <c r="F319" s="3"/>
      <c r="K319" s="2"/>
    </row>
    <row r="320" spans="1:11" x14ac:dyDescent="0.2">
      <c r="A320" s="54">
        <v>27089</v>
      </c>
      <c r="B320" s="112">
        <v>61.8</v>
      </c>
      <c r="C320" s="56">
        <v>93.980002999999996</v>
      </c>
      <c r="D320" s="62">
        <f>(Table7[[#This Row],[S&amp;P]]-C308)/C308</f>
        <v>-0.15728115559400532</v>
      </c>
      <c r="F320" s="3"/>
      <c r="K320" s="2"/>
    </row>
    <row r="321" spans="1:11" x14ac:dyDescent="0.2">
      <c r="A321" s="54">
        <v>27120</v>
      </c>
      <c r="B321" s="112">
        <v>59.9</v>
      </c>
      <c r="C321" s="56">
        <v>90.309997999999993</v>
      </c>
      <c r="D321" s="62">
        <f>(Table7[[#This Row],[S&amp;P]]-C309)/C309</f>
        <v>-0.15574462787936222</v>
      </c>
      <c r="F321" s="3"/>
      <c r="K321" s="2"/>
    </row>
    <row r="322" spans="1:11" x14ac:dyDescent="0.2">
      <c r="A322" s="54">
        <v>27150</v>
      </c>
      <c r="B322" s="112">
        <v>55.7</v>
      </c>
      <c r="C322" s="56">
        <v>87.279999000000004</v>
      </c>
      <c r="D322" s="62">
        <f>(Table7[[#This Row],[S&amp;P]]-C310)/C310</f>
        <v>-0.16836587427439367</v>
      </c>
      <c r="F322" s="3"/>
      <c r="K322" s="2"/>
    </row>
    <row r="323" spans="1:11" x14ac:dyDescent="0.2">
      <c r="A323" s="54">
        <v>27181</v>
      </c>
      <c r="B323" s="112">
        <v>54.7</v>
      </c>
      <c r="C323" s="56">
        <v>86</v>
      </c>
      <c r="D323" s="62">
        <f>(Table7[[#This Row],[S&amp;P]]-C311)/C311</f>
        <v>-0.17513909121160384</v>
      </c>
      <c r="F323" s="3"/>
      <c r="K323" s="2"/>
    </row>
    <row r="324" spans="1:11" x14ac:dyDescent="0.2">
      <c r="A324" s="54">
        <v>27211</v>
      </c>
      <c r="B324" s="112">
        <v>54.8</v>
      </c>
      <c r="C324" s="56">
        <v>79.309997999999993</v>
      </c>
      <c r="D324" s="62">
        <f>(Table7[[#This Row],[S&amp;P]]-C312)/C312</f>
        <v>-0.26714103430843622</v>
      </c>
      <c r="F324" s="3"/>
      <c r="K324" s="2"/>
    </row>
    <row r="325" spans="1:11" x14ac:dyDescent="0.2">
      <c r="A325" s="54">
        <v>27242</v>
      </c>
      <c r="B325" s="112">
        <v>52.9</v>
      </c>
      <c r="C325" s="56">
        <v>72.150002000000001</v>
      </c>
      <c r="D325" s="62">
        <f>(Table7[[#This Row],[S&amp;P]]-C313)/C313</f>
        <v>-0.3079136498800959</v>
      </c>
      <c r="F325" s="3"/>
      <c r="K325" s="2"/>
    </row>
    <row r="326" spans="1:11" x14ac:dyDescent="0.2">
      <c r="A326" s="54">
        <v>27273</v>
      </c>
      <c r="B326" s="112">
        <v>46.2</v>
      </c>
      <c r="C326" s="56">
        <v>63.540000999999997</v>
      </c>
      <c r="D326" s="62">
        <f>(Table7[[#This Row],[S&amp;P]]-C314)/C314</f>
        <v>-0.41399980632666245</v>
      </c>
      <c r="F326" s="3"/>
      <c r="K326" s="2"/>
    </row>
    <row r="327" spans="1:11" x14ac:dyDescent="0.2">
      <c r="A327" s="54">
        <v>27303</v>
      </c>
      <c r="B327" s="112">
        <v>42.7</v>
      </c>
      <c r="C327" s="56">
        <v>73.900002000000001</v>
      </c>
      <c r="D327" s="62">
        <f>(Table7[[#This Row],[S&amp;P]]-C315)/C315</f>
        <v>-0.3175731709523209</v>
      </c>
      <c r="F327" s="3"/>
      <c r="K327" s="2"/>
    </row>
    <row r="328" spans="1:11" x14ac:dyDescent="0.2">
      <c r="A328" s="54">
        <v>27334</v>
      </c>
      <c r="B328" s="112">
        <v>37.9</v>
      </c>
      <c r="C328" s="56">
        <v>69.970000999999996</v>
      </c>
      <c r="D328" s="62">
        <f>(Table7[[#This Row],[S&amp;P]]-C316)/C316</f>
        <v>-0.27084199948772408</v>
      </c>
      <c r="F328" s="3"/>
      <c r="K328" s="2"/>
    </row>
    <row r="329" spans="1:11" x14ac:dyDescent="0.2">
      <c r="A329" s="54">
        <v>27364</v>
      </c>
      <c r="B329" s="112">
        <v>30.9</v>
      </c>
      <c r="C329" s="56">
        <v>68.559997999999993</v>
      </c>
      <c r="D329" s="62">
        <f>(Table7[[#This Row],[S&amp;P]]-C317)/C317</f>
        <v>-0.29718097497136942</v>
      </c>
      <c r="F329" s="3"/>
      <c r="K329" s="2"/>
    </row>
    <row r="330" spans="1:11" x14ac:dyDescent="0.2">
      <c r="A330" s="54">
        <v>27395</v>
      </c>
      <c r="B330" s="112">
        <v>30.7</v>
      </c>
      <c r="C330" s="56">
        <v>76.980002999999996</v>
      </c>
      <c r="D330" s="62">
        <f>(Table7[[#This Row],[S&amp;P]]-C318)/C318</f>
        <v>-0.20285799937868901</v>
      </c>
      <c r="F330" s="3"/>
      <c r="K330" s="2"/>
    </row>
    <row r="331" spans="1:11" x14ac:dyDescent="0.2">
      <c r="A331" s="54">
        <v>27426</v>
      </c>
      <c r="B331" s="112">
        <v>34.4</v>
      </c>
      <c r="C331" s="56">
        <v>81.589995999999999</v>
      </c>
      <c r="D331" s="62">
        <f>(Table7[[#This Row],[S&amp;P]]-C319)/C319</f>
        <v>-0.15204744177876278</v>
      </c>
      <c r="F331" s="3"/>
      <c r="K331" s="2"/>
    </row>
    <row r="332" spans="1:11" x14ac:dyDescent="0.2">
      <c r="A332" s="54">
        <v>27454</v>
      </c>
      <c r="B332" s="112">
        <v>31.6</v>
      </c>
      <c r="C332" s="56">
        <v>83.360000999999997</v>
      </c>
      <c r="D332" s="62">
        <f>(Table7[[#This Row],[S&amp;P]]-C320)/C320</f>
        <v>-0.11300278421995794</v>
      </c>
      <c r="F332" s="3"/>
      <c r="K332" s="2"/>
    </row>
    <row r="333" spans="1:11" x14ac:dyDescent="0.2">
      <c r="A333" s="54">
        <v>27485</v>
      </c>
      <c r="B333" s="112">
        <v>37.5</v>
      </c>
      <c r="C333" s="56">
        <v>87.300003000000004</v>
      </c>
      <c r="D333" s="62">
        <f>(Table7[[#This Row],[S&amp;P]]-C321)/C321</f>
        <v>-3.3329587716301241E-2</v>
      </c>
      <c r="F333" s="3"/>
      <c r="K333" s="2"/>
    </row>
    <row r="334" spans="1:11" x14ac:dyDescent="0.2">
      <c r="A334" s="54">
        <v>27515</v>
      </c>
      <c r="B334" s="112">
        <v>41.2</v>
      </c>
      <c r="C334" s="56">
        <v>91.150002000000001</v>
      </c>
      <c r="D334" s="62">
        <f>(Table7[[#This Row],[S&amp;P]]-C322)/C322</f>
        <v>4.4340089875573863E-2</v>
      </c>
      <c r="F334" s="3"/>
      <c r="K334" s="2"/>
    </row>
    <row r="335" spans="1:11" x14ac:dyDescent="0.2">
      <c r="A335" s="54">
        <v>27546</v>
      </c>
      <c r="B335" s="112">
        <v>45.1</v>
      </c>
      <c r="C335" s="56">
        <v>95.190002000000007</v>
      </c>
      <c r="D335" s="62">
        <f>(Table7[[#This Row],[S&amp;P]]-C323)/C323</f>
        <v>0.10686048837209311</v>
      </c>
      <c r="F335" s="3"/>
      <c r="K335" s="2"/>
    </row>
    <row r="336" spans="1:11" x14ac:dyDescent="0.2">
      <c r="A336" s="54">
        <v>27576</v>
      </c>
      <c r="B336" s="112">
        <v>47.2</v>
      </c>
      <c r="C336" s="56">
        <v>88.75</v>
      </c>
      <c r="D336" s="62">
        <f>(Table7[[#This Row],[S&amp;P]]-C324)/C324</f>
        <v>0.11902663268255294</v>
      </c>
      <c r="F336" s="3"/>
      <c r="K336" s="2"/>
    </row>
    <row r="337" spans="1:11" x14ac:dyDescent="0.2">
      <c r="A337" s="54">
        <v>27607</v>
      </c>
      <c r="B337" s="112">
        <v>51.4</v>
      </c>
      <c r="C337" s="56">
        <v>86.879997000000003</v>
      </c>
      <c r="D337" s="62">
        <f>(Table7[[#This Row],[S&amp;P]]-C325)/C325</f>
        <v>0.20415792919867143</v>
      </c>
      <c r="F337" s="3"/>
      <c r="K337" s="2"/>
    </row>
    <row r="338" spans="1:11" x14ac:dyDescent="0.2">
      <c r="A338" s="54">
        <v>27638</v>
      </c>
      <c r="B338" s="112">
        <v>54.4</v>
      </c>
      <c r="C338" s="56">
        <v>83.870002999999997</v>
      </c>
      <c r="D338" s="62">
        <f>(Table7[[#This Row],[S&amp;P]]-C326)/C326</f>
        <v>0.31995595971111179</v>
      </c>
      <c r="F338" s="3"/>
      <c r="K338" s="2"/>
    </row>
    <row r="339" spans="1:11" x14ac:dyDescent="0.2">
      <c r="A339" s="54">
        <v>27668</v>
      </c>
      <c r="B339" s="112">
        <v>55.5</v>
      </c>
      <c r="C339" s="56">
        <v>89.040001000000004</v>
      </c>
      <c r="D339" s="62">
        <f>(Table7[[#This Row],[S&amp;P]]-C327)/C327</f>
        <v>0.20487142882621306</v>
      </c>
      <c r="F339" s="3"/>
      <c r="K339" s="2"/>
    </row>
    <row r="340" spans="1:11" x14ac:dyDescent="0.2">
      <c r="A340" s="54">
        <v>27699</v>
      </c>
      <c r="B340" s="112">
        <v>54.5</v>
      </c>
      <c r="C340" s="56">
        <v>91.239998</v>
      </c>
      <c r="D340" s="62">
        <f>(Table7[[#This Row],[S&amp;P]]-C328)/C328</f>
        <v>0.30398737596130671</v>
      </c>
      <c r="F340" s="3"/>
      <c r="K340" s="2"/>
    </row>
    <row r="341" spans="1:11" x14ac:dyDescent="0.2">
      <c r="A341" s="54">
        <v>27729</v>
      </c>
      <c r="B341" s="112">
        <v>54.9</v>
      </c>
      <c r="C341" s="56">
        <v>90.190002000000007</v>
      </c>
      <c r="D341" s="62">
        <f>(Table7[[#This Row],[S&amp;P]]-C329)/C329</f>
        <v>0.31549014922666735</v>
      </c>
      <c r="F341" s="3"/>
      <c r="K341" s="2"/>
    </row>
    <row r="342" spans="1:11" x14ac:dyDescent="0.2">
      <c r="A342" s="54">
        <v>27760</v>
      </c>
      <c r="B342" s="112">
        <v>58.8</v>
      </c>
      <c r="C342" s="56">
        <v>100.860001</v>
      </c>
      <c r="D342" s="62">
        <f>(Table7[[#This Row],[S&amp;P]]-C330)/C330</f>
        <v>0.31021040620120527</v>
      </c>
      <c r="F342" s="3"/>
      <c r="K342" s="2"/>
    </row>
    <row r="343" spans="1:11" x14ac:dyDescent="0.2">
      <c r="A343" s="54">
        <v>27791</v>
      </c>
      <c r="B343" s="112">
        <v>61.5</v>
      </c>
      <c r="C343" s="56">
        <v>99.709998999999996</v>
      </c>
      <c r="D343" s="62">
        <f>(Table7[[#This Row],[S&amp;P]]-C331)/C331</f>
        <v>0.22208608761299606</v>
      </c>
      <c r="F343" s="3"/>
      <c r="K343" s="2"/>
    </row>
    <row r="344" spans="1:11" x14ac:dyDescent="0.2">
      <c r="A344" s="54">
        <v>27820</v>
      </c>
      <c r="B344" s="112">
        <v>58.4</v>
      </c>
      <c r="C344" s="56">
        <v>102.769997</v>
      </c>
      <c r="D344" s="62">
        <f>(Table7[[#This Row],[S&amp;P]]-C332)/C332</f>
        <v>0.23284543866548188</v>
      </c>
      <c r="F344" s="3"/>
      <c r="K344" s="2"/>
    </row>
    <row r="345" spans="1:11" x14ac:dyDescent="0.2">
      <c r="A345" s="54">
        <v>27851</v>
      </c>
      <c r="B345" s="112">
        <v>60.6</v>
      </c>
      <c r="C345" s="56">
        <v>101.639999</v>
      </c>
      <c r="D345" s="62">
        <f>(Table7[[#This Row],[S&amp;P]]-C333)/C333</f>
        <v>0.16426111692115289</v>
      </c>
      <c r="F345" s="3"/>
      <c r="K345" s="2"/>
    </row>
    <row r="346" spans="1:11" x14ac:dyDescent="0.2">
      <c r="A346" s="54">
        <v>27881</v>
      </c>
      <c r="B346" s="112">
        <v>58.8</v>
      </c>
      <c r="C346" s="56">
        <v>100.18</v>
      </c>
      <c r="D346" s="62">
        <f>(Table7[[#This Row],[S&amp;P]]-C334)/C334</f>
        <v>9.906744708573903E-2</v>
      </c>
      <c r="F346" s="3"/>
      <c r="K346" s="2"/>
    </row>
    <row r="347" spans="1:11" x14ac:dyDescent="0.2">
      <c r="A347" s="54">
        <v>27912</v>
      </c>
      <c r="B347" s="112">
        <v>58.2</v>
      </c>
      <c r="C347" s="56">
        <v>104.279999</v>
      </c>
      <c r="D347" s="62">
        <f>(Table7[[#This Row],[S&amp;P]]-C335)/C335</f>
        <v>9.5493190555873672E-2</v>
      </c>
      <c r="F347" s="3"/>
      <c r="K347" s="2"/>
    </row>
    <row r="348" spans="1:11" x14ac:dyDescent="0.2">
      <c r="A348" s="54">
        <v>27942</v>
      </c>
      <c r="B348" s="112">
        <v>55.9</v>
      </c>
      <c r="C348" s="56">
        <v>103.44000200000001</v>
      </c>
      <c r="D348" s="62">
        <f>(Table7[[#This Row],[S&amp;P]]-C336)/C336</f>
        <v>0.16552114929577472</v>
      </c>
      <c r="F348" s="3"/>
      <c r="K348" s="2"/>
    </row>
    <row r="349" spans="1:11" x14ac:dyDescent="0.2">
      <c r="A349" s="54">
        <v>27973</v>
      </c>
      <c r="B349" s="112">
        <v>54.5</v>
      </c>
      <c r="C349" s="56">
        <v>102.910004</v>
      </c>
      <c r="D349" s="62">
        <f>(Table7[[#This Row],[S&amp;P]]-C337)/C337</f>
        <v>0.18450745342452068</v>
      </c>
      <c r="F349" s="3"/>
      <c r="K349" s="2"/>
    </row>
    <row r="350" spans="1:11" x14ac:dyDescent="0.2">
      <c r="A350" s="54">
        <v>28004</v>
      </c>
      <c r="B350" s="112">
        <v>53.6</v>
      </c>
      <c r="C350" s="56">
        <v>105.239998</v>
      </c>
      <c r="D350" s="62">
        <f>(Table7[[#This Row],[S&amp;P]]-C338)/C338</f>
        <v>0.25479902510555535</v>
      </c>
      <c r="F350" s="3"/>
      <c r="K350" s="2"/>
    </row>
    <row r="351" spans="1:11" x14ac:dyDescent="0.2">
      <c r="A351" s="54">
        <v>28034</v>
      </c>
      <c r="B351" s="112">
        <v>53.5</v>
      </c>
      <c r="C351" s="56">
        <v>102.900002</v>
      </c>
      <c r="D351" s="62">
        <f>(Table7[[#This Row],[S&amp;P]]-C339)/C339</f>
        <v>0.15566038684119057</v>
      </c>
      <c r="F351" s="3"/>
      <c r="K351" s="2"/>
    </row>
    <row r="352" spans="1:11" x14ac:dyDescent="0.2">
      <c r="A352" s="54">
        <v>28065</v>
      </c>
      <c r="B352" s="112">
        <v>51.7</v>
      </c>
      <c r="C352" s="56">
        <v>102.099998</v>
      </c>
      <c r="D352" s="62">
        <f>(Table7[[#This Row],[S&amp;P]]-C340)/C340</f>
        <v>0.1190267452658208</v>
      </c>
      <c r="F352" s="3"/>
      <c r="K352" s="2"/>
    </row>
    <row r="353" spans="1:11" x14ac:dyDescent="0.2">
      <c r="A353" s="54">
        <v>28095</v>
      </c>
      <c r="B353" s="112">
        <v>56.6</v>
      </c>
      <c r="C353" s="56">
        <v>107.459999</v>
      </c>
      <c r="D353" s="62">
        <f>(Table7[[#This Row],[S&amp;P]]-C341)/C341</f>
        <v>0.19148460602096437</v>
      </c>
      <c r="F353" s="3"/>
      <c r="K353" s="2"/>
    </row>
    <row r="354" spans="1:11" x14ac:dyDescent="0.2">
      <c r="A354" s="54">
        <v>28126</v>
      </c>
      <c r="B354" s="112">
        <v>54.8</v>
      </c>
      <c r="C354" s="56">
        <v>102.029999</v>
      </c>
      <c r="D354" s="62">
        <f>(Table7[[#This Row],[S&amp;P]]-C342)/C342</f>
        <v>1.1600218009119461E-2</v>
      </c>
      <c r="F354" s="3"/>
      <c r="K354" s="2"/>
    </row>
    <row r="355" spans="1:11" x14ac:dyDescent="0.2">
      <c r="A355" s="54">
        <v>28157</v>
      </c>
      <c r="B355" s="112">
        <v>55</v>
      </c>
      <c r="C355" s="56">
        <v>99.82</v>
      </c>
      <c r="D355" s="62">
        <f>(Table7[[#This Row],[S&amp;P]]-C343)/C343</f>
        <v>1.10320931805442E-3</v>
      </c>
      <c r="F355" s="3"/>
      <c r="K355" s="2"/>
    </row>
    <row r="356" spans="1:11" x14ac:dyDescent="0.2">
      <c r="A356" s="54">
        <v>28185</v>
      </c>
      <c r="B356" s="112">
        <v>58.4</v>
      </c>
      <c r="C356" s="56">
        <v>98.419998000000007</v>
      </c>
      <c r="D356" s="62">
        <f>(Table7[[#This Row],[S&amp;P]]-C344)/C344</f>
        <v>-4.2327518993700047E-2</v>
      </c>
      <c r="F356" s="3"/>
      <c r="K356" s="2"/>
    </row>
    <row r="357" spans="1:11" x14ac:dyDescent="0.2">
      <c r="A357" s="54">
        <v>28216</v>
      </c>
      <c r="B357" s="112">
        <v>56.9</v>
      </c>
      <c r="C357" s="56">
        <v>98.440002000000007</v>
      </c>
      <c r="D357" s="62">
        <f>(Table7[[#This Row],[S&amp;P]]-C345)/C345</f>
        <v>-3.1483638641121948E-2</v>
      </c>
      <c r="F357" s="3"/>
      <c r="K357" s="2"/>
    </row>
    <row r="358" spans="1:11" x14ac:dyDescent="0.2">
      <c r="A358" s="54">
        <v>28246</v>
      </c>
      <c r="B358" s="112">
        <v>59.7</v>
      </c>
      <c r="C358" s="56">
        <v>96.120002999999997</v>
      </c>
      <c r="D358" s="62">
        <f>(Table7[[#This Row],[S&amp;P]]-C346)/C346</f>
        <v>-4.0527021361549308E-2</v>
      </c>
      <c r="F358" s="3"/>
      <c r="K358" s="2"/>
    </row>
    <row r="359" spans="1:11" x14ac:dyDescent="0.2">
      <c r="A359" s="54">
        <v>28277</v>
      </c>
      <c r="B359" s="112">
        <v>56.8</v>
      </c>
      <c r="C359" s="56">
        <v>100.480003</v>
      </c>
      <c r="D359" s="62">
        <f>(Table7[[#This Row],[S&amp;P]]-C347)/C347</f>
        <v>-3.6440314887229784E-2</v>
      </c>
      <c r="F359" s="3"/>
      <c r="K359" s="2"/>
    </row>
    <row r="360" spans="1:11" x14ac:dyDescent="0.2">
      <c r="A360" s="54">
        <v>28307</v>
      </c>
      <c r="B360" s="112">
        <v>57.7</v>
      </c>
      <c r="C360" s="56">
        <v>98.849997999999999</v>
      </c>
      <c r="D360" s="62">
        <f>(Table7[[#This Row],[S&amp;P]]-C348)/C348</f>
        <v>-4.437358769579304E-2</v>
      </c>
      <c r="F360" s="3"/>
      <c r="K360" s="2"/>
    </row>
    <row r="361" spans="1:11" x14ac:dyDescent="0.2">
      <c r="A361" s="54">
        <v>28338</v>
      </c>
      <c r="B361" s="112">
        <v>54.9</v>
      </c>
      <c r="C361" s="56">
        <v>96.769997000000004</v>
      </c>
      <c r="D361" s="62">
        <f>(Table7[[#This Row],[S&amp;P]]-C349)/C349</f>
        <v>-5.966384959036633E-2</v>
      </c>
      <c r="F361" s="3"/>
      <c r="K361" s="2"/>
    </row>
    <row r="362" spans="1:11" x14ac:dyDescent="0.2">
      <c r="A362" s="54">
        <v>28369</v>
      </c>
      <c r="B362" s="112">
        <v>53.9</v>
      </c>
      <c r="C362" s="56">
        <v>96.529999000000004</v>
      </c>
      <c r="D362" s="62">
        <f>(Table7[[#This Row],[S&amp;P]]-C350)/C350</f>
        <v>-8.2763199976495588E-2</v>
      </c>
      <c r="F362" s="3"/>
      <c r="K362" s="2"/>
    </row>
    <row r="363" spans="1:11" x14ac:dyDescent="0.2">
      <c r="A363" s="54">
        <v>28399</v>
      </c>
      <c r="B363" s="112">
        <v>55.4</v>
      </c>
      <c r="C363" s="56">
        <v>92.339995999999999</v>
      </c>
      <c r="D363" s="62">
        <f>(Table7[[#This Row],[S&amp;P]]-C351)/C351</f>
        <v>-0.10262396301994242</v>
      </c>
      <c r="F363" s="3"/>
      <c r="K363" s="2"/>
    </row>
    <row r="364" spans="1:11" x14ac:dyDescent="0.2">
      <c r="A364" s="54">
        <v>28430</v>
      </c>
      <c r="B364" s="112">
        <v>56.1</v>
      </c>
      <c r="C364" s="56">
        <v>94.830001999999993</v>
      </c>
      <c r="D364" s="62">
        <f>(Table7[[#This Row],[S&amp;P]]-C352)/C352</f>
        <v>-7.1204663490786815E-2</v>
      </c>
      <c r="F364" s="3"/>
      <c r="K364" s="2"/>
    </row>
    <row r="365" spans="1:11" x14ac:dyDescent="0.2">
      <c r="A365" s="54">
        <v>28460</v>
      </c>
      <c r="B365" s="112">
        <v>59.8</v>
      </c>
      <c r="C365" s="56">
        <v>95.099997999999999</v>
      </c>
      <c r="D365" s="62">
        <f>(Table7[[#This Row],[S&amp;P]]-C353)/C353</f>
        <v>-0.11501955253135632</v>
      </c>
      <c r="F365" s="3"/>
      <c r="K365" s="2"/>
    </row>
    <row r="366" spans="1:11" x14ac:dyDescent="0.2">
      <c r="A366" s="54">
        <v>28491</v>
      </c>
      <c r="B366" s="112">
        <v>57.4</v>
      </c>
      <c r="C366" s="56">
        <v>89.25</v>
      </c>
      <c r="D366" s="62">
        <f>(Table7[[#This Row],[S&amp;P]]-C354)/C354</f>
        <v>-0.12525726869800324</v>
      </c>
      <c r="F366" s="3"/>
      <c r="K366" s="2"/>
    </row>
    <row r="367" spans="1:11" x14ac:dyDescent="0.2">
      <c r="A367" s="54">
        <v>28522</v>
      </c>
      <c r="B367" s="112">
        <v>55.9</v>
      </c>
      <c r="C367" s="56">
        <v>87.040001000000004</v>
      </c>
      <c r="D367" s="62">
        <f>(Table7[[#This Row],[S&amp;P]]-C355)/C355</f>
        <v>-0.12803044480064105</v>
      </c>
      <c r="F367" s="3"/>
      <c r="K367" s="2"/>
    </row>
    <row r="368" spans="1:11" x14ac:dyDescent="0.2">
      <c r="A368" s="54">
        <v>28550</v>
      </c>
      <c r="B368" s="112">
        <v>55</v>
      </c>
      <c r="C368" s="56">
        <v>89.209998999999996</v>
      </c>
      <c r="D368" s="62">
        <f>(Table7[[#This Row],[S&amp;P]]-C356)/C356</f>
        <v>-9.357853268804181E-2</v>
      </c>
      <c r="F368" s="3"/>
      <c r="K368" s="2"/>
    </row>
    <row r="369" spans="1:11" x14ac:dyDescent="0.2">
      <c r="A369" s="54">
        <v>28581</v>
      </c>
      <c r="B369" s="112">
        <v>57.7</v>
      </c>
      <c r="C369" s="56">
        <v>96.830001999999993</v>
      </c>
      <c r="D369" s="62">
        <f>(Table7[[#This Row],[S&amp;P]]-C357)/C357</f>
        <v>-1.6355139854629559E-2</v>
      </c>
      <c r="F369" s="3"/>
      <c r="K369" s="2"/>
    </row>
    <row r="370" spans="1:11" x14ac:dyDescent="0.2">
      <c r="A370" s="54">
        <v>28611</v>
      </c>
      <c r="B370" s="112">
        <v>60.2</v>
      </c>
      <c r="C370" s="56">
        <v>97.239998</v>
      </c>
      <c r="D370" s="62">
        <f>(Table7[[#This Row],[S&amp;P]]-C358)/C358</f>
        <v>1.1652049157759629E-2</v>
      </c>
      <c r="F370" s="3"/>
      <c r="K370" s="2"/>
    </row>
    <row r="371" spans="1:11" x14ac:dyDescent="0.2">
      <c r="A371" s="54">
        <v>28642</v>
      </c>
      <c r="B371" s="112">
        <v>60.5</v>
      </c>
      <c r="C371" s="56">
        <v>95.529999000000004</v>
      </c>
      <c r="D371" s="62">
        <f>(Table7[[#This Row],[S&amp;P]]-C359)/C359</f>
        <v>-4.9263573369917123E-2</v>
      </c>
      <c r="F371" s="3"/>
      <c r="K371" s="2"/>
    </row>
    <row r="372" spans="1:11" x14ac:dyDescent="0.2">
      <c r="A372" s="54">
        <v>28672</v>
      </c>
      <c r="B372" s="112">
        <v>62.2</v>
      </c>
      <c r="C372" s="56">
        <v>100.68</v>
      </c>
      <c r="D372" s="62">
        <f>(Table7[[#This Row],[S&amp;P]]-C360)/C360</f>
        <v>1.8512918938045981E-2</v>
      </c>
      <c r="F372" s="3"/>
      <c r="K372" s="2"/>
    </row>
    <row r="373" spans="1:11" x14ac:dyDescent="0.2">
      <c r="A373" s="54">
        <v>28703</v>
      </c>
      <c r="B373" s="112">
        <v>60.3</v>
      </c>
      <c r="C373" s="56">
        <v>103.290001</v>
      </c>
      <c r="D373" s="62">
        <f>(Table7[[#This Row],[S&amp;P]]-C361)/C361</f>
        <v>6.73762963948423E-2</v>
      </c>
      <c r="F373" s="3"/>
      <c r="K373" s="2"/>
    </row>
    <row r="374" spans="1:11" x14ac:dyDescent="0.2">
      <c r="A374" s="54">
        <v>28734</v>
      </c>
      <c r="B374" s="112">
        <v>60.5</v>
      </c>
      <c r="C374" s="56">
        <v>102.540001</v>
      </c>
      <c r="D374" s="62">
        <f>(Table7[[#This Row],[S&amp;P]]-C362)/C362</f>
        <v>6.2260458533724833E-2</v>
      </c>
      <c r="F374" s="3"/>
      <c r="K374" s="2"/>
    </row>
    <row r="375" spans="1:11" x14ac:dyDescent="0.2">
      <c r="A375" s="54">
        <v>28764</v>
      </c>
      <c r="B375" s="112">
        <v>60.1</v>
      </c>
      <c r="C375" s="56">
        <v>93.150002000000001</v>
      </c>
      <c r="D375" s="62">
        <f>(Table7[[#This Row],[S&amp;P]]-C363)/C363</f>
        <v>8.7719951818061737E-3</v>
      </c>
      <c r="F375" s="3"/>
      <c r="K375" s="2"/>
    </row>
    <row r="376" spans="1:11" x14ac:dyDescent="0.2">
      <c r="A376" s="54">
        <v>28795</v>
      </c>
      <c r="B376" s="112">
        <v>61.3</v>
      </c>
      <c r="C376" s="56">
        <v>94.699996999999996</v>
      </c>
      <c r="D376" s="62">
        <f>(Table7[[#This Row],[S&amp;P]]-C364)/C364</f>
        <v>-1.3709268929467811E-3</v>
      </c>
      <c r="F376" s="3"/>
      <c r="K376" s="2"/>
    </row>
    <row r="377" spans="1:11" x14ac:dyDescent="0.2">
      <c r="A377" s="54">
        <v>28825</v>
      </c>
      <c r="B377" s="112">
        <v>59.4</v>
      </c>
      <c r="C377" s="56">
        <v>96.110000999999997</v>
      </c>
      <c r="D377" s="62">
        <f>(Table7[[#This Row],[S&amp;P]]-C365)/C365</f>
        <v>1.0620431348484335E-2</v>
      </c>
      <c r="F377" s="3"/>
      <c r="K377" s="2"/>
    </row>
    <row r="378" spans="1:11" x14ac:dyDescent="0.2">
      <c r="A378" s="54">
        <v>28856</v>
      </c>
      <c r="B378" s="112">
        <v>58.5</v>
      </c>
      <c r="C378" s="56">
        <v>99.93</v>
      </c>
      <c r="D378" s="62">
        <f>(Table7[[#This Row],[S&amp;P]]-C366)/C366</f>
        <v>0.11966386554621856</v>
      </c>
      <c r="F378" s="3"/>
      <c r="K378" s="2"/>
    </row>
    <row r="379" spans="1:11" x14ac:dyDescent="0.2">
      <c r="A379" s="54">
        <v>28887</v>
      </c>
      <c r="B379" s="112">
        <v>58.2</v>
      </c>
      <c r="C379" s="56">
        <v>96.279999000000004</v>
      </c>
      <c r="D379" s="62">
        <f>(Table7[[#This Row],[S&amp;P]]-C367)/C367</f>
        <v>0.10615806403770606</v>
      </c>
      <c r="F379" s="3"/>
      <c r="K379" s="2"/>
    </row>
    <row r="380" spans="1:11" x14ac:dyDescent="0.2">
      <c r="A380" s="54">
        <v>28915</v>
      </c>
      <c r="B380" s="112">
        <v>57.7</v>
      </c>
      <c r="C380" s="56">
        <v>101.589996</v>
      </c>
      <c r="D380" s="62">
        <f>(Table7[[#This Row],[S&amp;P]]-C368)/C368</f>
        <v>0.1387736480077755</v>
      </c>
      <c r="F380" s="3"/>
      <c r="K380" s="2"/>
    </row>
    <row r="381" spans="1:11" x14ac:dyDescent="0.2">
      <c r="A381" s="54">
        <v>28946</v>
      </c>
      <c r="B381" s="112">
        <v>56.2</v>
      </c>
      <c r="C381" s="56">
        <v>101.760002</v>
      </c>
      <c r="D381" s="62">
        <f>(Table7[[#This Row],[S&amp;P]]-C369)/C369</f>
        <v>5.0913971890654379E-2</v>
      </c>
      <c r="F381" s="3"/>
      <c r="K381" s="2"/>
    </row>
    <row r="382" spans="1:11" x14ac:dyDescent="0.2">
      <c r="A382" s="54">
        <v>28976</v>
      </c>
      <c r="B382" s="112">
        <v>54.4</v>
      </c>
      <c r="C382" s="56">
        <v>99.080001999999993</v>
      </c>
      <c r="D382" s="62">
        <f>(Table7[[#This Row],[S&amp;P]]-C370)/C370</f>
        <v>1.8922295740894539E-2</v>
      </c>
      <c r="F382" s="3"/>
      <c r="K382" s="2"/>
    </row>
    <row r="383" spans="1:11" x14ac:dyDescent="0.2">
      <c r="A383" s="54">
        <v>29007</v>
      </c>
      <c r="B383" s="112">
        <v>52.7</v>
      </c>
      <c r="C383" s="56">
        <v>102.910004</v>
      </c>
      <c r="D383" s="62">
        <f>(Table7[[#This Row],[S&amp;P]]-C371)/C371</f>
        <v>7.7253272032380083E-2</v>
      </c>
      <c r="F383" s="3"/>
      <c r="K383" s="2"/>
    </row>
    <row r="384" spans="1:11" x14ac:dyDescent="0.2">
      <c r="A384" s="54">
        <v>29037</v>
      </c>
      <c r="B384" s="112">
        <v>51.3</v>
      </c>
      <c r="C384" s="56">
        <v>103.80999799999999</v>
      </c>
      <c r="D384" s="62">
        <f>(Table7[[#This Row],[S&amp;P]]-C372)/C372</f>
        <v>3.1088577671831406E-2</v>
      </c>
      <c r="F384" s="3"/>
      <c r="K384" s="2"/>
    </row>
    <row r="385" spans="1:11" x14ac:dyDescent="0.2">
      <c r="A385" s="54">
        <v>29068</v>
      </c>
      <c r="B385" s="112">
        <v>49.5</v>
      </c>
      <c r="C385" s="56">
        <v>109.32</v>
      </c>
      <c r="D385" s="62">
        <f>(Table7[[#This Row],[S&amp;P]]-C373)/C373</f>
        <v>5.8379310113473512E-2</v>
      </c>
      <c r="F385" s="3"/>
      <c r="K385" s="2"/>
    </row>
    <row r="386" spans="1:11" x14ac:dyDescent="0.2">
      <c r="A386" s="54">
        <v>29099</v>
      </c>
      <c r="B386" s="112">
        <v>49.6</v>
      </c>
      <c r="C386" s="56">
        <v>109.32</v>
      </c>
      <c r="D386" s="62">
        <f>(Table7[[#This Row],[S&amp;P]]-C374)/C374</f>
        <v>6.6120527929388148E-2</v>
      </c>
      <c r="F386" s="3"/>
      <c r="K386" s="2"/>
    </row>
    <row r="387" spans="1:11" x14ac:dyDescent="0.2">
      <c r="A387" s="54">
        <v>29129</v>
      </c>
      <c r="B387" s="112">
        <v>49</v>
      </c>
      <c r="C387" s="56">
        <v>101.82</v>
      </c>
      <c r="D387" s="62">
        <f>(Table7[[#This Row],[S&amp;P]]-C375)/C375</f>
        <v>9.3075660910882138E-2</v>
      </c>
      <c r="F387" s="3"/>
      <c r="K387" s="2"/>
    </row>
    <row r="388" spans="1:11" x14ac:dyDescent="0.2">
      <c r="A388" s="54">
        <v>29160</v>
      </c>
      <c r="B388" s="112">
        <v>48</v>
      </c>
      <c r="C388" s="56">
        <v>106.160004</v>
      </c>
      <c r="D388" s="62">
        <f>(Table7[[#This Row],[S&amp;P]]-C376)/C376</f>
        <v>0.12101380531194743</v>
      </c>
      <c r="F388" s="3"/>
      <c r="K388" s="2"/>
    </row>
    <row r="389" spans="1:11" x14ac:dyDescent="0.2">
      <c r="A389" s="54">
        <v>29190</v>
      </c>
      <c r="B389" s="112">
        <v>44.8</v>
      </c>
      <c r="C389" s="56">
        <v>107.94000200000001</v>
      </c>
      <c r="D389" s="62">
        <f>(Table7[[#This Row],[S&amp;P]]-C377)/C377</f>
        <v>0.12308813731049707</v>
      </c>
      <c r="F389" s="3"/>
      <c r="K389" s="2"/>
    </row>
    <row r="390" spans="1:11" x14ac:dyDescent="0.2">
      <c r="A390" s="54">
        <v>29221</v>
      </c>
      <c r="B390" s="112">
        <v>46.2</v>
      </c>
      <c r="C390" s="56">
        <v>114.160004</v>
      </c>
      <c r="D390" s="62">
        <f>(Table7[[#This Row],[S&amp;P]]-C378)/C378</f>
        <v>0.14239971980386262</v>
      </c>
      <c r="F390" s="3"/>
      <c r="K390" s="2"/>
    </row>
    <row r="391" spans="1:11" x14ac:dyDescent="0.2">
      <c r="A391" s="54">
        <v>29252</v>
      </c>
      <c r="B391" s="112">
        <v>50.2</v>
      </c>
      <c r="C391" s="56">
        <v>113.660004</v>
      </c>
      <c r="D391" s="62">
        <f>(Table7[[#This Row],[S&amp;P]]-C379)/C379</f>
        <v>0.18051521791145839</v>
      </c>
      <c r="F391" s="3"/>
      <c r="K391" s="2"/>
    </row>
    <row r="392" spans="1:11" x14ac:dyDescent="0.2">
      <c r="A392" s="54">
        <v>29281</v>
      </c>
      <c r="B392" s="112">
        <v>43.6</v>
      </c>
      <c r="C392" s="56">
        <v>102.089996</v>
      </c>
      <c r="D392" s="62">
        <f>(Table7[[#This Row],[S&amp;P]]-C380)/C380</f>
        <v>4.9217444599564709E-3</v>
      </c>
      <c r="F392" s="3"/>
      <c r="K392" s="2"/>
    </row>
    <row r="393" spans="1:11" x14ac:dyDescent="0.2">
      <c r="A393" s="54">
        <v>29312</v>
      </c>
      <c r="B393" s="112">
        <v>37.4</v>
      </c>
      <c r="C393" s="56">
        <v>106.290001</v>
      </c>
      <c r="D393" s="62">
        <f>(Table7[[#This Row],[S&amp;P]]-C381)/C381</f>
        <v>4.4516498731987091E-2</v>
      </c>
      <c r="F393" s="3"/>
      <c r="K393" s="2"/>
    </row>
    <row r="394" spans="1:11" x14ac:dyDescent="0.2">
      <c r="A394" s="54">
        <v>29342</v>
      </c>
      <c r="B394" s="112">
        <v>29.4</v>
      </c>
      <c r="C394" s="56">
        <v>111.239998</v>
      </c>
      <c r="D394" s="62">
        <f>(Table7[[#This Row],[S&amp;P]]-C382)/C382</f>
        <v>0.1227290649428934</v>
      </c>
      <c r="F394" s="3"/>
      <c r="K394" s="2"/>
    </row>
    <row r="395" spans="1:11" x14ac:dyDescent="0.2">
      <c r="A395" s="54">
        <v>29373</v>
      </c>
      <c r="B395" s="112">
        <v>30.3</v>
      </c>
      <c r="C395" s="56">
        <v>114.239998</v>
      </c>
      <c r="D395" s="62">
        <f>(Table7[[#This Row],[S&amp;P]]-C383)/C383</f>
        <v>0.11009613798090999</v>
      </c>
      <c r="F395" s="3"/>
      <c r="K395" s="2"/>
    </row>
    <row r="396" spans="1:11" x14ac:dyDescent="0.2">
      <c r="A396" s="54">
        <v>29403</v>
      </c>
      <c r="B396" s="112">
        <v>35</v>
      </c>
      <c r="C396" s="56">
        <v>121.66999800000001</v>
      </c>
      <c r="D396" s="62">
        <f>(Table7[[#This Row],[S&amp;P]]-C384)/C384</f>
        <v>0.17204508567662255</v>
      </c>
      <c r="F396" s="3"/>
      <c r="K396" s="2"/>
    </row>
    <row r="397" spans="1:11" x14ac:dyDescent="0.2">
      <c r="A397" s="54">
        <v>29434</v>
      </c>
      <c r="B397" s="112">
        <v>45.5</v>
      </c>
      <c r="C397" s="56">
        <v>122.379997</v>
      </c>
      <c r="D397" s="62">
        <f>(Table7[[#This Row],[S&amp;P]]-C385)/C385</f>
        <v>0.11946576106842308</v>
      </c>
      <c r="F397" s="3"/>
      <c r="K397" s="2"/>
    </row>
    <row r="398" spans="1:11" x14ac:dyDescent="0.2">
      <c r="A398" s="54">
        <v>29465</v>
      </c>
      <c r="B398" s="112">
        <v>50.1</v>
      </c>
      <c r="C398" s="56">
        <v>125.459999</v>
      </c>
      <c r="D398" s="62">
        <f>(Table7[[#This Row],[S&amp;P]]-C386)/C386</f>
        <v>0.14763994694474938</v>
      </c>
      <c r="F398" s="3"/>
      <c r="K398" s="2"/>
    </row>
    <row r="399" spans="1:11" x14ac:dyDescent="0.2">
      <c r="A399" s="54">
        <v>29495</v>
      </c>
      <c r="B399" s="112">
        <v>55.5</v>
      </c>
      <c r="C399" s="56">
        <v>127.470001</v>
      </c>
      <c r="D399" s="62">
        <f>(Table7[[#This Row],[S&amp;P]]-C387)/C387</f>
        <v>0.25191515419367516</v>
      </c>
      <c r="F399" s="3"/>
      <c r="K399" s="2"/>
    </row>
    <row r="400" spans="1:11" x14ac:dyDescent="0.2">
      <c r="A400" s="54">
        <v>29526</v>
      </c>
      <c r="B400" s="112">
        <v>58.2</v>
      </c>
      <c r="C400" s="56">
        <v>140.520004</v>
      </c>
      <c r="D400" s="62">
        <f>(Table7[[#This Row],[S&amp;P]]-C388)/C388</f>
        <v>0.32366238418755144</v>
      </c>
      <c r="F400" s="3"/>
      <c r="K400" s="2"/>
    </row>
    <row r="401" spans="1:11" x14ac:dyDescent="0.2">
      <c r="A401" s="54">
        <v>29556</v>
      </c>
      <c r="B401" s="112">
        <v>53</v>
      </c>
      <c r="C401" s="56">
        <v>135.759995</v>
      </c>
      <c r="D401" s="62">
        <f>(Table7[[#This Row],[S&amp;P]]-C389)/C389</f>
        <v>0.25773570951017766</v>
      </c>
      <c r="F401" s="3"/>
      <c r="K401" s="2"/>
    </row>
    <row r="402" spans="1:11" x14ac:dyDescent="0.2">
      <c r="A402" s="54">
        <v>29587</v>
      </c>
      <c r="B402" s="112">
        <v>49.2</v>
      </c>
      <c r="C402" s="56">
        <v>129.550003</v>
      </c>
      <c r="D402" s="62">
        <f>(Table7[[#This Row],[S&amp;P]]-C390)/C390</f>
        <v>0.13481077838784941</v>
      </c>
      <c r="F402" s="3"/>
      <c r="K402" s="2"/>
    </row>
    <row r="403" spans="1:11" x14ac:dyDescent="0.2">
      <c r="A403" s="54">
        <v>29618</v>
      </c>
      <c r="B403" s="112">
        <v>48.8</v>
      </c>
      <c r="C403" s="56">
        <v>131.270004</v>
      </c>
      <c r="D403" s="62">
        <f>(Table7[[#This Row],[S&amp;P]]-C391)/C391</f>
        <v>0.1549357679065364</v>
      </c>
      <c r="F403" s="3"/>
      <c r="K403" s="2"/>
    </row>
    <row r="404" spans="1:11" x14ac:dyDescent="0.2">
      <c r="A404" s="54">
        <v>29646</v>
      </c>
      <c r="B404" s="112">
        <v>49.6</v>
      </c>
      <c r="C404" s="56">
        <v>136</v>
      </c>
      <c r="D404" s="62">
        <f>(Table7[[#This Row],[S&amp;P]]-C392)/C392</f>
        <v>0.33215795208768545</v>
      </c>
      <c r="F404" s="3"/>
      <c r="K404" s="2"/>
    </row>
    <row r="405" spans="1:11" x14ac:dyDescent="0.2">
      <c r="A405" s="54">
        <v>29677</v>
      </c>
      <c r="B405" s="112">
        <v>51.6</v>
      </c>
      <c r="C405" s="56">
        <v>132.80999800000001</v>
      </c>
      <c r="D405" s="62">
        <f>(Table7[[#This Row],[S&amp;P]]-C393)/C393</f>
        <v>0.24950603773162069</v>
      </c>
      <c r="F405" s="3"/>
      <c r="K405" s="2"/>
    </row>
    <row r="406" spans="1:11" x14ac:dyDescent="0.2">
      <c r="A406" s="54">
        <v>29707</v>
      </c>
      <c r="B406" s="112">
        <v>53.5</v>
      </c>
      <c r="C406" s="56">
        <v>132.58999600000001</v>
      </c>
      <c r="D406" s="62">
        <f>(Table7[[#This Row],[S&amp;P]]-C394)/C394</f>
        <v>0.19192734972900677</v>
      </c>
      <c r="F406" s="3"/>
      <c r="K406" s="2"/>
    </row>
    <row r="407" spans="1:11" x14ac:dyDescent="0.2">
      <c r="A407" s="54">
        <v>29738</v>
      </c>
      <c r="B407" s="112">
        <v>50.7</v>
      </c>
      <c r="C407" s="56">
        <v>131.21000699999999</v>
      </c>
      <c r="D407" s="62">
        <f>(Table7[[#This Row],[S&amp;P]]-C395)/C395</f>
        <v>0.14854700014963226</v>
      </c>
      <c r="F407" s="3"/>
      <c r="K407" s="2"/>
    </row>
    <row r="408" spans="1:11" x14ac:dyDescent="0.2">
      <c r="A408" s="54">
        <v>29768</v>
      </c>
      <c r="B408" s="112">
        <v>46.7</v>
      </c>
      <c r="C408" s="56">
        <v>130.91999799999999</v>
      </c>
      <c r="D408" s="62">
        <f>(Table7[[#This Row],[S&amp;P]]-C396)/C396</f>
        <v>7.6025315624645484E-2</v>
      </c>
      <c r="F408" s="3"/>
      <c r="K408" s="2"/>
    </row>
    <row r="409" spans="1:11" x14ac:dyDescent="0.2">
      <c r="A409" s="54">
        <v>29799</v>
      </c>
      <c r="B409" s="112">
        <v>48.3</v>
      </c>
      <c r="C409" s="56">
        <v>122.790001</v>
      </c>
      <c r="D409" s="62">
        <f>(Table7[[#This Row],[S&amp;P]]-C397)/C397</f>
        <v>3.350253391491754E-3</v>
      </c>
      <c r="F409" s="3"/>
      <c r="K409" s="2"/>
    </row>
    <row r="410" spans="1:11" x14ac:dyDescent="0.2">
      <c r="A410" s="54">
        <v>29830</v>
      </c>
      <c r="B410" s="112">
        <v>42.5</v>
      </c>
      <c r="C410" s="56">
        <v>116.18</v>
      </c>
      <c r="D410" s="62">
        <f>(Table7[[#This Row],[S&amp;P]]-C398)/C398</f>
        <v>-7.396779112041911E-2</v>
      </c>
      <c r="F410" s="3"/>
      <c r="K410" s="2"/>
    </row>
    <row r="411" spans="1:11" x14ac:dyDescent="0.2">
      <c r="A411" s="54">
        <v>29860</v>
      </c>
      <c r="B411" s="112">
        <v>40</v>
      </c>
      <c r="C411" s="56">
        <v>121.889999</v>
      </c>
      <c r="D411" s="62">
        <f>(Table7[[#This Row],[S&amp;P]]-C399)/C399</f>
        <v>-4.3775021230289264E-2</v>
      </c>
      <c r="F411" s="3"/>
      <c r="K411" s="2"/>
    </row>
    <row r="412" spans="1:11" x14ac:dyDescent="0.2">
      <c r="A412" s="54">
        <v>29891</v>
      </c>
      <c r="B412" s="112">
        <v>36.1</v>
      </c>
      <c r="C412" s="56">
        <v>126.349998</v>
      </c>
      <c r="D412" s="62">
        <f>(Table7[[#This Row],[S&amp;P]]-C400)/C400</f>
        <v>-0.10083977794364424</v>
      </c>
      <c r="F412" s="3"/>
      <c r="K412" s="2"/>
    </row>
    <row r="413" spans="1:11" x14ac:dyDescent="0.2">
      <c r="A413" s="54">
        <v>29921</v>
      </c>
      <c r="B413" s="112">
        <v>37.799999999999997</v>
      </c>
      <c r="C413" s="56">
        <v>122.550003</v>
      </c>
      <c r="D413" s="62">
        <f>(Table7[[#This Row],[S&amp;P]]-C401)/C401</f>
        <v>-9.7304010654979761E-2</v>
      </c>
      <c r="F413" s="3"/>
      <c r="K413" s="2"/>
    </row>
    <row r="414" spans="1:11" x14ac:dyDescent="0.2">
      <c r="A414" s="54">
        <v>29952</v>
      </c>
      <c r="B414" s="112">
        <v>38.200000000000003</v>
      </c>
      <c r="C414" s="56">
        <v>120.400002</v>
      </c>
      <c r="D414" s="62">
        <f>(Table7[[#This Row],[S&amp;P]]-C402)/C402</f>
        <v>-7.0629106816770995E-2</v>
      </c>
      <c r="F414" s="3"/>
      <c r="K414" s="2"/>
    </row>
    <row r="415" spans="1:11" x14ac:dyDescent="0.2">
      <c r="A415" s="54">
        <v>29983</v>
      </c>
      <c r="B415" s="112">
        <v>38.299999999999997</v>
      </c>
      <c r="C415" s="56">
        <v>113.110001</v>
      </c>
      <c r="D415" s="62">
        <f>(Table7[[#This Row],[S&amp;P]]-C403)/C403</f>
        <v>-0.13834084289355247</v>
      </c>
      <c r="F415" s="3"/>
      <c r="K415" s="2"/>
    </row>
    <row r="416" spans="1:11" x14ac:dyDescent="0.2">
      <c r="A416" s="54">
        <v>30011</v>
      </c>
      <c r="B416" s="112">
        <v>36.799999999999997</v>
      </c>
      <c r="C416" s="56">
        <v>111.959999</v>
      </c>
      <c r="D416" s="62">
        <f>(Table7[[#This Row],[S&amp;P]]-C404)/C404</f>
        <v>-0.17676471323529414</v>
      </c>
      <c r="F416" s="3"/>
      <c r="K416" s="2"/>
    </row>
    <row r="417" spans="1:11" x14ac:dyDescent="0.2">
      <c r="A417" s="54">
        <v>30042</v>
      </c>
      <c r="B417" s="112">
        <v>37.799999999999997</v>
      </c>
      <c r="C417" s="56">
        <v>116.44000200000001</v>
      </c>
      <c r="D417" s="62">
        <f>(Table7[[#This Row],[S&amp;P]]-C405)/C405</f>
        <v>-0.12325876249166121</v>
      </c>
      <c r="F417" s="3"/>
      <c r="K417" s="2"/>
    </row>
    <row r="418" spans="1:11" x14ac:dyDescent="0.2">
      <c r="A418" s="54">
        <v>30072</v>
      </c>
      <c r="B418" s="112">
        <v>35.5</v>
      </c>
      <c r="C418" s="56">
        <v>111.879997</v>
      </c>
      <c r="D418" s="62">
        <f>(Table7[[#This Row],[S&amp;P]]-C406)/C406</f>
        <v>-0.15619578870792039</v>
      </c>
      <c r="F418" s="3"/>
      <c r="K418" s="2"/>
    </row>
    <row r="419" spans="1:11" x14ac:dyDescent="0.2">
      <c r="A419" s="54">
        <v>30103</v>
      </c>
      <c r="B419" s="112">
        <v>38.299999999999997</v>
      </c>
      <c r="C419" s="56">
        <v>109.610001</v>
      </c>
      <c r="D419" s="62">
        <f>(Table7[[#This Row],[S&amp;P]]-C407)/C407</f>
        <v>-0.16462163590921838</v>
      </c>
      <c r="F419" s="3"/>
      <c r="K419" s="2"/>
    </row>
    <row r="420" spans="1:11" x14ac:dyDescent="0.2">
      <c r="A420" s="54">
        <v>30133</v>
      </c>
      <c r="B420" s="112">
        <v>38.4</v>
      </c>
      <c r="C420" s="56">
        <v>107.089996</v>
      </c>
      <c r="D420" s="62">
        <f>(Table7[[#This Row],[S&amp;P]]-C408)/C408</f>
        <v>-0.18201957198318927</v>
      </c>
      <c r="F420" s="3"/>
      <c r="K420" s="2"/>
    </row>
    <row r="421" spans="1:11" x14ac:dyDescent="0.2">
      <c r="A421" s="54">
        <v>30164</v>
      </c>
      <c r="B421" s="112">
        <v>38.299999999999997</v>
      </c>
      <c r="C421" s="56">
        <v>119.510002</v>
      </c>
      <c r="D421" s="62">
        <f>(Table7[[#This Row],[S&amp;P]]-C409)/C409</f>
        <v>-2.6712264624869607E-2</v>
      </c>
      <c r="F421" s="3"/>
      <c r="K421" s="2"/>
    </row>
    <row r="422" spans="1:11" x14ac:dyDescent="0.2">
      <c r="A422" s="54">
        <v>30195</v>
      </c>
      <c r="B422" s="112">
        <v>38.799999999999997</v>
      </c>
      <c r="C422" s="56">
        <v>120.41999800000001</v>
      </c>
      <c r="D422" s="62">
        <f>(Table7[[#This Row],[S&amp;P]]-C410)/C410</f>
        <v>3.6495076605267684E-2</v>
      </c>
      <c r="F422" s="3"/>
      <c r="K422" s="2"/>
    </row>
    <row r="423" spans="1:11" x14ac:dyDescent="0.2">
      <c r="A423" s="54">
        <v>30225</v>
      </c>
      <c r="B423" s="112">
        <v>39.4</v>
      </c>
      <c r="C423" s="56">
        <v>133.720001</v>
      </c>
      <c r="D423" s="62">
        <f>(Table7[[#This Row],[S&amp;P]]-C411)/C411</f>
        <v>9.7054738674663479E-2</v>
      </c>
      <c r="F423" s="3"/>
      <c r="K423" s="2"/>
    </row>
    <row r="424" spans="1:11" x14ac:dyDescent="0.2">
      <c r="A424" s="54">
        <v>30256</v>
      </c>
      <c r="B424" s="112">
        <v>39.200000000000003</v>
      </c>
      <c r="C424" s="56">
        <v>138.529999</v>
      </c>
      <c r="D424" s="62">
        <f>(Table7[[#This Row],[S&amp;P]]-C412)/C412</f>
        <v>9.6398901407184864E-2</v>
      </c>
      <c r="F424" s="3"/>
      <c r="K424" s="2"/>
    </row>
    <row r="425" spans="1:11" x14ac:dyDescent="0.2">
      <c r="A425" s="54">
        <v>30286</v>
      </c>
      <c r="B425" s="112">
        <v>42.8</v>
      </c>
      <c r="C425" s="56">
        <v>140.63999899999999</v>
      </c>
      <c r="D425" s="62">
        <f>(Table7[[#This Row],[S&amp;P]]-C413)/C413</f>
        <v>0.14761318284096642</v>
      </c>
      <c r="F425" s="3"/>
      <c r="K425" s="2"/>
    </row>
    <row r="426" spans="1:11" x14ac:dyDescent="0.2">
      <c r="A426" s="54">
        <v>30317</v>
      </c>
      <c r="B426" s="112">
        <v>46</v>
      </c>
      <c r="C426" s="56">
        <v>145.300003</v>
      </c>
      <c r="D426" s="62">
        <f>(Table7[[#This Row],[S&amp;P]]-C414)/C414</f>
        <v>0.20681063609949113</v>
      </c>
      <c r="F426" s="3"/>
      <c r="K426" s="2"/>
    </row>
    <row r="427" spans="1:11" x14ac:dyDescent="0.2">
      <c r="A427" s="54">
        <v>30348</v>
      </c>
      <c r="B427" s="112">
        <v>54.4</v>
      </c>
      <c r="C427" s="56">
        <v>148.05999800000001</v>
      </c>
      <c r="D427" s="62">
        <f>(Table7[[#This Row],[S&amp;P]]-C415)/C415</f>
        <v>0.30899121820359643</v>
      </c>
      <c r="F427" s="3"/>
      <c r="K427" s="2"/>
    </row>
    <row r="428" spans="1:11" x14ac:dyDescent="0.2">
      <c r="A428" s="54">
        <v>30376</v>
      </c>
      <c r="B428" s="112">
        <v>53.9</v>
      </c>
      <c r="C428" s="56">
        <v>152.96000699999999</v>
      </c>
      <c r="D428" s="62">
        <f>(Table7[[#This Row],[S&amp;P]]-C416)/C416</f>
        <v>0.3662022898017353</v>
      </c>
      <c r="F428" s="3"/>
      <c r="K428" s="2"/>
    </row>
    <row r="429" spans="1:11" x14ac:dyDescent="0.2">
      <c r="A429" s="54">
        <v>30407</v>
      </c>
      <c r="B429" s="112">
        <v>54.2</v>
      </c>
      <c r="C429" s="56">
        <v>164.429993</v>
      </c>
      <c r="D429" s="62">
        <f>(Table7[[#This Row],[S&amp;P]]-C417)/C417</f>
        <v>0.4121435088948211</v>
      </c>
      <c r="F429" s="3"/>
      <c r="K429" s="2"/>
    </row>
    <row r="430" spans="1:11" x14ac:dyDescent="0.2">
      <c r="A430" s="54">
        <v>30437</v>
      </c>
      <c r="B430" s="112">
        <v>56.1</v>
      </c>
      <c r="C430" s="56">
        <v>162.38999899999999</v>
      </c>
      <c r="D430" s="62">
        <f>(Table7[[#This Row],[S&amp;P]]-C418)/C418</f>
        <v>0.45146588625668255</v>
      </c>
      <c r="F430" s="3"/>
      <c r="K430" s="2"/>
    </row>
    <row r="431" spans="1:11" x14ac:dyDescent="0.2">
      <c r="A431" s="54">
        <v>30468</v>
      </c>
      <c r="B431" s="112">
        <v>57.5</v>
      </c>
      <c r="C431" s="56">
        <v>167.63999899999999</v>
      </c>
      <c r="D431" s="62">
        <f>(Table7[[#This Row],[S&amp;P]]-C419)/C419</f>
        <v>0.52942247487070082</v>
      </c>
      <c r="F431" s="3"/>
      <c r="K431" s="2"/>
    </row>
    <row r="432" spans="1:11" x14ac:dyDescent="0.2">
      <c r="A432" s="54">
        <v>30498</v>
      </c>
      <c r="B432" s="112">
        <v>63.6</v>
      </c>
      <c r="C432" s="56">
        <v>162.55999800000001</v>
      </c>
      <c r="D432" s="62">
        <f>(Table7[[#This Row],[S&amp;P]]-C420)/C420</f>
        <v>0.5179755726202474</v>
      </c>
      <c r="F432" s="3"/>
      <c r="K432" s="2"/>
    </row>
    <row r="433" spans="1:11" x14ac:dyDescent="0.2">
      <c r="A433" s="54">
        <v>30529</v>
      </c>
      <c r="B433" s="112">
        <v>63.1</v>
      </c>
      <c r="C433" s="56">
        <v>164.39999399999999</v>
      </c>
      <c r="D433" s="62">
        <f>(Table7[[#This Row],[S&amp;P]]-C421)/C421</f>
        <v>0.3756170299453262</v>
      </c>
      <c r="F433" s="3"/>
      <c r="K433" s="2"/>
    </row>
    <row r="434" spans="1:11" x14ac:dyDescent="0.2">
      <c r="A434" s="54">
        <v>30560</v>
      </c>
      <c r="B434" s="112">
        <v>62.5</v>
      </c>
      <c r="C434" s="56">
        <v>166.070007</v>
      </c>
      <c r="D434" s="62">
        <f>(Table7[[#This Row],[S&amp;P]]-C422)/C422</f>
        <v>0.37908993321856721</v>
      </c>
      <c r="F434" s="3"/>
      <c r="K434" s="2"/>
    </row>
    <row r="435" spans="1:11" x14ac:dyDescent="0.2">
      <c r="A435" s="54">
        <v>30590</v>
      </c>
      <c r="B435" s="112">
        <v>64.400000000000006</v>
      </c>
      <c r="C435" s="56">
        <v>163.550003</v>
      </c>
      <c r="D435" s="62">
        <f>(Table7[[#This Row],[S&amp;P]]-C423)/C423</f>
        <v>0.22307808687497699</v>
      </c>
      <c r="F435" s="3"/>
      <c r="K435" s="2"/>
    </row>
    <row r="436" spans="1:11" x14ac:dyDescent="0.2">
      <c r="A436" s="54">
        <v>30621</v>
      </c>
      <c r="B436" s="112">
        <v>66</v>
      </c>
      <c r="C436" s="56">
        <v>166.39999399999999</v>
      </c>
      <c r="D436" s="62">
        <f>(Table7[[#This Row],[S&amp;P]]-C424)/C424</f>
        <v>0.20118382445090457</v>
      </c>
      <c r="F436" s="3"/>
      <c r="K436" s="2"/>
    </row>
    <row r="437" spans="1:11" x14ac:dyDescent="0.2">
      <c r="A437" s="54">
        <v>30651</v>
      </c>
      <c r="B437" s="112">
        <v>69.900000000000006</v>
      </c>
      <c r="C437" s="56">
        <v>164.929993</v>
      </c>
      <c r="D437" s="62">
        <f>(Table7[[#This Row],[S&amp;P]]-C425)/C425</f>
        <v>0.17271042500505143</v>
      </c>
      <c r="F437" s="3"/>
      <c r="K437" s="2"/>
    </row>
    <row r="438" spans="1:11" x14ac:dyDescent="0.2">
      <c r="A438" s="54">
        <v>30682</v>
      </c>
      <c r="B438" s="112">
        <v>60.5</v>
      </c>
      <c r="C438" s="56">
        <v>163.41000399999999</v>
      </c>
      <c r="D438" s="62">
        <f>(Table7[[#This Row],[S&amp;P]]-C426)/C426</f>
        <v>0.12463868290491352</v>
      </c>
      <c r="F438" s="3"/>
      <c r="K438" s="2"/>
    </row>
    <row r="439" spans="1:11" x14ac:dyDescent="0.2">
      <c r="A439" s="54">
        <v>30713</v>
      </c>
      <c r="B439" s="112">
        <v>61.3</v>
      </c>
      <c r="C439" s="56">
        <v>157.05999800000001</v>
      </c>
      <c r="D439" s="62">
        <f>(Table7[[#This Row],[S&amp;P]]-C427)/C427</f>
        <v>6.0786168590924873E-2</v>
      </c>
      <c r="F439" s="3"/>
      <c r="K439" s="2"/>
    </row>
    <row r="440" spans="1:11" x14ac:dyDescent="0.2">
      <c r="A440" s="54">
        <v>30742</v>
      </c>
      <c r="B440" s="112">
        <v>58.9</v>
      </c>
      <c r="C440" s="56">
        <v>159.179993</v>
      </c>
      <c r="D440" s="62">
        <f>(Table7[[#This Row],[S&amp;P]]-C428)/C428</f>
        <v>4.0664132553288955E-2</v>
      </c>
      <c r="F440" s="3"/>
      <c r="K440" s="2"/>
    </row>
    <row r="441" spans="1:11" x14ac:dyDescent="0.2">
      <c r="A441" s="54">
        <v>30773</v>
      </c>
      <c r="B441" s="112">
        <v>61</v>
      </c>
      <c r="C441" s="56">
        <v>160.050003</v>
      </c>
      <c r="D441" s="62">
        <f>(Table7[[#This Row],[S&amp;P]]-C429)/C429</f>
        <v>-2.6637415231173744E-2</v>
      </c>
      <c r="F441" s="3"/>
      <c r="K441" s="2"/>
    </row>
    <row r="442" spans="1:11" x14ac:dyDescent="0.2">
      <c r="A442" s="54">
        <v>30803</v>
      </c>
      <c r="B442" s="112">
        <v>58.6</v>
      </c>
      <c r="C442" s="56">
        <v>150.550003</v>
      </c>
      <c r="D442" s="62">
        <f>(Table7[[#This Row],[S&amp;P]]-C430)/C430</f>
        <v>-7.2910869344854093E-2</v>
      </c>
      <c r="F442" s="3"/>
      <c r="K442" s="2"/>
    </row>
    <row r="443" spans="1:11" x14ac:dyDescent="0.2">
      <c r="A443" s="54">
        <v>30834</v>
      </c>
      <c r="B443" s="112">
        <v>58.1</v>
      </c>
      <c r="C443" s="56">
        <v>153.179993</v>
      </c>
      <c r="D443" s="62">
        <f>(Table7[[#This Row],[S&amp;P]]-C431)/C431</f>
        <v>-8.6256299727131308E-2</v>
      </c>
      <c r="F443" s="3"/>
      <c r="K443" s="2"/>
    </row>
    <row r="444" spans="1:11" x14ac:dyDescent="0.2">
      <c r="A444" s="54">
        <v>30864</v>
      </c>
      <c r="B444" s="112">
        <v>56.1</v>
      </c>
      <c r="C444" s="56">
        <v>150.66000399999999</v>
      </c>
      <c r="D444" s="62">
        <f>(Table7[[#This Row],[S&amp;P]]-C432)/C432</f>
        <v>-7.3203704148667739E-2</v>
      </c>
      <c r="F444" s="3"/>
      <c r="K444" s="2"/>
    </row>
    <row r="445" spans="1:11" x14ac:dyDescent="0.2">
      <c r="A445" s="54">
        <v>30895</v>
      </c>
      <c r="B445" s="112">
        <v>53</v>
      </c>
      <c r="C445" s="56">
        <v>166.679993</v>
      </c>
      <c r="D445" s="62">
        <f>(Table7[[#This Row],[S&amp;P]]-C433)/C433</f>
        <v>1.3868607562114655E-2</v>
      </c>
      <c r="F445" s="3"/>
      <c r="K445" s="2"/>
    </row>
    <row r="446" spans="1:11" x14ac:dyDescent="0.2">
      <c r="A446" s="54">
        <v>30926</v>
      </c>
      <c r="B446" s="112">
        <v>50</v>
      </c>
      <c r="C446" s="56">
        <v>166.10000600000001</v>
      </c>
      <c r="D446" s="62">
        <f>(Table7[[#This Row],[S&amp;P]]-C434)/C434</f>
        <v>1.8064068606924103E-4</v>
      </c>
      <c r="F446" s="3"/>
      <c r="K446" s="2"/>
    </row>
    <row r="447" spans="1:11" x14ac:dyDescent="0.2">
      <c r="A447" s="54">
        <v>30956</v>
      </c>
      <c r="B447" s="112">
        <v>50.8</v>
      </c>
      <c r="C447" s="56">
        <v>166.08999600000001</v>
      </c>
      <c r="D447" s="62">
        <f>(Table7[[#This Row],[S&amp;P]]-C435)/C435</f>
        <v>1.5530375746920712E-2</v>
      </c>
      <c r="F447" s="3"/>
      <c r="K447" s="2"/>
    </row>
    <row r="448" spans="1:11" x14ac:dyDescent="0.2">
      <c r="A448" s="54">
        <v>30987</v>
      </c>
      <c r="B448" s="112">
        <v>50.3</v>
      </c>
      <c r="C448" s="56">
        <v>163.58000200000001</v>
      </c>
      <c r="D448" s="62">
        <f>(Table7[[#This Row],[S&amp;P]]-C436)/C436</f>
        <v>-1.694706791876438E-2</v>
      </c>
      <c r="F448" s="3"/>
      <c r="K448" s="2"/>
    </row>
    <row r="449" spans="1:11" x14ac:dyDescent="0.2">
      <c r="A449" s="54">
        <v>31017</v>
      </c>
      <c r="B449" s="112">
        <v>50.6</v>
      </c>
      <c r="C449" s="56">
        <v>167.240005</v>
      </c>
      <c r="D449" s="62">
        <f>(Table7[[#This Row],[S&amp;P]]-C437)/C437</f>
        <v>1.400601526733831E-2</v>
      </c>
      <c r="F449" s="3"/>
      <c r="K449" s="2"/>
    </row>
    <row r="450" spans="1:11" x14ac:dyDescent="0.2">
      <c r="A450" s="54">
        <v>31048</v>
      </c>
      <c r="B450" s="112">
        <v>50.3</v>
      </c>
      <c r="C450" s="56">
        <v>179.63000500000001</v>
      </c>
      <c r="D450" s="62">
        <f>(Table7[[#This Row],[S&amp;P]]-C438)/C438</f>
        <v>9.9259534930309562E-2</v>
      </c>
      <c r="F450" s="3"/>
      <c r="K450" s="2"/>
    </row>
    <row r="451" spans="1:11" x14ac:dyDescent="0.2">
      <c r="A451" s="54">
        <v>31079</v>
      </c>
      <c r="B451" s="112">
        <v>49.9</v>
      </c>
      <c r="C451" s="56">
        <v>181.179993</v>
      </c>
      <c r="D451" s="62">
        <f>(Table7[[#This Row],[S&amp;P]]-C439)/C439</f>
        <v>0.15357185347729335</v>
      </c>
      <c r="F451" s="3"/>
      <c r="K451" s="2"/>
    </row>
    <row r="452" spans="1:11" x14ac:dyDescent="0.2">
      <c r="A452" s="54">
        <v>31107</v>
      </c>
      <c r="B452" s="112">
        <v>47.8</v>
      </c>
      <c r="C452" s="56">
        <v>180.66000399999999</v>
      </c>
      <c r="D452" s="62">
        <f>(Table7[[#This Row],[S&amp;P]]-C440)/C440</f>
        <v>0.13494165061308924</v>
      </c>
      <c r="F452" s="3"/>
      <c r="K452" s="2"/>
    </row>
    <row r="453" spans="1:11" x14ac:dyDescent="0.2">
      <c r="A453" s="54">
        <v>31138</v>
      </c>
      <c r="B453" s="112">
        <v>48.2</v>
      </c>
      <c r="C453" s="56">
        <v>179.83000200000001</v>
      </c>
      <c r="D453" s="62">
        <f>(Table7[[#This Row],[S&amp;P]]-C441)/C441</f>
        <v>0.12358637069191435</v>
      </c>
      <c r="F453" s="3"/>
      <c r="K453" s="2"/>
    </row>
    <row r="454" spans="1:11" x14ac:dyDescent="0.2">
      <c r="A454" s="54">
        <v>31168</v>
      </c>
      <c r="B454" s="112">
        <v>47.1</v>
      </c>
      <c r="C454" s="56">
        <v>189.550003</v>
      </c>
      <c r="D454" s="62">
        <f>(Table7[[#This Row],[S&amp;P]]-C442)/C442</f>
        <v>0.259050144289934</v>
      </c>
      <c r="F454" s="3"/>
      <c r="K454" s="2"/>
    </row>
    <row r="455" spans="1:11" x14ac:dyDescent="0.2">
      <c r="A455" s="54">
        <v>31199</v>
      </c>
      <c r="B455" s="112">
        <v>47.8</v>
      </c>
      <c r="C455" s="56">
        <v>191.85000600000001</v>
      </c>
      <c r="D455" s="62">
        <f>(Table7[[#This Row],[S&amp;P]]-C443)/C443</f>
        <v>0.25244819667800883</v>
      </c>
      <c r="F455" s="3"/>
      <c r="K455" s="2"/>
    </row>
    <row r="456" spans="1:11" x14ac:dyDescent="0.2">
      <c r="A456" s="54">
        <v>31229</v>
      </c>
      <c r="B456" s="112">
        <v>47.9</v>
      </c>
      <c r="C456" s="56">
        <v>190.91999799999999</v>
      </c>
      <c r="D456" s="62">
        <f>(Table7[[#This Row],[S&amp;P]]-C444)/C444</f>
        <v>0.26722416654124082</v>
      </c>
      <c r="F456" s="3"/>
      <c r="K456" s="2"/>
    </row>
    <row r="457" spans="1:11" x14ac:dyDescent="0.2">
      <c r="A457" s="54">
        <v>31260</v>
      </c>
      <c r="B457" s="112">
        <v>47.7</v>
      </c>
      <c r="C457" s="56">
        <v>188.63000500000001</v>
      </c>
      <c r="D457" s="62">
        <f>(Table7[[#This Row],[S&amp;P]]-C445)/C445</f>
        <v>0.13168954236757147</v>
      </c>
      <c r="F457" s="3"/>
      <c r="K457" s="2"/>
    </row>
    <row r="458" spans="1:11" x14ac:dyDescent="0.2">
      <c r="A458" s="54">
        <v>31291</v>
      </c>
      <c r="B458" s="112">
        <v>49.9</v>
      </c>
      <c r="C458" s="56">
        <v>182.08000200000001</v>
      </c>
      <c r="D458" s="62">
        <f>(Table7[[#This Row],[S&amp;P]]-C446)/C446</f>
        <v>9.6207076596974958E-2</v>
      </c>
      <c r="F458" s="3"/>
      <c r="K458" s="2"/>
    </row>
    <row r="459" spans="1:11" x14ac:dyDescent="0.2">
      <c r="A459" s="54">
        <v>31321</v>
      </c>
      <c r="B459" s="112">
        <v>50.9</v>
      </c>
      <c r="C459" s="56">
        <v>189.820007</v>
      </c>
      <c r="D459" s="62">
        <f>(Table7[[#This Row],[S&amp;P]]-C447)/C447</f>
        <v>0.14287441490455566</v>
      </c>
      <c r="F459" s="3"/>
      <c r="K459" s="2"/>
    </row>
    <row r="460" spans="1:11" x14ac:dyDescent="0.2">
      <c r="A460" s="54">
        <v>31352</v>
      </c>
      <c r="B460" s="112">
        <v>52</v>
      </c>
      <c r="C460" s="56">
        <v>202.16999799999999</v>
      </c>
      <c r="D460" s="62">
        <f>(Table7[[#This Row],[S&amp;P]]-C448)/C448</f>
        <v>0.23590900799719994</v>
      </c>
      <c r="F460" s="3"/>
      <c r="K460" s="2"/>
    </row>
    <row r="461" spans="1:11" x14ac:dyDescent="0.2">
      <c r="A461" s="54">
        <v>31382</v>
      </c>
      <c r="B461" s="112">
        <v>50.7</v>
      </c>
      <c r="C461" s="56">
        <v>211.279999</v>
      </c>
      <c r="D461" s="62">
        <f>(Table7[[#This Row],[S&amp;P]]-C449)/C449</f>
        <v>0.26333408684124354</v>
      </c>
      <c r="F461" s="3"/>
      <c r="K461" s="2"/>
    </row>
    <row r="462" spans="1:11" x14ac:dyDescent="0.2">
      <c r="A462" s="54">
        <v>31413</v>
      </c>
      <c r="B462" s="112">
        <v>51.2</v>
      </c>
      <c r="C462" s="56">
        <v>211.779999</v>
      </c>
      <c r="D462" s="62">
        <f>(Table7[[#This Row],[S&amp;P]]-C450)/C450</f>
        <v>0.17897897403053567</v>
      </c>
      <c r="F462" s="3"/>
      <c r="K462" s="2"/>
    </row>
    <row r="463" spans="1:11" x14ac:dyDescent="0.2">
      <c r="A463" s="54">
        <v>31444</v>
      </c>
      <c r="B463" s="112">
        <v>51</v>
      </c>
      <c r="C463" s="56">
        <v>226.91999799999999</v>
      </c>
      <c r="D463" s="62">
        <f>(Table7[[#This Row],[S&amp;P]]-C451)/C451</f>
        <v>0.25245615833531904</v>
      </c>
      <c r="F463" s="3"/>
      <c r="K463" s="2"/>
    </row>
    <row r="464" spans="1:11" x14ac:dyDescent="0.2">
      <c r="A464" s="54">
        <v>31472</v>
      </c>
      <c r="B464" s="112">
        <v>51</v>
      </c>
      <c r="C464" s="56">
        <v>238.89999399999999</v>
      </c>
      <c r="D464" s="62">
        <f>(Table7[[#This Row],[S&amp;P]]-C452)/C452</f>
        <v>0.32237345682777696</v>
      </c>
      <c r="F464" s="3"/>
      <c r="K464" s="2"/>
    </row>
    <row r="465" spans="1:11" x14ac:dyDescent="0.2">
      <c r="A465" s="54">
        <v>31503</v>
      </c>
      <c r="B465" s="112">
        <v>49.7</v>
      </c>
      <c r="C465" s="56">
        <v>235.520004</v>
      </c>
      <c r="D465" s="62">
        <f>(Table7[[#This Row],[S&amp;P]]-C453)/C453</f>
        <v>0.30968137341176244</v>
      </c>
      <c r="F465" s="3"/>
      <c r="K465" s="2"/>
    </row>
    <row r="466" spans="1:11" x14ac:dyDescent="0.2">
      <c r="A466" s="54">
        <v>31533</v>
      </c>
      <c r="B466" s="112">
        <v>53.4</v>
      </c>
      <c r="C466" s="56">
        <v>247.35000600000001</v>
      </c>
      <c r="D466" s="62">
        <f>(Table7[[#This Row],[S&amp;P]]-C454)/C454</f>
        <v>0.30493274642680962</v>
      </c>
      <c r="F466" s="3"/>
      <c r="K466" s="2"/>
    </row>
    <row r="467" spans="1:11" x14ac:dyDescent="0.2">
      <c r="A467" s="54">
        <v>31564</v>
      </c>
      <c r="B467" s="112">
        <v>50.5</v>
      </c>
      <c r="C467" s="56">
        <v>250.83999600000001</v>
      </c>
      <c r="D467" s="62">
        <f>(Table7[[#This Row],[S&amp;P]]-C455)/C455</f>
        <v>0.30747974018828023</v>
      </c>
      <c r="F467" s="3"/>
      <c r="K467" s="2"/>
    </row>
    <row r="468" spans="1:11" x14ac:dyDescent="0.2">
      <c r="A468" s="54">
        <v>31594</v>
      </c>
      <c r="B468" s="112">
        <v>48</v>
      </c>
      <c r="C468" s="56">
        <v>236.11999499999999</v>
      </c>
      <c r="D468" s="62">
        <f>(Table7[[#This Row],[S&amp;P]]-C456)/C456</f>
        <v>0.23674836304995142</v>
      </c>
      <c r="F468" s="3"/>
      <c r="K468" s="2"/>
    </row>
    <row r="469" spans="1:11" x14ac:dyDescent="0.2">
      <c r="A469" s="54">
        <v>31625</v>
      </c>
      <c r="B469" s="112">
        <v>52.6</v>
      </c>
      <c r="C469" s="56">
        <v>252.929993</v>
      </c>
      <c r="D469" s="62">
        <f>(Table7[[#This Row],[S&amp;P]]-C457)/C457</f>
        <v>0.34087889675876315</v>
      </c>
      <c r="F469" s="3"/>
      <c r="K469" s="2"/>
    </row>
    <row r="470" spans="1:11" x14ac:dyDescent="0.2">
      <c r="A470" s="54">
        <v>31656</v>
      </c>
      <c r="B470" s="112">
        <v>52.4</v>
      </c>
      <c r="C470" s="56">
        <v>231.320007</v>
      </c>
      <c r="D470" s="62">
        <f>(Table7[[#This Row],[S&amp;P]]-C458)/C458</f>
        <v>0.27043060445484834</v>
      </c>
      <c r="F470" s="3"/>
      <c r="K470" s="2"/>
    </row>
    <row r="471" spans="1:11" x14ac:dyDescent="0.2">
      <c r="A471" s="54">
        <v>31686</v>
      </c>
      <c r="B471" s="112">
        <v>51.2</v>
      </c>
      <c r="C471" s="56">
        <v>243.979996</v>
      </c>
      <c r="D471" s="62">
        <f>(Table7[[#This Row],[S&amp;P]]-C459)/C459</f>
        <v>0.28532286904825577</v>
      </c>
      <c r="F471" s="3"/>
      <c r="K471" s="2"/>
    </row>
    <row r="472" spans="1:11" x14ac:dyDescent="0.2">
      <c r="A472" s="54">
        <v>31717</v>
      </c>
      <c r="B472" s="112">
        <v>51.2</v>
      </c>
      <c r="C472" s="56">
        <v>249.220001</v>
      </c>
      <c r="D472" s="62">
        <f>(Table7[[#This Row],[S&amp;P]]-C460)/C460</f>
        <v>0.23272495160236389</v>
      </c>
      <c r="F472" s="3"/>
      <c r="K472" s="2"/>
    </row>
    <row r="473" spans="1:11" x14ac:dyDescent="0.2">
      <c r="A473" s="54">
        <v>31747</v>
      </c>
      <c r="B473" s="112">
        <v>50.5</v>
      </c>
      <c r="C473" s="56">
        <v>242.16999799999999</v>
      </c>
      <c r="D473" s="62">
        <f>(Table7[[#This Row],[S&amp;P]]-C461)/C461</f>
        <v>0.14620408531902723</v>
      </c>
      <c r="F473" s="3"/>
      <c r="K473" s="2"/>
    </row>
    <row r="474" spans="1:11" x14ac:dyDescent="0.2">
      <c r="A474" s="54">
        <v>31778</v>
      </c>
      <c r="B474" s="112">
        <v>54.9</v>
      </c>
      <c r="C474" s="56">
        <v>274.07998700000002</v>
      </c>
      <c r="D474" s="62">
        <f>(Table7[[#This Row],[S&amp;P]]-C462)/C462</f>
        <v>0.29417314332879951</v>
      </c>
      <c r="F474" s="3"/>
      <c r="K474" s="2"/>
    </row>
    <row r="475" spans="1:11" x14ac:dyDescent="0.2">
      <c r="A475" s="54">
        <v>31809</v>
      </c>
      <c r="B475" s="112">
        <v>52.6</v>
      </c>
      <c r="C475" s="56">
        <v>284.20001200000002</v>
      </c>
      <c r="D475" s="62">
        <f>(Table7[[#This Row],[S&amp;P]]-C463)/C463</f>
        <v>0.25242382559865889</v>
      </c>
      <c r="F475" s="3"/>
      <c r="K475" s="2"/>
    </row>
    <row r="476" spans="1:11" x14ac:dyDescent="0.2">
      <c r="A476" s="54">
        <v>31837</v>
      </c>
      <c r="B476" s="112">
        <v>55</v>
      </c>
      <c r="C476" s="56">
        <v>291.70001200000002</v>
      </c>
      <c r="D476" s="62">
        <f>(Table7[[#This Row],[S&amp;P]]-C464)/C464</f>
        <v>0.22101305703674495</v>
      </c>
      <c r="F476" s="3"/>
      <c r="K476" s="2"/>
    </row>
    <row r="477" spans="1:11" x14ac:dyDescent="0.2">
      <c r="A477" s="54">
        <v>31868</v>
      </c>
      <c r="B477" s="112">
        <v>55.5</v>
      </c>
      <c r="C477" s="56">
        <v>288.35998499999999</v>
      </c>
      <c r="D477" s="62">
        <f>(Table7[[#This Row],[S&amp;P]]-C465)/C465</f>
        <v>0.22435453508229389</v>
      </c>
      <c r="F477" s="3"/>
      <c r="K477" s="2"/>
    </row>
    <row r="478" spans="1:11" x14ac:dyDescent="0.2">
      <c r="A478" s="54">
        <v>31898</v>
      </c>
      <c r="B478" s="55">
        <v>57.2</v>
      </c>
      <c r="C478" s="56">
        <v>290.10000600000001</v>
      </c>
      <c r="D478" s="62">
        <f>(Table7[[#This Row],[S&amp;P]]-C466)/C466</f>
        <v>0.17283201521329253</v>
      </c>
      <c r="F478" s="3"/>
      <c r="K478" s="2"/>
    </row>
    <row r="479" spans="1:11" x14ac:dyDescent="0.2">
      <c r="A479" s="54">
        <v>31929</v>
      </c>
      <c r="B479" s="55">
        <v>57.4</v>
      </c>
      <c r="C479" s="56">
        <v>304</v>
      </c>
      <c r="D479" s="62">
        <f>(Table7[[#This Row],[S&amp;P]]-C467)/C467</f>
        <v>0.2119279415073822</v>
      </c>
      <c r="F479" s="3"/>
      <c r="K479" s="2"/>
    </row>
    <row r="480" spans="1:11" x14ac:dyDescent="0.2">
      <c r="A480" s="54">
        <v>31959</v>
      </c>
      <c r="B480" s="55">
        <v>57.5</v>
      </c>
      <c r="C480" s="56">
        <v>318.66000400000001</v>
      </c>
      <c r="D480" s="62">
        <f>(Table7[[#This Row],[S&amp;P]]-C468)/C468</f>
        <v>0.34956806178146849</v>
      </c>
      <c r="F480" s="3"/>
      <c r="K480" s="2"/>
    </row>
    <row r="481" spans="1:11" x14ac:dyDescent="0.2">
      <c r="A481" s="54">
        <v>31990</v>
      </c>
      <c r="B481" s="55">
        <v>59.3</v>
      </c>
      <c r="C481" s="56">
        <v>329.79998799999998</v>
      </c>
      <c r="D481" s="62">
        <f>(Table7[[#This Row],[S&amp;P]]-C469)/C469</f>
        <v>0.30391806874402588</v>
      </c>
      <c r="F481" s="3"/>
      <c r="K481" s="2"/>
    </row>
    <row r="482" spans="1:11" x14ac:dyDescent="0.2">
      <c r="A482" s="54">
        <v>32021</v>
      </c>
      <c r="B482" s="55">
        <v>60</v>
      </c>
      <c r="C482" s="56">
        <v>321.82998700000002</v>
      </c>
      <c r="D482" s="62">
        <f>(Table7[[#This Row],[S&amp;P]]-C470)/C470</f>
        <v>0.39127605594443898</v>
      </c>
      <c r="F482" s="3"/>
      <c r="K482" s="2"/>
    </row>
    <row r="483" spans="1:11" x14ac:dyDescent="0.2">
      <c r="A483" s="54">
        <v>32051</v>
      </c>
      <c r="B483" s="55">
        <v>60.7</v>
      </c>
      <c r="C483" s="56">
        <v>251.78999300000001</v>
      </c>
      <c r="D483" s="62">
        <f>(Table7[[#This Row],[S&amp;P]]-C471)/C471</f>
        <v>3.2010808787782792E-2</v>
      </c>
      <c r="F483" s="3"/>
      <c r="K483" s="2"/>
    </row>
    <row r="484" spans="1:11" x14ac:dyDescent="0.2">
      <c r="A484" s="54">
        <v>32082</v>
      </c>
      <c r="B484" s="55">
        <v>58.8</v>
      </c>
      <c r="C484" s="56">
        <v>230.300003</v>
      </c>
      <c r="D484" s="62">
        <f>(Table7[[#This Row],[S&amp;P]]-C472)/C472</f>
        <v>-7.5916852275431906E-2</v>
      </c>
      <c r="F484" s="3"/>
      <c r="K484" s="2"/>
    </row>
    <row r="485" spans="1:11" x14ac:dyDescent="0.2">
      <c r="A485" s="54">
        <v>32112</v>
      </c>
      <c r="B485" s="55">
        <v>61</v>
      </c>
      <c r="C485" s="56">
        <v>247.08000200000001</v>
      </c>
      <c r="D485" s="62">
        <f>(Table7[[#This Row],[S&amp;P]]-C473)/C473</f>
        <v>2.0275030105091775E-2</v>
      </c>
      <c r="F485" s="3"/>
      <c r="K485" s="2"/>
    </row>
    <row r="486" spans="1:11" x14ac:dyDescent="0.2">
      <c r="A486" s="54">
        <v>32143</v>
      </c>
      <c r="B486" s="55">
        <v>57.5</v>
      </c>
      <c r="C486" s="56">
        <v>257.07000699999998</v>
      </c>
      <c r="D486" s="62">
        <f>(Table7[[#This Row],[S&amp;P]]-C474)/C474</f>
        <v>-6.2062101601019271E-2</v>
      </c>
      <c r="F486" s="3"/>
      <c r="K486" s="2"/>
    </row>
    <row r="487" spans="1:11" x14ac:dyDescent="0.2">
      <c r="A487" s="54">
        <v>32174</v>
      </c>
      <c r="B487" s="55">
        <v>56.2</v>
      </c>
      <c r="C487" s="56">
        <v>267.82000699999998</v>
      </c>
      <c r="D487" s="62">
        <f>(Table7[[#This Row],[S&amp;P]]-C475)/C475</f>
        <v>-5.7635483139951586E-2</v>
      </c>
      <c r="F487" s="3"/>
      <c r="K487" s="2"/>
    </row>
    <row r="488" spans="1:11" x14ac:dyDescent="0.2">
      <c r="A488" s="54">
        <v>32203</v>
      </c>
      <c r="B488" s="55">
        <v>54.6</v>
      </c>
      <c r="C488" s="56">
        <v>258.89001500000001</v>
      </c>
      <c r="D488" s="62">
        <f>(Table7[[#This Row],[S&amp;P]]-C476)/C476</f>
        <v>-0.11247855896557182</v>
      </c>
      <c r="F488" s="3"/>
      <c r="K488" s="2"/>
    </row>
    <row r="489" spans="1:11" x14ac:dyDescent="0.2">
      <c r="A489" s="54">
        <v>32234</v>
      </c>
      <c r="B489" s="55">
        <v>55.8</v>
      </c>
      <c r="C489" s="56">
        <v>261.32998700000002</v>
      </c>
      <c r="D489" s="62">
        <f>(Table7[[#This Row],[S&amp;P]]-C477)/C477</f>
        <v>-9.3736993362653898E-2</v>
      </c>
      <c r="F489" s="3"/>
      <c r="K489" s="2"/>
    </row>
    <row r="490" spans="1:11" x14ac:dyDescent="0.2">
      <c r="A490" s="54">
        <v>32264</v>
      </c>
      <c r="B490" s="55">
        <v>55.5</v>
      </c>
      <c r="C490" s="56">
        <v>262.16000400000001</v>
      </c>
      <c r="D490" s="62">
        <f>(Table7[[#This Row],[S&amp;P]]-C478)/C478</f>
        <v>-9.6311621586109147E-2</v>
      </c>
      <c r="F490" s="3"/>
      <c r="K490" s="2"/>
    </row>
    <row r="491" spans="1:11" x14ac:dyDescent="0.2">
      <c r="A491" s="54">
        <v>32295</v>
      </c>
      <c r="B491" s="55">
        <v>59.3</v>
      </c>
      <c r="C491" s="56">
        <v>273.5</v>
      </c>
      <c r="D491" s="62">
        <f>(Table7[[#This Row],[S&amp;P]]-C479)/C479</f>
        <v>-0.10032894736842106</v>
      </c>
      <c r="F491" s="3"/>
      <c r="K491" s="2"/>
    </row>
    <row r="492" spans="1:11" x14ac:dyDescent="0.2">
      <c r="A492" s="54">
        <v>32325</v>
      </c>
      <c r="B492" s="55">
        <v>58.2</v>
      </c>
      <c r="C492" s="56">
        <v>272.01998900000001</v>
      </c>
      <c r="D492" s="62">
        <f>(Table7[[#This Row],[S&amp;P]]-C480)/C480</f>
        <v>-0.14636293985611074</v>
      </c>
      <c r="F492" s="3"/>
      <c r="K492" s="2"/>
    </row>
    <row r="493" spans="1:11" x14ac:dyDescent="0.2">
      <c r="A493" s="54">
        <v>32356</v>
      </c>
      <c r="B493" s="55">
        <v>56</v>
      </c>
      <c r="C493" s="56">
        <v>261.51998900000001</v>
      </c>
      <c r="D493" s="62">
        <f>(Table7[[#This Row],[S&amp;P]]-C481)/C481</f>
        <v>-0.20703457090483574</v>
      </c>
      <c r="F493" s="3"/>
      <c r="K493" s="2"/>
    </row>
    <row r="494" spans="1:11" x14ac:dyDescent="0.2">
      <c r="A494" s="54">
        <v>32387</v>
      </c>
      <c r="B494" s="55">
        <v>54.5</v>
      </c>
      <c r="C494" s="56">
        <v>271.91000400000001</v>
      </c>
      <c r="D494" s="62">
        <f>(Table7[[#This Row],[S&amp;P]]-C482)/C482</f>
        <v>-0.15511290127231059</v>
      </c>
      <c r="F494" s="3"/>
      <c r="K494" s="2"/>
    </row>
    <row r="495" spans="1:11" x14ac:dyDescent="0.2">
      <c r="A495" s="54">
        <v>32417</v>
      </c>
      <c r="B495" s="55">
        <v>55.4</v>
      </c>
      <c r="C495" s="56">
        <v>278.97000100000002</v>
      </c>
      <c r="D495" s="62">
        <f>(Table7[[#This Row],[S&amp;P]]-C483)/C483</f>
        <v>0.10794713354632808</v>
      </c>
      <c r="F495" s="3"/>
      <c r="K495" s="2"/>
    </row>
    <row r="496" spans="1:11" x14ac:dyDescent="0.2">
      <c r="A496" s="54">
        <v>32448</v>
      </c>
      <c r="B496" s="55">
        <v>55.6</v>
      </c>
      <c r="C496" s="56">
        <v>273.70001200000002</v>
      </c>
      <c r="D496" s="62">
        <f>(Table7[[#This Row],[S&amp;P]]-C484)/C484</f>
        <v>0.18844988464893772</v>
      </c>
      <c r="F496" s="3"/>
      <c r="K496" s="2"/>
    </row>
    <row r="497" spans="1:11" x14ac:dyDescent="0.2">
      <c r="A497" s="54">
        <v>32478</v>
      </c>
      <c r="B497" s="55">
        <v>56</v>
      </c>
      <c r="C497" s="56">
        <v>277.72000100000002</v>
      </c>
      <c r="D497" s="62">
        <f>(Table7[[#This Row],[S&amp;P]]-C485)/C485</f>
        <v>0.12400841327498457</v>
      </c>
      <c r="F497" s="3"/>
      <c r="K497" s="2"/>
    </row>
    <row r="498" spans="1:11" x14ac:dyDescent="0.2">
      <c r="A498" s="54">
        <v>32509</v>
      </c>
      <c r="B498" s="55">
        <v>54.7</v>
      </c>
      <c r="C498" s="56">
        <v>297.47000100000002</v>
      </c>
      <c r="D498" s="62">
        <f>(Table7[[#This Row],[S&amp;P]]-C486)/C486</f>
        <v>0.1571556109227478</v>
      </c>
      <c r="F498" s="3"/>
      <c r="K498" s="2"/>
    </row>
    <row r="499" spans="1:11" x14ac:dyDescent="0.2">
      <c r="A499" s="54">
        <v>32540</v>
      </c>
      <c r="B499" s="55">
        <v>54.1</v>
      </c>
      <c r="C499" s="56">
        <v>288.85998499999999</v>
      </c>
      <c r="D499" s="62">
        <f>(Table7[[#This Row],[S&amp;P]]-C487)/C487</f>
        <v>7.8560142820099405E-2</v>
      </c>
      <c r="F499" s="3"/>
      <c r="K499" s="2"/>
    </row>
    <row r="500" spans="1:11" x14ac:dyDescent="0.2">
      <c r="A500" s="54">
        <v>32568</v>
      </c>
      <c r="B500" s="55">
        <v>51.5</v>
      </c>
      <c r="C500" s="56">
        <v>294.86999500000002</v>
      </c>
      <c r="D500" s="62">
        <f>(Table7[[#This Row],[S&amp;P]]-C488)/C488</f>
        <v>0.13897785899545029</v>
      </c>
      <c r="F500" s="3"/>
      <c r="K500" s="2"/>
    </row>
    <row r="501" spans="1:11" x14ac:dyDescent="0.2">
      <c r="A501" s="54">
        <v>32599</v>
      </c>
      <c r="B501" s="55">
        <v>52.2</v>
      </c>
      <c r="C501" s="56">
        <v>309.64001500000001</v>
      </c>
      <c r="D501" s="62">
        <f>(Table7[[#This Row],[S&amp;P]]-C489)/C489</f>
        <v>0.18486216815217607</v>
      </c>
      <c r="F501" s="3"/>
      <c r="K501" s="2"/>
    </row>
    <row r="502" spans="1:11" x14ac:dyDescent="0.2">
      <c r="A502" s="54">
        <v>32629</v>
      </c>
      <c r="B502" s="55">
        <v>49.3</v>
      </c>
      <c r="C502" s="56">
        <v>320.51998900000001</v>
      </c>
      <c r="D502" s="62">
        <f>(Table7[[#This Row],[S&amp;P]]-C490)/C490</f>
        <v>0.22261208464125593</v>
      </c>
      <c r="F502" s="3"/>
      <c r="K502" s="2"/>
    </row>
    <row r="503" spans="1:11" x14ac:dyDescent="0.2">
      <c r="A503" s="54">
        <v>32660</v>
      </c>
      <c r="B503" s="55">
        <v>47.3</v>
      </c>
      <c r="C503" s="56">
        <v>317.98001099999999</v>
      </c>
      <c r="D503" s="62">
        <f>(Table7[[#This Row],[S&amp;P]]-C491)/C491</f>
        <v>0.16263258135283359</v>
      </c>
      <c r="F503" s="3"/>
      <c r="K503" s="2"/>
    </row>
    <row r="504" spans="1:11" x14ac:dyDescent="0.2">
      <c r="A504" s="54">
        <v>32690</v>
      </c>
      <c r="B504" s="55">
        <v>45.9</v>
      </c>
      <c r="C504" s="56">
        <v>346.07998700000002</v>
      </c>
      <c r="D504" s="62">
        <f>(Table7[[#This Row],[S&amp;P]]-C492)/C492</f>
        <v>0.27225939634899404</v>
      </c>
      <c r="F504" s="3"/>
      <c r="K504" s="2"/>
    </row>
    <row r="505" spans="1:11" x14ac:dyDescent="0.2">
      <c r="A505" s="54">
        <v>32721</v>
      </c>
      <c r="B505" s="55">
        <v>45.1</v>
      </c>
      <c r="C505" s="56">
        <v>351.45001200000002</v>
      </c>
      <c r="D505" s="62">
        <f>(Table7[[#This Row],[S&amp;P]]-C493)/C493</f>
        <v>0.34387437588948505</v>
      </c>
      <c r="F505" s="3"/>
      <c r="K505" s="2"/>
    </row>
    <row r="506" spans="1:11" x14ac:dyDescent="0.2">
      <c r="A506" s="54">
        <v>32752</v>
      </c>
      <c r="B506" s="55">
        <v>46</v>
      </c>
      <c r="C506" s="56">
        <v>349.14999399999999</v>
      </c>
      <c r="D506" s="62">
        <f>(Table7[[#This Row],[S&amp;P]]-C494)/C494</f>
        <v>0.2840645392362981</v>
      </c>
      <c r="F506" s="3"/>
      <c r="K506" s="2"/>
    </row>
    <row r="507" spans="1:11" x14ac:dyDescent="0.2">
      <c r="A507" s="54">
        <v>32782</v>
      </c>
      <c r="B507" s="55">
        <v>46.8</v>
      </c>
      <c r="C507" s="56">
        <v>340.35998499999999</v>
      </c>
      <c r="D507" s="62">
        <f>(Table7[[#This Row],[S&amp;P]]-C495)/C495</f>
        <v>0.22005944646356423</v>
      </c>
      <c r="F507" s="3"/>
      <c r="K507" s="2"/>
    </row>
    <row r="508" spans="1:11" x14ac:dyDescent="0.2">
      <c r="A508" s="54">
        <v>32813</v>
      </c>
      <c r="B508" s="55">
        <v>46.8</v>
      </c>
      <c r="C508" s="56">
        <v>345.98998999999998</v>
      </c>
      <c r="D508" s="62">
        <f>(Table7[[#This Row],[S&amp;P]]-C496)/C496</f>
        <v>0.26412120873418143</v>
      </c>
      <c r="F508" s="3"/>
      <c r="K508" s="2"/>
    </row>
    <row r="509" spans="1:11" x14ac:dyDescent="0.2">
      <c r="A509" s="54">
        <v>32843</v>
      </c>
      <c r="B509" s="55">
        <v>47.4</v>
      </c>
      <c r="C509" s="56">
        <v>353.39999399999999</v>
      </c>
      <c r="D509" s="62">
        <f>(Table7[[#This Row],[S&amp;P]]-C497)/C497</f>
        <v>0.27250465478717883</v>
      </c>
      <c r="F509" s="3"/>
      <c r="K509" s="2"/>
    </row>
    <row r="510" spans="1:11" x14ac:dyDescent="0.2">
      <c r="A510" s="54">
        <v>32874</v>
      </c>
      <c r="B510" s="55">
        <v>47.2</v>
      </c>
      <c r="C510" s="56">
        <v>329.07998700000002</v>
      </c>
      <c r="D510" s="62">
        <f>(Table7[[#This Row],[S&amp;P]]-C498)/C498</f>
        <v>0.10626276899767109</v>
      </c>
      <c r="F510" s="3"/>
      <c r="K510" s="2"/>
    </row>
    <row r="511" spans="1:11" x14ac:dyDescent="0.2">
      <c r="A511" s="54">
        <v>32905</v>
      </c>
      <c r="B511" s="55">
        <v>49.1</v>
      </c>
      <c r="C511" s="56">
        <v>331.89001500000001</v>
      </c>
      <c r="D511" s="62">
        <f>(Table7[[#This Row],[S&amp;P]]-C499)/C499</f>
        <v>0.14896500808168361</v>
      </c>
      <c r="F511" s="3"/>
      <c r="K511" s="2"/>
    </row>
    <row r="512" spans="1:11" x14ac:dyDescent="0.2">
      <c r="A512" s="54">
        <v>32933</v>
      </c>
      <c r="B512" s="55">
        <v>49.9</v>
      </c>
      <c r="C512" s="56">
        <v>339.94000199999999</v>
      </c>
      <c r="D512" s="62">
        <f>(Table7[[#This Row],[S&amp;P]]-C500)/C500</f>
        <v>0.15284704366071553</v>
      </c>
      <c r="F512" s="3"/>
      <c r="K512" s="2"/>
    </row>
    <row r="513" spans="1:11" x14ac:dyDescent="0.2">
      <c r="A513" s="54">
        <v>32964</v>
      </c>
      <c r="B513" s="55">
        <v>50</v>
      </c>
      <c r="C513" s="56">
        <v>330.79998799999998</v>
      </c>
      <c r="D513" s="62">
        <f>(Table7[[#This Row],[S&amp;P]]-C501)/C501</f>
        <v>6.8337333596886624E-2</v>
      </c>
      <c r="F513" s="3"/>
      <c r="K513" s="2"/>
    </row>
    <row r="514" spans="1:11" x14ac:dyDescent="0.2">
      <c r="A514" s="54">
        <v>32994</v>
      </c>
      <c r="B514" s="55">
        <v>49.5</v>
      </c>
      <c r="C514" s="56">
        <v>361.23001099999999</v>
      </c>
      <c r="D514" s="62">
        <f>(Table7[[#This Row],[S&amp;P]]-C502)/C502</f>
        <v>0.12701242792068104</v>
      </c>
      <c r="F514" s="3"/>
      <c r="K514" s="2"/>
    </row>
    <row r="515" spans="1:11" x14ac:dyDescent="0.2">
      <c r="A515" s="54">
        <v>33025</v>
      </c>
      <c r="B515" s="55">
        <v>49.2</v>
      </c>
      <c r="C515" s="56">
        <v>358.01998900000001</v>
      </c>
      <c r="D515" s="62">
        <f>(Table7[[#This Row],[S&amp;P]]-C503)/C503</f>
        <v>0.12591979563143049</v>
      </c>
      <c r="F515" s="3"/>
      <c r="K515" s="2"/>
    </row>
    <row r="516" spans="1:11" x14ac:dyDescent="0.2">
      <c r="A516" s="54">
        <v>33055</v>
      </c>
      <c r="B516" s="55">
        <v>46.6</v>
      </c>
      <c r="C516" s="56">
        <v>356.14999399999999</v>
      </c>
      <c r="D516" s="62">
        <f>(Table7[[#This Row],[S&amp;P]]-C504)/C504</f>
        <v>2.9097339858603192E-2</v>
      </c>
      <c r="F516" s="3"/>
      <c r="K516" s="2"/>
    </row>
    <row r="517" spans="1:11" x14ac:dyDescent="0.2">
      <c r="A517" s="54">
        <v>33086</v>
      </c>
      <c r="B517" s="55">
        <v>46.1</v>
      </c>
      <c r="C517" s="56">
        <v>322.55999800000001</v>
      </c>
      <c r="D517" s="62">
        <f>(Table7[[#This Row],[S&amp;P]]-C505)/C505</f>
        <v>-8.2202341765747353E-2</v>
      </c>
      <c r="F517" s="3"/>
      <c r="K517" s="2"/>
    </row>
    <row r="518" spans="1:11" x14ac:dyDescent="0.2">
      <c r="A518" s="54">
        <v>33117</v>
      </c>
      <c r="B518" s="55">
        <v>44.5</v>
      </c>
      <c r="C518" s="56">
        <v>306.04998799999998</v>
      </c>
      <c r="D518" s="62">
        <f>(Table7[[#This Row],[S&amp;P]]-C506)/C506</f>
        <v>-0.12344266573294001</v>
      </c>
      <c r="F518" s="3"/>
      <c r="K518" s="2"/>
    </row>
    <row r="519" spans="1:11" x14ac:dyDescent="0.2">
      <c r="A519" s="54">
        <v>33147</v>
      </c>
      <c r="B519" s="55">
        <v>43.2</v>
      </c>
      <c r="C519" s="56">
        <v>304</v>
      </c>
      <c r="D519" s="62">
        <f>(Table7[[#This Row],[S&amp;P]]-C507)/C507</f>
        <v>-0.10682802503942992</v>
      </c>
      <c r="F519" s="3"/>
      <c r="K519" s="2"/>
    </row>
    <row r="520" spans="1:11" x14ac:dyDescent="0.2">
      <c r="A520" s="54">
        <v>33178</v>
      </c>
      <c r="B520" s="55">
        <v>41.3</v>
      </c>
      <c r="C520" s="56">
        <v>322.22000100000002</v>
      </c>
      <c r="D520" s="62">
        <f>(Table7[[#This Row],[S&amp;P]]-C508)/C508</f>
        <v>-6.8701377747951473E-2</v>
      </c>
      <c r="F520" s="3"/>
      <c r="K520" s="2"/>
    </row>
    <row r="521" spans="1:11" x14ac:dyDescent="0.2">
      <c r="A521" s="54">
        <v>33208</v>
      </c>
      <c r="B521" s="55">
        <v>40.799999999999997</v>
      </c>
      <c r="C521" s="56">
        <v>330.22000100000002</v>
      </c>
      <c r="D521" s="62">
        <f>(Table7[[#This Row],[S&amp;P]]-C509)/C509</f>
        <v>-6.5591379155484561E-2</v>
      </c>
      <c r="F521" s="3"/>
      <c r="K521" s="2"/>
    </row>
    <row r="522" spans="1:11" x14ac:dyDescent="0.2">
      <c r="A522" s="54">
        <v>33239</v>
      </c>
      <c r="B522" s="55">
        <v>39.200000000000003</v>
      </c>
      <c r="C522" s="56">
        <v>343.92999300000002</v>
      </c>
      <c r="D522" s="62">
        <f>(Table7[[#This Row],[S&amp;P]]-C510)/C510</f>
        <v>4.5125825290615457E-2</v>
      </c>
      <c r="F522" s="3"/>
      <c r="K522" s="2"/>
    </row>
    <row r="523" spans="1:11" x14ac:dyDescent="0.2">
      <c r="A523" s="54">
        <v>33270</v>
      </c>
      <c r="B523" s="55">
        <v>39.4</v>
      </c>
      <c r="C523" s="56">
        <v>367.07000699999998</v>
      </c>
      <c r="D523" s="62">
        <f>(Table7[[#This Row],[S&amp;P]]-C511)/C511</f>
        <v>0.10599894666912461</v>
      </c>
      <c r="F523" s="3"/>
      <c r="K523" s="2"/>
    </row>
    <row r="524" spans="1:11" x14ac:dyDescent="0.2">
      <c r="A524" s="54">
        <v>33298</v>
      </c>
      <c r="B524" s="55">
        <v>40.700000000000003</v>
      </c>
      <c r="C524" s="56">
        <v>375.22000100000002</v>
      </c>
      <c r="D524" s="62">
        <f>(Table7[[#This Row],[S&amp;P]]-C512)/C512</f>
        <v>0.10378301698074366</v>
      </c>
      <c r="F524" s="3"/>
      <c r="K524" s="2"/>
    </row>
    <row r="525" spans="1:11" x14ac:dyDescent="0.2">
      <c r="A525" s="54">
        <v>33329</v>
      </c>
      <c r="B525" s="55">
        <v>42.8</v>
      </c>
      <c r="C525" s="56">
        <v>375.33999599999999</v>
      </c>
      <c r="D525" s="62">
        <f>(Table7[[#This Row],[S&amp;P]]-C513)/C513</f>
        <v>0.13464331806444926</v>
      </c>
      <c r="F525" s="3"/>
      <c r="K525" s="2"/>
    </row>
    <row r="526" spans="1:11" x14ac:dyDescent="0.2">
      <c r="A526" s="54">
        <v>33359</v>
      </c>
      <c r="B526" s="55">
        <v>44.5</v>
      </c>
      <c r="C526" s="56">
        <v>389.82998700000002</v>
      </c>
      <c r="D526" s="62">
        <f>(Table7[[#This Row],[S&amp;P]]-C514)/C514</f>
        <v>7.9173864654340773E-2</v>
      </c>
      <c r="F526" s="3"/>
      <c r="K526" s="2"/>
    </row>
    <row r="527" spans="1:11" x14ac:dyDescent="0.2">
      <c r="A527" s="54">
        <v>33390</v>
      </c>
      <c r="B527" s="55">
        <v>50.3</v>
      </c>
      <c r="C527" s="56">
        <v>371.16000400000001</v>
      </c>
      <c r="D527" s="62">
        <f>(Table7[[#This Row],[S&amp;P]]-C515)/C515</f>
        <v>3.6701903256021844E-2</v>
      </c>
      <c r="F527" s="3"/>
      <c r="K527" s="2"/>
    </row>
    <row r="528" spans="1:11" x14ac:dyDescent="0.2">
      <c r="A528" s="54">
        <v>33420</v>
      </c>
      <c r="B528" s="55">
        <v>50.6</v>
      </c>
      <c r="C528" s="56">
        <v>387.80999800000001</v>
      </c>
      <c r="D528" s="62">
        <f>(Table7[[#This Row],[S&amp;P]]-C516)/C516</f>
        <v>8.889514118593532E-2</v>
      </c>
      <c r="F528" s="3"/>
      <c r="K528" s="2"/>
    </row>
    <row r="529" spans="1:11" x14ac:dyDescent="0.2">
      <c r="A529" s="54">
        <v>33451</v>
      </c>
      <c r="B529" s="55">
        <v>52.9</v>
      </c>
      <c r="C529" s="56">
        <v>395.42999300000002</v>
      </c>
      <c r="D529" s="62">
        <f>(Table7[[#This Row],[S&amp;P]]-C517)/C517</f>
        <v>0.22591144423308193</v>
      </c>
      <c r="F529" s="3"/>
      <c r="K529" s="2"/>
    </row>
    <row r="530" spans="1:11" x14ac:dyDescent="0.2">
      <c r="A530" s="54">
        <v>33482</v>
      </c>
      <c r="B530" s="55">
        <v>54.9</v>
      </c>
      <c r="C530" s="56">
        <v>387.85998499999999</v>
      </c>
      <c r="D530" s="62">
        <f>(Table7[[#This Row],[S&amp;P]]-C518)/C518</f>
        <v>0.26730926387097265</v>
      </c>
      <c r="F530" s="3"/>
      <c r="K530" s="2"/>
    </row>
    <row r="531" spans="1:11" x14ac:dyDescent="0.2">
      <c r="A531" s="54">
        <v>33512</v>
      </c>
      <c r="B531" s="55">
        <v>53.1</v>
      </c>
      <c r="C531" s="56">
        <v>392.45001200000002</v>
      </c>
      <c r="D531" s="62">
        <f>(Table7[[#This Row],[S&amp;P]]-C519)/C519</f>
        <v>0.29095398684210533</v>
      </c>
      <c r="F531" s="3"/>
      <c r="K531" s="2"/>
    </row>
    <row r="532" spans="1:11" x14ac:dyDescent="0.2">
      <c r="A532" s="54">
        <v>33543</v>
      </c>
      <c r="B532" s="55">
        <v>49.5</v>
      </c>
      <c r="C532" s="56">
        <v>375.22000100000002</v>
      </c>
      <c r="D532" s="62">
        <f>(Table7[[#This Row],[S&amp;P]]-C520)/C520</f>
        <v>0.16448389248189468</v>
      </c>
      <c r="F532" s="3"/>
      <c r="K532" s="2"/>
    </row>
    <row r="533" spans="1:11" x14ac:dyDescent="0.2">
      <c r="A533" s="54">
        <v>33573</v>
      </c>
      <c r="B533" s="55">
        <v>46.8</v>
      </c>
      <c r="C533" s="56">
        <v>417.08999599999999</v>
      </c>
      <c r="D533" s="62">
        <f>(Table7[[#This Row],[S&amp;P]]-C521)/C521</f>
        <v>0.26306703027355377</v>
      </c>
      <c r="F533" s="3"/>
      <c r="K533" s="2"/>
    </row>
    <row r="534" spans="1:11" x14ac:dyDescent="0.2">
      <c r="A534" s="54">
        <v>33604</v>
      </c>
      <c r="B534" s="55">
        <v>47.3</v>
      </c>
      <c r="C534" s="56">
        <v>408.77999899999998</v>
      </c>
      <c r="D534" s="62">
        <f>(Table7[[#This Row],[S&amp;P]]-C522)/C522</f>
        <v>0.1885558320585316</v>
      </c>
      <c r="F534" s="3"/>
      <c r="K534" s="2"/>
    </row>
    <row r="535" spans="1:11" x14ac:dyDescent="0.2">
      <c r="A535" s="54">
        <v>33635</v>
      </c>
      <c r="B535" s="55">
        <v>52.7</v>
      </c>
      <c r="C535" s="56">
        <v>412.70001200000002</v>
      </c>
      <c r="D535" s="62">
        <f>(Table7[[#This Row],[S&amp;P]]-C523)/C523</f>
        <v>0.12430872620982091</v>
      </c>
      <c r="F535" s="3"/>
      <c r="K535" s="2"/>
    </row>
    <row r="536" spans="1:11" x14ac:dyDescent="0.2">
      <c r="A536" s="54">
        <v>33664</v>
      </c>
      <c r="B536" s="55">
        <v>54.6</v>
      </c>
      <c r="C536" s="56">
        <v>403.69000199999999</v>
      </c>
      <c r="D536" s="62">
        <f>(Table7[[#This Row],[S&amp;P]]-C524)/C524</f>
        <v>7.5875488844209998E-2</v>
      </c>
      <c r="F536" s="3"/>
      <c r="K536" s="2"/>
    </row>
    <row r="537" spans="1:11" x14ac:dyDescent="0.2">
      <c r="A537" s="54">
        <v>33695</v>
      </c>
      <c r="B537" s="55">
        <v>52.6</v>
      </c>
      <c r="C537" s="56">
        <v>414.95001200000002</v>
      </c>
      <c r="D537" s="62">
        <f>(Table7[[#This Row],[S&amp;P]]-C525)/C525</f>
        <v>0.105531028992711</v>
      </c>
      <c r="F537" s="3"/>
      <c r="K537" s="2"/>
    </row>
    <row r="538" spans="1:11" x14ac:dyDescent="0.2">
      <c r="A538" s="54">
        <v>33725</v>
      </c>
      <c r="B538" s="55">
        <v>55.7</v>
      </c>
      <c r="C538" s="56">
        <v>415.35000600000001</v>
      </c>
      <c r="D538" s="62">
        <f>(Table7[[#This Row],[S&amp;P]]-C526)/C526</f>
        <v>6.5464484136773166E-2</v>
      </c>
      <c r="F538" s="3"/>
      <c r="K538" s="2"/>
    </row>
    <row r="539" spans="1:11" x14ac:dyDescent="0.2">
      <c r="A539" s="54">
        <v>33756</v>
      </c>
      <c r="B539" s="55">
        <v>53.6</v>
      </c>
      <c r="C539" s="56">
        <v>408.14001500000001</v>
      </c>
      <c r="D539" s="62">
        <f>(Table7[[#This Row],[S&amp;P]]-C527)/C527</f>
        <v>9.9633609767931758E-2</v>
      </c>
      <c r="F539" s="3"/>
      <c r="K539" s="2"/>
    </row>
    <row r="540" spans="1:11" x14ac:dyDescent="0.2">
      <c r="A540" s="54">
        <v>33786</v>
      </c>
      <c r="B540" s="55">
        <v>53.9</v>
      </c>
      <c r="C540" s="56">
        <v>424.209991</v>
      </c>
      <c r="D540" s="62">
        <f>(Table7[[#This Row],[S&amp;P]]-C528)/C528</f>
        <v>9.3860377988501456E-2</v>
      </c>
      <c r="F540" s="3"/>
      <c r="K540" s="2"/>
    </row>
    <row r="541" spans="1:11" x14ac:dyDescent="0.2">
      <c r="A541" s="54">
        <v>33817</v>
      </c>
      <c r="B541" s="55">
        <v>53.4</v>
      </c>
      <c r="C541" s="56">
        <v>414.02999899999998</v>
      </c>
      <c r="D541" s="62">
        <f>(Table7[[#This Row],[S&amp;P]]-C529)/C529</f>
        <v>4.7037418327546918E-2</v>
      </c>
      <c r="F541" s="3"/>
      <c r="K541" s="2"/>
    </row>
    <row r="542" spans="1:11" x14ac:dyDescent="0.2">
      <c r="A542" s="54">
        <v>33848</v>
      </c>
      <c r="B542" s="55">
        <v>49.7</v>
      </c>
      <c r="C542" s="56">
        <v>417.79998799999998</v>
      </c>
      <c r="D542" s="62">
        <f>(Table7[[#This Row],[S&amp;P]]-C530)/C530</f>
        <v>7.7192812246408948E-2</v>
      </c>
      <c r="F542" s="3"/>
      <c r="K542" s="2"/>
    </row>
    <row r="543" spans="1:11" x14ac:dyDescent="0.2">
      <c r="A543" s="54">
        <v>33878</v>
      </c>
      <c r="B543" s="55">
        <v>50.3</v>
      </c>
      <c r="C543" s="56">
        <v>418.67999300000002</v>
      </c>
      <c r="D543" s="62">
        <f>(Table7[[#This Row],[S&amp;P]]-C531)/C531</f>
        <v>6.6836489229104692E-2</v>
      </c>
      <c r="F543" s="3"/>
      <c r="K543" s="2"/>
    </row>
    <row r="544" spans="1:11" x14ac:dyDescent="0.2">
      <c r="A544" s="54">
        <v>33909</v>
      </c>
      <c r="B544" s="55">
        <v>53.6</v>
      </c>
      <c r="C544" s="56">
        <v>431.35000600000001</v>
      </c>
      <c r="D544" s="62">
        <f>(Table7[[#This Row],[S&amp;P]]-C532)/C532</f>
        <v>0.14959225214649466</v>
      </c>
      <c r="F544" s="3"/>
      <c r="K544" s="2"/>
    </row>
    <row r="545" spans="1:11" x14ac:dyDescent="0.2">
      <c r="A545" s="54">
        <v>33939</v>
      </c>
      <c r="B545" s="55">
        <v>54.2</v>
      </c>
      <c r="C545" s="56">
        <v>435.709991</v>
      </c>
      <c r="D545" s="62">
        <f>(Table7[[#This Row],[S&amp;P]]-C533)/C533</f>
        <v>4.4642631514950119E-2</v>
      </c>
      <c r="F545" s="3"/>
      <c r="K545" s="2"/>
    </row>
    <row r="546" spans="1:11" x14ac:dyDescent="0.2">
      <c r="A546" s="54">
        <v>33970</v>
      </c>
      <c r="B546" s="55">
        <v>55.8</v>
      </c>
      <c r="C546" s="56">
        <v>438.77999899999998</v>
      </c>
      <c r="D546" s="62">
        <f>(Table7[[#This Row],[S&amp;P]]-C534)/C534</f>
        <v>7.338910923574811E-2</v>
      </c>
      <c r="F546" s="3"/>
      <c r="K546" s="2"/>
    </row>
    <row r="547" spans="1:11" x14ac:dyDescent="0.2">
      <c r="A547" s="54">
        <v>34001</v>
      </c>
      <c r="B547" s="55">
        <v>55.2</v>
      </c>
      <c r="C547" s="56">
        <v>443.38000499999998</v>
      </c>
      <c r="D547" s="62">
        <f>(Table7[[#This Row],[S&amp;P]]-C535)/C535</f>
        <v>7.4339694954988197E-2</v>
      </c>
      <c r="F547" s="3"/>
      <c r="K547" s="2"/>
    </row>
    <row r="548" spans="1:11" x14ac:dyDescent="0.2">
      <c r="A548" s="54">
        <v>34029</v>
      </c>
      <c r="B548" s="55">
        <v>53.5</v>
      </c>
      <c r="C548" s="56">
        <v>451.67001299999998</v>
      </c>
      <c r="D548" s="62">
        <f>(Table7[[#This Row],[S&amp;P]]-C536)/C536</f>
        <v>0.11885360242337632</v>
      </c>
      <c r="F548" s="3"/>
      <c r="K548" s="2"/>
    </row>
    <row r="549" spans="1:11" x14ac:dyDescent="0.2">
      <c r="A549" s="54">
        <v>34060</v>
      </c>
      <c r="B549" s="55">
        <v>50.2</v>
      </c>
      <c r="C549" s="56">
        <v>440.19000199999999</v>
      </c>
      <c r="D549" s="62">
        <f>(Table7[[#This Row],[S&amp;P]]-C537)/C537</f>
        <v>6.0826579756792433E-2</v>
      </c>
      <c r="F549" s="3"/>
      <c r="K549" s="2"/>
    </row>
    <row r="550" spans="1:11" x14ac:dyDescent="0.2">
      <c r="A550" s="54">
        <v>34090</v>
      </c>
      <c r="B550" s="55">
        <v>51.2</v>
      </c>
      <c r="C550" s="56">
        <v>450.19000199999999</v>
      </c>
      <c r="D550" s="62">
        <f>(Table7[[#This Row],[S&amp;P]]-C538)/C538</f>
        <v>8.3881053320605914E-2</v>
      </c>
      <c r="F550" s="3"/>
      <c r="K550" s="2"/>
    </row>
    <row r="551" spans="1:11" x14ac:dyDescent="0.2">
      <c r="A551" s="54">
        <v>34121</v>
      </c>
      <c r="B551" s="55">
        <v>49.6</v>
      </c>
      <c r="C551" s="56">
        <v>450.52999899999998</v>
      </c>
      <c r="D551" s="62">
        <f>(Table7[[#This Row],[S&amp;P]]-C539)/C539</f>
        <v>0.10386137708158796</v>
      </c>
      <c r="F551" s="3"/>
      <c r="K551" s="2"/>
    </row>
    <row r="552" spans="1:11" x14ac:dyDescent="0.2">
      <c r="A552" s="54">
        <v>34151</v>
      </c>
      <c r="B552" s="55">
        <v>50.2</v>
      </c>
      <c r="C552" s="56">
        <v>448.13000499999998</v>
      </c>
      <c r="D552" s="62">
        <f>(Table7[[#This Row],[S&amp;P]]-C540)/C540</f>
        <v>5.63872009322854E-2</v>
      </c>
      <c r="F552" s="3"/>
      <c r="K552" s="2"/>
    </row>
    <row r="553" spans="1:11" x14ac:dyDescent="0.2">
      <c r="A553" s="54">
        <v>34182</v>
      </c>
      <c r="B553" s="55">
        <v>50.7</v>
      </c>
      <c r="C553" s="56">
        <v>463.55999800000001</v>
      </c>
      <c r="D553" s="62">
        <f>(Table7[[#This Row],[S&amp;P]]-C541)/C541</f>
        <v>0.11962901026406068</v>
      </c>
      <c r="F553" s="3"/>
      <c r="K553" s="2"/>
    </row>
    <row r="554" spans="1:11" x14ac:dyDescent="0.2">
      <c r="A554" s="54">
        <v>34213</v>
      </c>
      <c r="B554" s="55">
        <v>50.8</v>
      </c>
      <c r="C554" s="56">
        <v>458.92999300000002</v>
      </c>
      <c r="D554" s="62">
        <f>(Table7[[#This Row],[S&amp;P]]-C542)/C542</f>
        <v>9.844424648475586E-2</v>
      </c>
      <c r="F554" s="3"/>
      <c r="K554" s="2"/>
    </row>
    <row r="555" spans="1:11" x14ac:dyDescent="0.2">
      <c r="A555" s="54">
        <v>34243</v>
      </c>
      <c r="B555" s="55">
        <v>53.4</v>
      </c>
      <c r="C555" s="56">
        <v>467.82998700000002</v>
      </c>
      <c r="D555" s="62">
        <f>(Table7[[#This Row],[S&amp;P]]-C543)/C543</f>
        <v>0.11739274582437473</v>
      </c>
      <c r="F555" s="3"/>
      <c r="K555" s="2"/>
    </row>
    <row r="556" spans="1:11" x14ac:dyDescent="0.2">
      <c r="A556" s="54">
        <v>34274</v>
      </c>
      <c r="B556" s="55">
        <v>53.8</v>
      </c>
      <c r="C556" s="56">
        <v>461.790009</v>
      </c>
      <c r="D556" s="62">
        <f>(Table7[[#This Row],[S&amp;P]]-C544)/C544</f>
        <v>7.056914936034564E-2</v>
      </c>
      <c r="F556" s="3"/>
      <c r="K556" s="2"/>
    </row>
    <row r="557" spans="1:11" x14ac:dyDescent="0.2">
      <c r="A557" s="54">
        <v>34304</v>
      </c>
      <c r="B557" s="55">
        <v>55.6</v>
      </c>
      <c r="C557" s="56">
        <v>466.45001200000002</v>
      </c>
      <c r="D557" s="62">
        <f>(Table7[[#This Row],[S&amp;P]]-C545)/C545</f>
        <v>7.0551563275949788E-2</v>
      </c>
      <c r="F557" s="3"/>
      <c r="K557" s="2"/>
    </row>
    <row r="558" spans="1:11" x14ac:dyDescent="0.2">
      <c r="A558" s="54">
        <v>34335</v>
      </c>
      <c r="B558" s="55">
        <v>56</v>
      </c>
      <c r="C558" s="56">
        <v>481.60998499999999</v>
      </c>
      <c r="D558" s="62">
        <f>(Table7[[#This Row],[S&amp;P]]-C546)/C546</f>
        <v>9.7611527639390017E-2</v>
      </c>
      <c r="F558" s="3"/>
      <c r="K558" s="2"/>
    </row>
    <row r="559" spans="1:11" x14ac:dyDescent="0.2">
      <c r="A559" s="54">
        <v>34366</v>
      </c>
      <c r="B559" s="55">
        <v>56.5</v>
      </c>
      <c r="C559" s="56">
        <v>467.14001500000001</v>
      </c>
      <c r="D559" s="62">
        <f>(Table7[[#This Row],[S&amp;P]]-C547)/C547</f>
        <v>5.3588366033781844E-2</v>
      </c>
      <c r="F559" s="3"/>
      <c r="K559" s="2"/>
    </row>
    <row r="560" spans="1:11" x14ac:dyDescent="0.2">
      <c r="A560" s="54">
        <v>34394</v>
      </c>
      <c r="B560" s="55">
        <v>56.9</v>
      </c>
      <c r="C560" s="56">
        <v>445.76998900000001</v>
      </c>
      <c r="D560" s="62">
        <f>(Table7[[#This Row],[S&amp;P]]-C548)/C548</f>
        <v>-1.3062686984269585E-2</v>
      </c>
      <c r="F560" s="3"/>
      <c r="K560" s="2"/>
    </row>
    <row r="561" spans="1:11" x14ac:dyDescent="0.2">
      <c r="A561" s="54">
        <v>34425</v>
      </c>
      <c r="B561" s="55">
        <v>57.4</v>
      </c>
      <c r="C561" s="56">
        <v>450.91000400000001</v>
      </c>
      <c r="D561" s="62">
        <f>(Table7[[#This Row],[S&amp;P]]-C549)/C549</f>
        <v>2.4353124676375595E-2</v>
      </c>
      <c r="F561" s="3"/>
      <c r="K561" s="2"/>
    </row>
    <row r="562" spans="1:11" x14ac:dyDescent="0.2">
      <c r="A562" s="54">
        <v>34455</v>
      </c>
      <c r="B562" s="55">
        <v>58.2</v>
      </c>
      <c r="C562" s="56">
        <v>456.5</v>
      </c>
      <c r="D562" s="62">
        <f>(Table7[[#This Row],[S&amp;P]]-C550)/C550</f>
        <v>1.401629972226706E-2</v>
      </c>
      <c r="F562" s="3"/>
      <c r="K562" s="2"/>
    </row>
    <row r="563" spans="1:11" x14ac:dyDescent="0.2">
      <c r="A563" s="54">
        <v>34486</v>
      </c>
      <c r="B563" s="55">
        <v>58.8</v>
      </c>
      <c r="C563" s="56">
        <v>444.26998900000001</v>
      </c>
      <c r="D563" s="62">
        <f>(Table7[[#This Row],[S&amp;P]]-C551)/C551</f>
        <v>-1.3894768414744267E-2</v>
      </c>
      <c r="F563" s="3"/>
      <c r="K563" s="2"/>
    </row>
    <row r="564" spans="1:11" x14ac:dyDescent="0.2">
      <c r="A564" s="54">
        <v>34516</v>
      </c>
      <c r="B564" s="55">
        <v>58.5</v>
      </c>
      <c r="C564" s="56">
        <v>458.26001000000002</v>
      </c>
      <c r="D564" s="62">
        <f>(Table7[[#This Row],[S&amp;P]]-C552)/C552</f>
        <v>2.2605058547686491E-2</v>
      </c>
      <c r="F564" s="3"/>
      <c r="K564" s="2"/>
    </row>
    <row r="565" spans="1:11" x14ac:dyDescent="0.2">
      <c r="A565" s="54">
        <v>34547</v>
      </c>
      <c r="B565" s="55">
        <v>58</v>
      </c>
      <c r="C565" s="56">
        <v>475.48998999999998</v>
      </c>
      <c r="D565" s="62">
        <f>(Table7[[#This Row],[S&amp;P]]-C553)/C553</f>
        <v>2.5735594208885923E-2</v>
      </c>
      <c r="F565" s="3"/>
      <c r="K565" s="2"/>
    </row>
    <row r="566" spans="1:11" x14ac:dyDescent="0.2">
      <c r="A566" s="54">
        <v>34578</v>
      </c>
      <c r="B566" s="55">
        <v>59</v>
      </c>
      <c r="C566" s="56">
        <v>462.709991</v>
      </c>
      <c r="D566" s="62">
        <f>(Table7[[#This Row],[S&amp;P]]-C554)/C554</f>
        <v>8.236546004087332E-3</v>
      </c>
      <c r="F566" s="3"/>
      <c r="K566" s="2"/>
    </row>
    <row r="567" spans="1:11" x14ac:dyDescent="0.2">
      <c r="A567" s="54">
        <v>34608</v>
      </c>
      <c r="B567" s="55">
        <v>59.4</v>
      </c>
      <c r="C567" s="56">
        <v>472.35000600000001</v>
      </c>
      <c r="D567" s="62">
        <f>(Table7[[#This Row],[S&amp;P]]-C555)/C555</f>
        <v>9.6616701058113031E-3</v>
      </c>
      <c r="F567" s="3"/>
      <c r="K567" s="2"/>
    </row>
    <row r="568" spans="1:11" x14ac:dyDescent="0.2">
      <c r="A568" s="54">
        <v>34639</v>
      </c>
      <c r="B568" s="55">
        <v>59.2</v>
      </c>
      <c r="C568" s="56">
        <v>453.69000199999999</v>
      </c>
      <c r="D568" s="62">
        <f>(Table7[[#This Row],[S&amp;P]]-C556)/C556</f>
        <v>-1.7540455276502106E-2</v>
      </c>
      <c r="F568" s="3"/>
      <c r="K568" s="2"/>
    </row>
    <row r="569" spans="1:11" x14ac:dyDescent="0.2">
      <c r="A569" s="54">
        <v>34669</v>
      </c>
      <c r="B569" s="55">
        <v>56.1</v>
      </c>
      <c r="C569" s="56">
        <v>459.26998900000001</v>
      </c>
      <c r="D569" s="62">
        <f>(Table7[[#This Row],[S&amp;P]]-C557)/C557</f>
        <v>-1.5392909883771223E-2</v>
      </c>
      <c r="F569" s="3"/>
      <c r="K569" s="2"/>
    </row>
    <row r="570" spans="1:11" x14ac:dyDescent="0.2">
      <c r="A570" s="54">
        <v>34700</v>
      </c>
      <c r="B570" s="55">
        <v>57.4</v>
      </c>
      <c r="C570" s="56">
        <v>470.42001299999998</v>
      </c>
      <c r="D570" s="62">
        <f>(Table7[[#This Row],[S&amp;P]]-C558)/C558</f>
        <v>-2.3234509973874422E-2</v>
      </c>
      <c r="F570" s="3"/>
      <c r="K570" s="2"/>
    </row>
    <row r="571" spans="1:11" x14ac:dyDescent="0.2">
      <c r="A571" s="54">
        <v>34731</v>
      </c>
      <c r="B571" s="55">
        <v>55.1</v>
      </c>
      <c r="C571" s="56">
        <v>487.39001500000001</v>
      </c>
      <c r="D571" s="62">
        <f>(Table7[[#This Row],[S&amp;P]]-C559)/C559</f>
        <v>4.334888759208521E-2</v>
      </c>
      <c r="F571" s="3"/>
      <c r="K571" s="2"/>
    </row>
    <row r="572" spans="1:11" x14ac:dyDescent="0.2">
      <c r="A572" s="54">
        <v>34759</v>
      </c>
      <c r="B572" s="55">
        <v>52.1</v>
      </c>
      <c r="C572" s="56">
        <v>500.709991</v>
      </c>
      <c r="D572" s="62">
        <f>(Table7[[#This Row],[S&amp;P]]-C560)/C560</f>
        <v>0.12324742211391891</v>
      </c>
      <c r="F572" s="3"/>
      <c r="K572" s="2"/>
    </row>
    <row r="573" spans="1:11" x14ac:dyDescent="0.2">
      <c r="A573" s="54">
        <v>34790</v>
      </c>
      <c r="B573" s="55">
        <v>51.5</v>
      </c>
      <c r="C573" s="56">
        <v>514.71002199999998</v>
      </c>
      <c r="D573" s="62">
        <f>(Table7[[#This Row],[S&amp;P]]-C561)/C561</f>
        <v>0.14149168888255573</v>
      </c>
      <c r="F573" s="3"/>
      <c r="K573" s="2"/>
    </row>
    <row r="574" spans="1:11" x14ac:dyDescent="0.2">
      <c r="A574" s="54">
        <v>34820</v>
      </c>
      <c r="B574" s="55">
        <v>46.7</v>
      </c>
      <c r="C574" s="56">
        <v>533.40002400000003</v>
      </c>
      <c r="D574" s="62">
        <f>(Table7[[#This Row],[S&amp;P]]-C562)/C562</f>
        <v>0.16845569331872953</v>
      </c>
      <c r="F574" s="3"/>
      <c r="K574" s="2"/>
    </row>
    <row r="575" spans="1:11" x14ac:dyDescent="0.2">
      <c r="A575" s="54">
        <v>34851</v>
      </c>
      <c r="B575" s="55">
        <v>45.9</v>
      </c>
      <c r="C575" s="56">
        <v>544.75</v>
      </c>
      <c r="D575" s="62">
        <f>(Table7[[#This Row],[S&amp;P]]-C563)/C563</f>
        <v>0.22616880160230671</v>
      </c>
      <c r="F575" s="3"/>
      <c r="K575" s="2"/>
    </row>
    <row r="576" spans="1:11" x14ac:dyDescent="0.2">
      <c r="A576" s="54">
        <v>34881</v>
      </c>
      <c r="B576" s="55">
        <v>50.7</v>
      </c>
      <c r="C576" s="56">
        <v>562.05999799999995</v>
      </c>
      <c r="D576" s="62">
        <f>(Table7[[#This Row],[S&amp;P]]-C564)/C564</f>
        <v>0.22650893757890836</v>
      </c>
      <c r="F576" s="3"/>
      <c r="K576" s="2"/>
    </row>
    <row r="577" spans="1:11" x14ac:dyDescent="0.2">
      <c r="A577" s="54">
        <v>34912</v>
      </c>
      <c r="B577" s="55">
        <v>47.1</v>
      </c>
      <c r="C577" s="56">
        <v>561.88000499999998</v>
      </c>
      <c r="D577" s="62">
        <f>(Table7[[#This Row],[S&amp;P]]-C565)/C565</f>
        <v>0.18168629585661733</v>
      </c>
      <c r="F577" s="3"/>
      <c r="K577" s="2"/>
    </row>
    <row r="578" spans="1:11" x14ac:dyDescent="0.2">
      <c r="A578" s="54">
        <v>34943</v>
      </c>
      <c r="B578" s="55">
        <v>48.1</v>
      </c>
      <c r="C578" s="56">
        <v>584.40997300000004</v>
      </c>
      <c r="D578" s="62">
        <f>(Table7[[#This Row],[S&amp;P]]-C566)/C566</f>
        <v>0.26301567799948378</v>
      </c>
      <c r="F578" s="3"/>
      <c r="K578" s="2"/>
    </row>
    <row r="579" spans="1:11" x14ac:dyDescent="0.2">
      <c r="A579" s="54">
        <v>34973</v>
      </c>
      <c r="B579" s="55">
        <v>46.7</v>
      </c>
      <c r="C579" s="56">
        <v>581.5</v>
      </c>
      <c r="D579" s="62">
        <f>(Table7[[#This Row],[S&amp;P]]-C567)/C567</f>
        <v>0.23107863366894926</v>
      </c>
      <c r="F579" s="3"/>
      <c r="K579" s="2"/>
    </row>
    <row r="580" spans="1:11" x14ac:dyDescent="0.2">
      <c r="A580" s="54">
        <v>35004</v>
      </c>
      <c r="B580" s="55">
        <v>45.9</v>
      </c>
      <c r="C580" s="56">
        <v>605.36999500000002</v>
      </c>
      <c r="D580" s="62">
        <f>(Table7[[#This Row],[S&amp;P]]-C568)/C568</f>
        <v>0.33432518312360787</v>
      </c>
      <c r="F580" s="3"/>
      <c r="K580" s="2"/>
    </row>
    <row r="581" spans="1:11" x14ac:dyDescent="0.2">
      <c r="A581" s="54">
        <v>35034</v>
      </c>
      <c r="B581" s="55">
        <v>46.2</v>
      </c>
      <c r="C581" s="56">
        <v>615.92999299999997</v>
      </c>
      <c r="D581" s="62">
        <f>(Table7[[#This Row],[S&amp;P]]-C569)/C569</f>
        <v>0.34110655551673758</v>
      </c>
      <c r="F581" s="3"/>
      <c r="K581" s="2"/>
    </row>
    <row r="582" spans="1:11" x14ac:dyDescent="0.2">
      <c r="A582" s="54">
        <v>35065</v>
      </c>
      <c r="B582" s="55">
        <v>45.5</v>
      </c>
      <c r="C582" s="56">
        <v>636.02002000000005</v>
      </c>
      <c r="D582" s="62">
        <f>(Table7[[#This Row],[S&amp;P]]-C570)/C570</f>
        <v>0.35202585439323147</v>
      </c>
      <c r="F582" s="3"/>
      <c r="K582" s="2"/>
    </row>
    <row r="583" spans="1:11" x14ac:dyDescent="0.2">
      <c r="A583" s="54">
        <v>35096</v>
      </c>
      <c r="B583" s="55">
        <v>45.9</v>
      </c>
      <c r="C583" s="56">
        <v>640.42999299999997</v>
      </c>
      <c r="D583" s="62">
        <f>(Table7[[#This Row],[S&amp;P]]-C571)/C571</f>
        <v>0.31399900139521725</v>
      </c>
      <c r="F583" s="3"/>
      <c r="K583" s="2"/>
    </row>
    <row r="584" spans="1:11" x14ac:dyDescent="0.2">
      <c r="A584" s="54">
        <v>35125</v>
      </c>
      <c r="B584" s="55">
        <v>46.9</v>
      </c>
      <c r="C584" s="56">
        <v>645.5</v>
      </c>
      <c r="D584" s="62">
        <f>(Table7[[#This Row],[S&amp;P]]-C572)/C572</f>
        <v>0.28916940265328156</v>
      </c>
      <c r="F584" s="3"/>
      <c r="K584" s="2"/>
    </row>
    <row r="585" spans="1:11" x14ac:dyDescent="0.2">
      <c r="A585" s="54">
        <v>35156</v>
      </c>
      <c r="B585" s="55">
        <v>49.3</v>
      </c>
      <c r="C585" s="56">
        <v>654.169983</v>
      </c>
      <c r="D585" s="62">
        <f>(Table7[[#This Row],[S&amp;P]]-C573)/C573</f>
        <v>0.27094860220149364</v>
      </c>
      <c r="F585" s="3"/>
      <c r="K585" s="2"/>
    </row>
    <row r="586" spans="1:11" x14ac:dyDescent="0.2">
      <c r="A586" s="54">
        <v>35186</v>
      </c>
      <c r="B586" s="55">
        <v>49.1</v>
      </c>
      <c r="C586" s="56">
        <v>669.11999500000002</v>
      </c>
      <c r="D586" s="62">
        <f>(Table7[[#This Row],[S&amp;P]]-C574)/C574</f>
        <v>0.25444312878396119</v>
      </c>
      <c r="F586" s="3"/>
      <c r="K586" s="2"/>
    </row>
    <row r="587" spans="1:11" x14ac:dyDescent="0.2">
      <c r="A587" s="54">
        <v>35217</v>
      </c>
      <c r="B587" s="55">
        <v>53.6</v>
      </c>
      <c r="C587" s="56">
        <v>670.63000499999998</v>
      </c>
      <c r="D587" s="62">
        <f>(Table7[[#This Row],[S&amp;P]]-C575)/C575</f>
        <v>0.2310784855438274</v>
      </c>
      <c r="F587" s="3"/>
      <c r="K587" s="2"/>
    </row>
    <row r="588" spans="1:11" x14ac:dyDescent="0.2">
      <c r="A588" s="54">
        <v>35247</v>
      </c>
      <c r="B588" s="55">
        <v>49.7</v>
      </c>
      <c r="C588" s="56">
        <v>639.95001200000002</v>
      </c>
      <c r="D588" s="62">
        <f>(Table7[[#This Row],[S&amp;P]]-C576)/C576</f>
        <v>0.13857953648571175</v>
      </c>
      <c r="F588" s="3"/>
      <c r="K588" s="2"/>
    </row>
    <row r="589" spans="1:11" x14ac:dyDescent="0.2">
      <c r="A589" s="54">
        <v>35278</v>
      </c>
      <c r="B589" s="55">
        <v>51.6</v>
      </c>
      <c r="C589" s="56">
        <v>651.98999000000003</v>
      </c>
      <c r="D589" s="62">
        <f>(Table7[[#This Row],[S&amp;P]]-C577)/C577</f>
        <v>0.16037229336893746</v>
      </c>
      <c r="F589" s="3"/>
      <c r="K589" s="2"/>
    </row>
    <row r="590" spans="1:11" x14ac:dyDescent="0.2">
      <c r="A590" s="54">
        <v>35309</v>
      </c>
      <c r="B590" s="55">
        <v>51.1</v>
      </c>
      <c r="C590" s="56">
        <v>687.330017</v>
      </c>
      <c r="D590" s="62">
        <f>(Table7[[#This Row],[S&amp;P]]-C578)/C578</f>
        <v>0.17610932180310337</v>
      </c>
      <c r="F590" s="3"/>
      <c r="K590" s="2"/>
    </row>
    <row r="591" spans="1:11" x14ac:dyDescent="0.2">
      <c r="A591" s="54">
        <v>35339</v>
      </c>
      <c r="B591" s="55">
        <v>50.5</v>
      </c>
      <c r="C591" s="56">
        <v>705.27002000000005</v>
      </c>
      <c r="D591" s="62">
        <f>(Table7[[#This Row],[S&amp;P]]-C579)/C579</f>
        <v>0.21284612209802242</v>
      </c>
      <c r="F591" s="3"/>
      <c r="K591" s="2"/>
    </row>
    <row r="592" spans="1:11" x14ac:dyDescent="0.2">
      <c r="A592" s="54">
        <v>35370</v>
      </c>
      <c r="B592" s="55">
        <v>53</v>
      </c>
      <c r="C592" s="56">
        <v>757.02002000000005</v>
      </c>
      <c r="D592" s="62">
        <f>(Table7[[#This Row],[S&amp;P]]-C580)/C580</f>
        <v>0.25050799717947703</v>
      </c>
      <c r="F592" s="3"/>
      <c r="K592" s="2"/>
    </row>
    <row r="593" spans="1:11" x14ac:dyDescent="0.2">
      <c r="A593" s="54">
        <v>35400</v>
      </c>
      <c r="B593" s="55">
        <v>55.2</v>
      </c>
      <c r="C593" s="56">
        <v>740.73999000000003</v>
      </c>
      <c r="D593" s="62">
        <f>(Table7[[#This Row],[S&amp;P]]-C581)/C581</f>
        <v>0.2026366606894561</v>
      </c>
      <c r="F593" s="3"/>
      <c r="K593" s="2"/>
    </row>
    <row r="594" spans="1:11" x14ac:dyDescent="0.2">
      <c r="A594" s="54">
        <v>35431</v>
      </c>
      <c r="B594" s="55">
        <v>53.8</v>
      </c>
      <c r="C594" s="56">
        <v>786.15997300000004</v>
      </c>
      <c r="D594" s="62">
        <f>(Table7[[#This Row],[S&amp;P]]-C582)/C582</f>
        <v>0.2360616777440433</v>
      </c>
      <c r="F594" s="3"/>
      <c r="K594" s="2"/>
    </row>
    <row r="595" spans="1:11" x14ac:dyDescent="0.2">
      <c r="A595" s="54">
        <v>35462</v>
      </c>
      <c r="B595" s="55">
        <v>53.1</v>
      </c>
      <c r="C595" s="56">
        <v>790.82000700000003</v>
      </c>
      <c r="D595" s="62">
        <f>(Table7[[#This Row],[S&amp;P]]-C583)/C583</f>
        <v>0.23482662530453985</v>
      </c>
      <c r="F595" s="3"/>
      <c r="K595" s="2"/>
    </row>
    <row r="596" spans="1:11" x14ac:dyDescent="0.2">
      <c r="A596" s="54">
        <v>35490</v>
      </c>
      <c r="B596" s="55">
        <v>53.8</v>
      </c>
      <c r="C596" s="56">
        <v>757.11999500000002</v>
      </c>
      <c r="D596" s="62">
        <f>(Table7[[#This Row],[S&amp;P]]-C584)/C584</f>
        <v>0.17292020914020143</v>
      </c>
      <c r="F596" s="3"/>
      <c r="K596" s="2"/>
    </row>
    <row r="597" spans="1:11" x14ac:dyDescent="0.2">
      <c r="A597" s="54">
        <v>35521</v>
      </c>
      <c r="B597" s="55">
        <v>53.7</v>
      </c>
      <c r="C597" s="56">
        <v>801.34002699999996</v>
      </c>
      <c r="D597" s="62">
        <f>(Table7[[#This Row],[S&amp;P]]-C585)/C585</f>
        <v>0.22497217516016776</v>
      </c>
      <c r="F597" s="3"/>
      <c r="K597" s="2"/>
    </row>
    <row r="598" spans="1:11" x14ac:dyDescent="0.2">
      <c r="A598" s="54">
        <v>35551</v>
      </c>
      <c r="B598" s="55">
        <v>56.1</v>
      </c>
      <c r="C598" s="56">
        <v>848.28002900000001</v>
      </c>
      <c r="D598" s="62">
        <f>(Table7[[#This Row],[S&amp;P]]-C586)/C586</f>
        <v>0.26775471565455161</v>
      </c>
      <c r="F598" s="3"/>
      <c r="K598" s="2"/>
    </row>
    <row r="599" spans="1:11" x14ac:dyDescent="0.2">
      <c r="A599" s="54">
        <v>35582</v>
      </c>
      <c r="B599" s="55">
        <v>54.9</v>
      </c>
      <c r="C599" s="56">
        <v>885.14001499999995</v>
      </c>
      <c r="D599" s="62">
        <f>(Table7[[#This Row],[S&amp;P]]-C587)/C587</f>
        <v>0.31986342454212136</v>
      </c>
      <c r="F599" s="3"/>
      <c r="K599" s="2"/>
    </row>
    <row r="600" spans="1:11" x14ac:dyDescent="0.2">
      <c r="A600" s="54">
        <v>35612</v>
      </c>
      <c r="B600" s="55">
        <v>57.7</v>
      </c>
      <c r="C600" s="56">
        <v>954.30999799999995</v>
      </c>
      <c r="D600" s="62">
        <f>(Table7[[#This Row],[S&amp;P]]-C588)/C588</f>
        <v>0.49122584593372887</v>
      </c>
      <c r="F600" s="3"/>
      <c r="K600" s="2"/>
    </row>
    <row r="601" spans="1:11" x14ac:dyDescent="0.2">
      <c r="A601" s="54">
        <v>35643</v>
      </c>
      <c r="B601" s="55">
        <v>56.3</v>
      </c>
      <c r="C601" s="56">
        <v>899.46997099999999</v>
      </c>
      <c r="D601" s="62">
        <f>(Table7[[#This Row],[S&amp;P]]-C589)/C589</f>
        <v>0.37957635055102601</v>
      </c>
      <c r="F601" s="3"/>
      <c r="K601" s="2"/>
    </row>
    <row r="602" spans="1:11" x14ac:dyDescent="0.2">
      <c r="A602" s="54">
        <v>35674</v>
      </c>
      <c r="B602" s="55">
        <v>53.9</v>
      </c>
      <c r="C602" s="56">
        <v>947.28002900000001</v>
      </c>
      <c r="D602" s="62">
        <f>(Table7[[#This Row],[S&amp;P]]-C590)/C590</f>
        <v>0.37820261820458223</v>
      </c>
      <c r="F602" s="3"/>
      <c r="K602" s="2"/>
    </row>
    <row r="603" spans="1:11" x14ac:dyDescent="0.2">
      <c r="A603" s="54">
        <v>35704</v>
      </c>
      <c r="B603" s="55">
        <v>56.4</v>
      </c>
      <c r="C603" s="56">
        <v>914.61999500000002</v>
      </c>
      <c r="D603" s="62">
        <f>(Table7[[#This Row],[S&amp;P]]-C591)/C591</f>
        <v>0.29683662861495225</v>
      </c>
      <c r="F603" s="3"/>
      <c r="K603" s="2"/>
    </row>
    <row r="604" spans="1:11" x14ac:dyDescent="0.2">
      <c r="A604" s="54">
        <v>35735</v>
      </c>
      <c r="B604" s="55">
        <v>55.7</v>
      </c>
      <c r="C604" s="56">
        <v>955.40002400000003</v>
      </c>
      <c r="D604" s="62">
        <f>(Table7[[#This Row],[S&amp;P]]-C592)/C592</f>
        <v>0.26205384105957985</v>
      </c>
      <c r="F604" s="3"/>
      <c r="K604" s="2"/>
    </row>
    <row r="605" spans="1:11" x14ac:dyDescent="0.2">
      <c r="A605" s="54">
        <v>35765</v>
      </c>
      <c r="B605" s="55">
        <v>54.5</v>
      </c>
      <c r="C605" s="56">
        <v>970.42999299999997</v>
      </c>
      <c r="D605" s="62">
        <f>(Table7[[#This Row],[S&amp;P]]-C593)/C593</f>
        <v>0.31008181831792275</v>
      </c>
      <c r="F605" s="3"/>
      <c r="K605" s="2"/>
    </row>
    <row r="606" spans="1:11" x14ac:dyDescent="0.2">
      <c r="A606" s="54">
        <v>35796</v>
      </c>
      <c r="B606" s="55">
        <v>53.8</v>
      </c>
      <c r="C606" s="56">
        <v>980.28002900000001</v>
      </c>
      <c r="D606" s="62">
        <f>(Table7[[#This Row],[S&amp;P]]-C594)/C594</f>
        <v>0.24692182592206327</v>
      </c>
      <c r="F606" s="3"/>
      <c r="K606" s="2"/>
    </row>
    <row r="607" spans="1:11" x14ac:dyDescent="0.2">
      <c r="A607" s="54">
        <v>35827</v>
      </c>
      <c r="B607" s="55">
        <v>52.9</v>
      </c>
      <c r="C607" s="56">
        <v>1049.339966</v>
      </c>
      <c r="D607" s="62">
        <f>(Table7[[#This Row],[S&amp;P]]-C595)/C595</f>
        <v>0.32690113643015101</v>
      </c>
      <c r="F607" s="3"/>
      <c r="K607" s="2"/>
    </row>
    <row r="608" spans="1:11" x14ac:dyDescent="0.2">
      <c r="A608" s="54">
        <v>35855</v>
      </c>
      <c r="B608" s="55">
        <v>52.9</v>
      </c>
      <c r="C608" s="56">
        <v>1101.75</v>
      </c>
      <c r="D608" s="62">
        <f>(Table7[[#This Row],[S&amp;P]]-C596)/C596</f>
        <v>0.45518544917044484</v>
      </c>
      <c r="F608" s="3"/>
      <c r="K608" s="2"/>
    </row>
    <row r="609" spans="1:11" x14ac:dyDescent="0.2">
      <c r="A609" s="54">
        <v>35886</v>
      </c>
      <c r="B609" s="55">
        <v>52.2</v>
      </c>
      <c r="C609" s="56">
        <v>1111.75</v>
      </c>
      <c r="D609" s="62">
        <f>(Table7[[#This Row],[S&amp;P]]-C597)/C597</f>
        <v>0.38736361911446121</v>
      </c>
      <c r="F609" s="3"/>
      <c r="K609" s="2"/>
    </row>
    <row r="610" spans="1:11" x14ac:dyDescent="0.2">
      <c r="A610" s="54">
        <v>35916</v>
      </c>
      <c r="B610" s="55">
        <v>50.9</v>
      </c>
      <c r="C610" s="56">
        <v>1090.8199460000001</v>
      </c>
      <c r="D610" s="62">
        <f>(Table7[[#This Row],[S&amp;P]]-C598)/C598</f>
        <v>0.2859196358611904</v>
      </c>
      <c r="F610" s="3"/>
      <c r="K610" s="2"/>
    </row>
    <row r="611" spans="1:11" x14ac:dyDescent="0.2">
      <c r="A611" s="54">
        <v>35947</v>
      </c>
      <c r="B611" s="55">
        <v>48.9</v>
      </c>
      <c r="C611" s="56">
        <v>1133.839966</v>
      </c>
      <c r="D611" s="62">
        <f>(Table7[[#This Row],[S&amp;P]]-C599)/C599</f>
        <v>0.28097244140521666</v>
      </c>
      <c r="F611" s="3"/>
      <c r="K611" s="2"/>
    </row>
    <row r="612" spans="1:11" x14ac:dyDescent="0.2">
      <c r="A612" s="54">
        <v>35977</v>
      </c>
      <c r="B612" s="55">
        <v>49.2</v>
      </c>
      <c r="C612" s="56">
        <v>1120.670044</v>
      </c>
      <c r="D612" s="62">
        <f>(Table7[[#This Row],[S&amp;P]]-C600)/C600</f>
        <v>0.17432495347282323</v>
      </c>
      <c r="F612" s="3"/>
      <c r="K612" s="2"/>
    </row>
    <row r="613" spans="1:11" x14ac:dyDescent="0.2">
      <c r="A613" s="54">
        <v>36008</v>
      </c>
      <c r="B613" s="55">
        <v>49.3</v>
      </c>
      <c r="C613" s="56">
        <v>957.28002900000001</v>
      </c>
      <c r="D613" s="62">
        <f>(Table7[[#This Row],[S&amp;P]]-C601)/C601</f>
        <v>6.4271248472840936E-2</v>
      </c>
      <c r="F613" s="3"/>
      <c r="K613" s="2"/>
    </row>
    <row r="614" spans="1:11" x14ac:dyDescent="0.2">
      <c r="A614" s="54">
        <v>36039</v>
      </c>
      <c r="B614" s="55">
        <v>48.7</v>
      </c>
      <c r="C614" s="56">
        <v>1017.01001</v>
      </c>
      <c r="D614" s="62">
        <f>(Table7[[#This Row],[S&amp;P]]-C602)/C602</f>
        <v>7.3610736915472277E-2</v>
      </c>
      <c r="F614" s="3"/>
      <c r="K614" s="2"/>
    </row>
    <row r="615" spans="1:11" x14ac:dyDescent="0.2">
      <c r="A615" s="54">
        <v>36069</v>
      </c>
      <c r="B615" s="55">
        <v>48.7</v>
      </c>
      <c r="C615" s="56">
        <v>1098.670044</v>
      </c>
      <c r="D615" s="62">
        <f>(Table7[[#This Row],[S&amp;P]]-C603)/C603</f>
        <v>0.20123116704878066</v>
      </c>
      <c r="F615" s="3"/>
      <c r="K615" s="2"/>
    </row>
    <row r="616" spans="1:11" x14ac:dyDescent="0.2">
      <c r="A616" s="54">
        <v>36100</v>
      </c>
      <c r="B616" s="55">
        <v>48.2</v>
      </c>
      <c r="C616" s="56">
        <v>1163.630005</v>
      </c>
      <c r="D616" s="62">
        <f>(Table7[[#This Row],[S&amp;P]]-C604)/C604</f>
        <v>0.21795057124679321</v>
      </c>
      <c r="F616" s="3"/>
      <c r="K616" s="2"/>
    </row>
    <row r="617" spans="1:11" x14ac:dyDescent="0.2">
      <c r="A617" s="54">
        <v>36130</v>
      </c>
      <c r="B617" s="55">
        <v>46.8</v>
      </c>
      <c r="C617" s="56">
        <v>1229.2299800000001</v>
      </c>
      <c r="D617" s="62">
        <f>(Table7[[#This Row],[S&amp;P]]-C605)/C605</f>
        <v>0.26668589065342307</v>
      </c>
      <c r="F617" s="3"/>
      <c r="K617" s="2"/>
    </row>
    <row r="618" spans="1:11" x14ac:dyDescent="0.2">
      <c r="A618" s="54">
        <v>36161</v>
      </c>
      <c r="B618" s="55">
        <v>50.6</v>
      </c>
      <c r="C618" s="56">
        <v>1279.6400149999999</v>
      </c>
      <c r="D618" s="62">
        <f>(Table7[[#This Row],[S&amp;P]]-C606)/C606</f>
        <v>0.30538211240045565</v>
      </c>
      <c r="F618" s="3"/>
      <c r="K618" s="2"/>
    </row>
    <row r="619" spans="1:11" x14ac:dyDescent="0.2">
      <c r="A619" s="54">
        <v>36192</v>
      </c>
      <c r="B619" s="55">
        <v>51.7</v>
      </c>
      <c r="C619" s="56">
        <v>1238.329956</v>
      </c>
      <c r="D619" s="62">
        <f>(Table7[[#This Row],[S&amp;P]]-C607)/C607</f>
        <v>0.18010368052635484</v>
      </c>
      <c r="F619" s="3"/>
      <c r="K619" s="2"/>
    </row>
    <row r="620" spans="1:11" x14ac:dyDescent="0.2">
      <c r="A620" s="54">
        <v>36220</v>
      </c>
      <c r="B620" s="55">
        <v>52.4</v>
      </c>
      <c r="C620" s="56">
        <v>1286.369995</v>
      </c>
      <c r="D620" s="62">
        <f>(Table7[[#This Row],[S&amp;P]]-C608)/C608</f>
        <v>0.16756977081915136</v>
      </c>
      <c r="F620" s="3"/>
      <c r="K620" s="2"/>
    </row>
    <row r="621" spans="1:11" x14ac:dyDescent="0.2">
      <c r="A621" s="54">
        <v>36251</v>
      </c>
      <c r="B621" s="55">
        <v>52.3</v>
      </c>
      <c r="C621" s="56">
        <v>1335.1800539999999</v>
      </c>
      <c r="D621" s="62">
        <f>(Table7[[#This Row],[S&amp;P]]-C609)/C609</f>
        <v>0.20097148999325382</v>
      </c>
      <c r="F621" s="3"/>
      <c r="K621" s="2"/>
    </row>
    <row r="622" spans="1:11" x14ac:dyDescent="0.2">
      <c r="A622" s="54">
        <v>36281</v>
      </c>
      <c r="B622" s="55">
        <v>54.3</v>
      </c>
      <c r="C622" s="56">
        <v>1301.839966</v>
      </c>
      <c r="D622" s="62">
        <f>(Table7[[#This Row],[S&amp;P]]-C610)/C610</f>
        <v>0.1934508263933046</v>
      </c>
      <c r="F622" s="3"/>
      <c r="K622" s="2"/>
    </row>
    <row r="623" spans="1:11" x14ac:dyDescent="0.2">
      <c r="A623" s="54">
        <v>36312</v>
      </c>
      <c r="B623" s="55">
        <v>55.8</v>
      </c>
      <c r="C623" s="56">
        <v>1372.709961</v>
      </c>
      <c r="D623" s="62">
        <f>(Table7[[#This Row],[S&amp;P]]-C611)/C611</f>
        <v>0.21067346553561159</v>
      </c>
      <c r="F623" s="3"/>
      <c r="K623" s="2"/>
    </row>
    <row r="624" spans="1:11" x14ac:dyDescent="0.2">
      <c r="A624" s="54">
        <v>36342</v>
      </c>
      <c r="B624" s="55">
        <v>53.6</v>
      </c>
      <c r="C624" s="56">
        <v>1328.719971</v>
      </c>
      <c r="D624" s="62">
        <f>(Table7[[#This Row],[S&amp;P]]-C612)/C612</f>
        <v>0.18564779893411698</v>
      </c>
      <c r="F624" s="3"/>
      <c r="K624" s="2"/>
    </row>
    <row r="625" spans="1:11" x14ac:dyDescent="0.2">
      <c r="A625" s="54">
        <v>36373</v>
      </c>
      <c r="B625" s="55">
        <v>54.8</v>
      </c>
      <c r="C625" s="56">
        <v>1320.410034</v>
      </c>
      <c r="D625" s="62">
        <f>(Table7[[#This Row],[S&amp;P]]-C613)/C613</f>
        <v>0.37933519346406419</v>
      </c>
      <c r="F625" s="3"/>
      <c r="K625" s="2"/>
    </row>
    <row r="626" spans="1:11" x14ac:dyDescent="0.2">
      <c r="A626" s="54">
        <v>36404</v>
      </c>
      <c r="B626" s="55">
        <v>57</v>
      </c>
      <c r="C626" s="56">
        <v>1282.709961</v>
      </c>
      <c r="D626" s="62">
        <f>(Table7[[#This Row],[S&amp;P]]-C614)/C614</f>
        <v>0.26125598409793438</v>
      </c>
      <c r="F626" s="3"/>
      <c r="K626" s="2"/>
    </row>
    <row r="627" spans="1:11" x14ac:dyDescent="0.2">
      <c r="A627" s="54">
        <v>36434</v>
      </c>
      <c r="B627" s="55">
        <v>57.2</v>
      </c>
      <c r="C627" s="56">
        <v>1362.9300539999999</v>
      </c>
      <c r="D627" s="62">
        <f>(Table7[[#This Row],[S&amp;P]]-C615)/C615</f>
        <v>0.24052718233573681</v>
      </c>
      <c r="F627" s="3"/>
      <c r="K627" s="2"/>
    </row>
    <row r="628" spans="1:11" x14ac:dyDescent="0.2">
      <c r="A628" s="54">
        <v>36465</v>
      </c>
      <c r="B628" s="55">
        <v>58.1</v>
      </c>
      <c r="C628" s="56">
        <v>1388.910034</v>
      </c>
      <c r="D628" s="62">
        <f>(Table7[[#This Row],[S&amp;P]]-C616)/C616</f>
        <v>0.19360108284591718</v>
      </c>
      <c r="F628" s="3"/>
      <c r="K628" s="2"/>
    </row>
    <row r="629" spans="1:11" x14ac:dyDescent="0.2">
      <c r="A629" s="54">
        <v>36495</v>
      </c>
      <c r="B629" s="55">
        <v>57.8</v>
      </c>
      <c r="C629" s="56">
        <v>1469.25</v>
      </c>
      <c r="D629" s="62">
        <f>(Table7[[#This Row],[S&amp;P]]-C617)/C617</f>
        <v>0.19526046704458014</v>
      </c>
      <c r="F629" s="3"/>
      <c r="K629" s="2"/>
    </row>
    <row r="630" spans="1:11" x14ac:dyDescent="0.2">
      <c r="A630" s="54">
        <v>36526</v>
      </c>
      <c r="B630" s="55">
        <v>56.7</v>
      </c>
      <c r="C630" s="56">
        <v>1394.459961</v>
      </c>
      <c r="D630" s="62">
        <f>(Table7[[#This Row],[S&amp;P]]-C618)/C618</f>
        <v>8.9728317850391759E-2</v>
      </c>
      <c r="F630" s="3"/>
      <c r="K630" s="2"/>
    </row>
    <row r="631" spans="1:11" x14ac:dyDescent="0.2">
      <c r="A631" s="54">
        <v>36557</v>
      </c>
      <c r="B631" s="55">
        <v>55.8</v>
      </c>
      <c r="C631" s="56">
        <v>1366.420044</v>
      </c>
      <c r="D631" s="62">
        <f>(Table7[[#This Row],[S&amp;P]]-C619)/C619</f>
        <v>0.10343776905288717</v>
      </c>
      <c r="F631" s="3"/>
      <c r="K631" s="2"/>
    </row>
    <row r="632" spans="1:11" x14ac:dyDescent="0.2">
      <c r="A632" s="54">
        <v>36586</v>
      </c>
      <c r="B632" s="55">
        <v>54.9</v>
      </c>
      <c r="C632" s="56">
        <v>1498.579956</v>
      </c>
      <c r="D632" s="62">
        <f>(Table7[[#This Row],[S&amp;P]]-C620)/C620</f>
        <v>0.16496805882043294</v>
      </c>
      <c r="F632" s="3"/>
      <c r="K632" s="2"/>
    </row>
    <row r="633" spans="1:11" x14ac:dyDescent="0.2">
      <c r="A633" s="54">
        <v>36617</v>
      </c>
      <c r="B633" s="55">
        <v>54.7</v>
      </c>
      <c r="C633" s="56">
        <v>1452.4300539999999</v>
      </c>
      <c r="D633" s="62">
        <f>(Table7[[#This Row],[S&amp;P]]-C621)/C621</f>
        <v>8.781587146148305E-2</v>
      </c>
      <c r="F633" s="3"/>
      <c r="K633" s="2"/>
    </row>
    <row r="634" spans="1:11" x14ac:dyDescent="0.2">
      <c r="A634" s="54">
        <v>36647</v>
      </c>
      <c r="B634" s="55">
        <v>53.2</v>
      </c>
      <c r="C634" s="56">
        <v>1420.599976</v>
      </c>
      <c r="D634" s="62">
        <f>(Table7[[#This Row],[S&amp;P]]-C622)/C622</f>
        <v>9.1224738141124154E-2</v>
      </c>
      <c r="F634" s="3"/>
      <c r="K634" s="2"/>
    </row>
    <row r="635" spans="1:11" x14ac:dyDescent="0.2">
      <c r="A635" s="54">
        <v>36678</v>
      </c>
      <c r="B635" s="55">
        <v>51.4</v>
      </c>
      <c r="C635" s="56">
        <v>1454.599976</v>
      </c>
      <c r="D635" s="62">
        <f>(Table7[[#This Row],[S&amp;P]]-C623)/C623</f>
        <v>5.9655730144439409E-2</v>
      </c>
      <c r="F635" s="3"/>
      <c r="K635" s="2"/>
    </row>
    <row r="636" spans="1:11" x14ac:dyDescent="0.2">
      <c r="A636" s="54">
        <v>36708</v>
      </c>
      <c r="B636" s="55">
        <v>52.5</v>
      </c>
      <c r="C636" s="56">
        <v>1430.829956</v>
      </c>
      <c r="D636" s="62">
        <f>(Table7[[#This Row],[S&amp;P]]-C624)/C624</f>
        <v>7.6848385836446542E-2</v>
      </c>
      <c r="F636" s="3"/>
      <c r="K636" s="2"/>
    </row>
    <row r="637" spans="1:11" x14ac:dyDescent="0.2">
      <c r="A637" s="54">
        <v>36739</v>
      </c>
      <c r="B637" s="55">
        <v>49.9</v>
      </c>
      <c r="C637" s="56">
        <v>1517.6800539999999</v>
      </c>
      <c r="D637" s="62">
        <f>(Table7[[#This Row],[S&amp;P]]-C625)/C625</f>
        <v>0.14940057627583883</v>
      </c>
      <c r="F637" s="3"/>
      <c r="K637" s="2"/>
    </row>
    <row r="638" spans="1:11" x14ac:dyDescent="0.2">
      <c r="A638" s="54">
        <v>36770</v>
      </c>
      <c r="B638" s="55">
        <v>49.7</v>
      </c>
      <c r="C638" s="56">
        <v>1436.51001</v>
      </c>
      <c r="D638" s="62">
        <f>(Table7[[#This Row],[S&amp;P]]-C626)/C626</f>
        <v>0.1199024359958174</v>
      </c>
      <c r="F638" s="3"/>
      <c r="K638" s="2"/>
    </row>
    <row r="639" spans="1:11" x14ac:dyDescent="0.2">
      <c r="A639" s="54">
        <v>36800</v>
      </c>
      <c r="B639" s="55">
        <v>48.7</v>
      </c>
      <c r="C639" s="56">
        <v>1429.400024</v>
      </c>
      <c r="D639" s="62">
        <f>(Table7[[#This Row],[S&amp;P]]-C627)/C627</f>
        <v>4.8769905546451546E-2</v>
      </c>
      <c r="F639" s="3"/>
      <c r="K639" s="2"/>
    </row>
    <row r="640" spans="1:11" x14ac:dyDescent="0.2">
      <c r="A640" s="54">
        <v>36831</v>
      </c>
      <c r="B640" s="55">
        <v>48.5</v>
      </c>
      <c r="C640" s="56">
        <v>1314.9499510000001</v>
      </c>
      <c r="D640" s="62">
        <f>(Table7[[#This Row],[S&amp;P]]-C628)/C628</f>
        <v>-5.325044904960341E-2</v>
      </c>
      <c r="F640" s="3"/>
      <c r="K640" s="2"/>
    </row>
    <row r="641" spans="1:11" x14ac:dyDescent="0.2">
      <c r="A641" s="54">
        <v>36861</v>
      </c>
      <c r="B641" s="55">
        <v>43.9</v>
      </c>
      <c r="C641" s="56">
        <v>1320.280029</v>
      </c>
      <c r="D641" s="62">
        <f>(Table7[[#This Row],[S&amp;P]]-C629)/C629</f>
        <v>-0.10139184686064318</v>
      </c>
      <c r="F641" s="3"/>
      <c r="K641" s="2"/>
    </row>
    <row r="642" spans="1:11" x14ac:dyDescent="0.2">
      <c r="A642" s="54">
        <v>36892</v>
      </c>
      <c r="B642" s="55">
        <v>42.3</v>
      </c>
      <c r="C642" s="56">
        <v>1366.01001</v>
      </c>
      <c r="D642" s="62">
        <f>(Table7[[#This Row],[S&amp;P]]-C630)/C630</f>
        <v>-2.0402128275951305E-2</v>
      </c>
      <c r="F642" s="3"/>
      <c r="K642" s="2"/>
    </row>
    <row r="643" spans="1:11" x14ac:dyDescent="0.2">
      <c r="A643" s="54">
        <v>36923</v>
      </c>
      <c r="B643" s="55">
        <v>42.1</v>
      </c>
      <c r="C643" s="56">
        <v>1239.9399410000001</v>
      </c>
      <c r="D643" s="62">
        <f>(Table7[[#This Row],[S&amp;P]]-C631)/C631</f>
        <v>-9.2563120363594348E-2</v>
      </c>
      <c r="F643" s="3"/>
      <c r="K643" s="2"/>
    </row>
    <row r="644" spans="1:11" x14ac:dyDescent="0.2">
      <c r="A644" s="54">
        <v>36951</v>
      </c>
      <c r="B644" s="55">
        <v>43.1</v>
      </c>
      <c r="C644" s="56">
        <v>1160.329956</v>
      </c>
      <c r="D644" s="62">
        <f>(Table7[[#This Row],[S&amp;P]]-C632)/C632</f>
        <v>-0.22571368224012198</v>
      </c>
      <c r="F644" s="3"/>
      <c r="K644" s="2"/>
    </row>
    <row r="645" spans="1:11" x14ac:dyDescent="0.2">
      <c r="A645" s="54">
        <v>36982</v>
      </c>
      <c r="B645" s="55">
        <v>42.7</v>
      </c>
      <c r="C645" s="56">
        <v>1249.459961</v>
      </c>
      <c r="D645" s="62">
        <f>(Table7[[#This Row],[S&amp;P]]-C633)/C633</f>
        <v>-0.13974517563928068</v>
      </c>
      <c r="F645" s="3"/>
      <c r="K645" s="2"/>
    </row>
    <row r="646" spans="1:11" x14ac:dyDescent="0.2">
      <c r="A646" s="54">
        <v>37012</v>
      </c>
      <c r="B646" s="55">
        <v>41.3</v>
      </c>
      <c r="C646" s="56">
        <v>1255.8199460000001</v>
      </c>
      <c r="D646" s="62">
        <f>(Table7[[#This Row],[S&amp;P]]-C634)/C634</f>
        <v>-0.1159932653694483</v>
      </c>
      <c r="F646" s="3"/>
      <c r="K646" s="2"/>
    </row>
    <row r="647" spans="1:11" x14ac:dyDescent="0.2">
      <c r="A647" s="54">
        <v>37043</v>
      </c>
      <c r="B647" s="55">
        <v>43.2</v>
      </c>
      <c r="C647" s="56">
        <v>1224.380005</v>
      </c>
      <c r="D647" s="62">
        <f>(Table7[[#This Row],[S&amp;P]]-C635)/C635</f>
        <v>-0.15827029753780222</v>
      </c>
      <c r="F647" s="3"/>
      <c r="K647" s="2"/>
    </row>
    <row r="648" spans="1:11" x14ac:dyDescent="0.2">
      <c r="A648" s="54">
        <v>37073</v>
      </c>
      <c r="B648" s="55">
        <v>43.5</v>
      </c>
      <c r="C648" s="56">
        <v>1211.2299800000001</v>
      </c>
      <c r="D648" s="62">
        <f>(Table7[[#This Row],[S&amp;P]]-C636)/C636</f>
        <v>-0.15347734025216339</v>
      </c>
      <c r="F648" s="3"/>
      <c r="K648" s="2"/>
    </row>
    <row r="649" spans="1:11" x14ac:dyDescent="0.2">
      <c r="A649" s="54">
        <v>37104</v>
      </c>
      <c r="B649" s="55">
        <v>46.3</v>
      </c>
      <c r="C649" s="56">
        <v>1133.579956</v>
      </c>
      <c r="D649" s="62">
        <f>(Table7[[#This Row],[S&amp;P]]-C637)/C637</f>
        <v>-0.25308370956557352</v>
      </c>
      <c r="F649" s="3"/>
      <c r="K649" s="2"/>
    </row>
    <row r="650" spans="1:11" x14ac:dyDescent="0.2">
      <c r="A650" s="54">
        <v>37135</v>
      </c>
      <c r="B650" s="55">
        <v>46.2</v>
      </c>
      <c r="C650" s="56">
        <v>1040.9399410000001</v>
      </c>
      <c r="D650" s="62">
        <f>(Table7[[#This Row],[S&amp;P]]-C638)/C638</f>
        <v>-0.27536882182951156</v>
      </c>
      <c r="F650" s="3"/>
      <c r="K650" s="2"/>
    </row>
    <row r="651" spans="1:11" x14ac:dyDescent="0.2">
      <c r="A651" s="54">
        <v>37165</v>
      </c>
      <c r="B651" s="55">
        <v>40.799999999999997</v>
      </c>
      <c r="C651" s="56">
        <v>1059.780029</v>
      </c>
      <c r="D651" s="62">
        <f>(Table7[[#This Row],[S&amp;P]]-C639)/C639</f>
        <v>-0.25858401342800036</v>
      </c>
      <c r="F651" s="3"/>
      <c r="K651" s="2"/>
    </row>
    <row r="652" spans="1:11" x14ac:dyDescent="0.2">
      <c r="A652" s="54">
        <v>37196</v>
      </c>
      <c r="B652" s="55">
        <v>44.1</v>
      </c>
      <c r="C652" s="56">
        <v>1139.4499510000001</v>
      </c>
      <c r="D652" s="62">
        <f>(Table7[[#This Row],[S&amp;P]]-C640)/C640</f>
        <v>-0.13346515573960427</v>
      </c>
      <c r="F652" s="3"/>
      <c r="K652" s="2"/>
    </row>
    <row r="653" spans="1:11" x14ac:dyDescent="0.2">
      <c r="A653" s="54">
        <v>37226</v>
      </c>
      <c r="B653" s="55">
        <v>45.3</v>
      </c>
      <c r="C653" s="56">
        <v>1148.079956</v>
      </c>
      <c r="D653" s="62">
        <f>(Table7[[#This Row],[S&amp;P]]-C641)/C641</f>
        <v>-0.130426931573317</v>
      </c>
      <c r="F653" s="3"/>
      <c r="K653" s="2"/>
    </row>
    <row r="654" spans="1:11" x14ac:dyDescent="0.2">
      <c r="A654" s="54">
        <v>37257</v>
      </c>
      <c r="B654" s="55">
        <v>47.5</v>
      </c>
      <c r="C654" s="56">
        <v>1130.1999510000001</v>
      </c>
      <c r="D654" s="62">
        <f>(Table7[[#This Row],[S&amp;P]]-C642)/C642</f>
        <v>-0.1726268894618129</v>
      </c>
      <c r="F654" s="3"/>
      <c r="K654" s="2"/>
    </row>
    <row r="655" spans="1:11" x14ac:dyDescent="0.2">
      <c r="A655" s="54">
        <v>37288</v>
      </c>
      <c r="B655" s="55">
        <v>50.7</v>
      </c>
      <c r="C655" s="56">
        <v>1106.7299800000001</v>
      </c>
      <c r="D655" s="62">
        <f>(Table7[[#This Row],[S&amp;P]]-C643)/C643</f>
        <v>-0.10743259136613297</v>
      </c>
      <c r="F655" s="3"/>
      <c r="K655" s="2"/>
    </row>
    <row r="656" spans="1:11" x14ac:dyDescent="0.2">
      <c r="A656" s="54">
        <v>37316</v>
      </c>
      <c r="B656" s="55">
        <v>52.4</v>
      </c>
      <c r="C656" s="56">
        <v>1147.3900149999999</v>
      </c>
      <c r="D656" s="62">
        <f>(Table7[[#This Row],[S&amp;P]]-C644)/C644</f>
        <v>-1.1151949437389246E-2</v>
      </c>
      <c r="F656" s="3"/>
      <c r="K656" s="2"/>
    </row>
    <row r="657" spans="1:11" x14ac:dyDescent="0.2">
      <c r="A657" s="54">
        <v>37347</v>
      </c>
      <c r="B657" s="55">
        <v>52.4</v>
      </c>
      <c r="C657" s="56">
        <v>1076.920044</v>
      </c>
      <c r="D657" s="62">
        <f>(Table7[[#This Row],[S&amp;P]]-C645)/C645</f>
        <v>-0.13809159347683975</v>
      </c>
      <c r="F657" s="3"/>
      <c r="K657" s="2"/>
    </row>
    <row r="658" spans="1:11" x14ac:dyDescent="0.2">
      <c r="A658" s="54">
        <v>37377</v>
      </c>
      <c r="B658" s="55">
        <v>53.1</v>
      </c>
      <c r="C658" s="56">
        <v>1067.1400149999999</v>
      </c>
      <c r="D658" s="62">
        <f>(Table7[[#This Row],[S&amp;P]]-C646)/C646</f>
        <v>-0.1502444133022236</v>
      </c>
      <c r="F658" s="3"/>
      <c r="K658" s="2"/>
    </row>
    <row r="659" spans="1:11" x14ac:dyDescent="0.2">
      <c r="A659" s="54">
        <v>37408</v>
      </c>
      <c r="B659" s="55">
        <v>53.6</v>
      </c>
      <c r="C659" s="56">
        <v>989.82000700000003</v>
      </c>
      <c r="D659" s="62">
        <f>(Table7[[#This Row],[S&amp;P]]-C647)/C647</f>
        <v>-0.19157450876535667</v>
      </c>
      <c r="F659" s="3"/>
      <c r="K659" s="2"/>
    </row>
    <row r="660" spans="1:11" x14ac:dyDescent="0.2">
      <c r="A660" s="54">
        <v>37438</v>
      </c>
      <c r="B660" s="55">
        <v>50.2</v>
      </c>
      <c r="C660" s="56">
        <v>911.61999500000002</v>
      </c>
      <c r="D660" s="62">
        <f>(Table7[[#This Row],[S&amp;P]]-C648)/C648</f>
        <v>-0.24736011322969403</v>
      </c>
      <c r="F660" s="3"/>
      <c r="K660" s="2"/>
    </row>
    <row r="661" spans="1:11" x14ac:dyDescent="0.2">
      <c r="A661" s="54">
        <v>37469</v>
      </c>
      <c r="B661" s="55">
        <v>50.3</v>
      </c>
      <c r="C661" s="56">
        <v>916.07000700000003</v>
      </c>
      <c r="D661" s="62">
        <f>(Table7[[#This Row],[S&amp;P]]-C649)/C649</f>
        <v>-0.19187878883066631</v>
      </c>
      <c r="F661" s="3"/>
      <c r="K661" s="2"/>
    </row>
    <row r="662" spans="1:11" x14ac:dyDescent="0.2">
      <c r="A662" s="54">
        <v>37500</v>
      </c>
      <c r="B662" s="55">
        <v>50.5</v>
      </c>
      <c r="C662" s="56">
        <v>815.28002900000001</v>
      </c>
      <c r="D662" s="62">
        <f>(Table7[[#This Row],[S&amp;P]]-C650)/C650</f>
        <v>-0.21678475684506379</v>
      </c>
      <c r="F662" s="3"/>
      <c r="K662" s="2"/>
    </row>
    <row r="663" spans="1:11" x14ac:dyDescent="0.2">
      <c r="A663" s="54">
        <v>37530</v>
      </c>
      <c r="B663" s="55">
        <v>49</v>
      </c>
      <c r="C663" s="56">
        <v>885.76000999999997</v>
      </c>
      <c r="D663" s="62">
        <f>(Table7[[#This Row],[S&amp;P]]-C651)/C651</f>
        <v>-0.16420390480862707</v>
      </c>
      <c r="F663" s="3"/>
      <c r="K663" s="2"/>
    </row>
    <row r="664" spans="1:11" x14ac:dyDescent="0.2">
      <c r="A664" s="54">
        <v>37561</v>
      </c>
      <c r="B664" s="55">
        <v>48.5</v>
      </c>
      <c r="C664" s="56">
        <v>936.30999799999995</v>
      </c>
      <c r="D664" s="62">
        <f>(Table7[[#This Row],[S&amp;P]]-C652)/C652</f>
        <v>-0.17827896067020857</v>
      </c>
      <c r="F664" s="3"/>
      <c r="K664" s="2"/>
    </row>
    <row r="665" spans="1:11" x14ac:dyDescent="0.2">
      <c r="A665" s="54">
        <v>37591</v>
      </c>
      <c r="B665" s="55">
        <v>51.6</v>
      </c>
      <c r="C665" s="56">
        <v>879.82000700000003</v>
      </c>
      <c r="D665" s="62">
        <f>(Table7[[#This Row],[S&amp;P]]-C653)/C653</f>
        <v>-0.23365963981693275</v>
      </c>
      <c r="F665" s="3"/>
      <c r="K665" s="2"/>
    </row>
    <row r="666" spans="1:11" x14ac:dyDescent="0.2">
      <c r="A666" s="54">
        <v>37622</v>
      </c>
      <c r="B666" s="55">
        <v>51.3</v>
      </c>
      <c r="C666" s="56">
        <v>855.70001200000002</v>
      </c>
      <c r="D666" s="62">
        <f>(Table7[[#This Row],[S&amp;P]]-C654)/C654</f>
        <v>-0.24287732339496448</v>
      </c>
      <c r="F666" s="3"/>
      <c r="K666" s="2"/>
    </row>
    <row r="667" spans="1:11" x14ac:dyDescent="0.2">
      <c r="A667" s="54">
        <v>37653</v>
      </c>
      <c r="B667" s="55">
        <v>48.8</v>
      </c>
      <c r="C667" s="56">
        <v>841.15002400000003</v>
      </c>
      <c r="D667" s="62">
        <f>(Table7[[#This Row],[S&amp;P]]-C655)/C655</f>
        <v>-0.23996815917103828</v>
      </c>
      <c r="F667" s="3"/>
      <c r="K667" s="2"/>
    </row>
    <row r="668" spans="1:11" x14ac:dyDescent="0.2">
      <c r="A668" s="54">
        <v>37681</v>
      </c>
      <c r="B668" s="55">
        <v>46.3</v>
      </c>
      <c r="C668" s="56">
        <v>848.17999299999997</v>
      </c>
      <c r="D668" s="62">
        <f>(Table7[[#This Row],[S&amp;P]]-C656)/C656</f>
        <v>-0.26077446908930962</v>
      </c>
      <c r="F668" s="3"/>
      <c r="K668" s="2"/>
    </row>
    <row r="669" spans="1:11" x14ac:dyDescent="0.2">
      <c r="A669" s="54">
        <v>37712</v>
      </c>
      <c r="B669" s="55">
        <v>46.1</v>
      </c>
      <c r="C669" s="56">
        <v>916.919983</v>
      </c>
      <c r="D669" s="62">
        <f>(Table7[[#This Row],[S&amp;P]]-C657)/C657</f>
        <v>-0.14857190363521544</v>
      </c>
      <c r="F669" s="3"/>
      <c r="K669" s="2"/>
    </row>
    <row r="670" spans="1:11" x14ac:dyDescent="0.2">
      <c r="A670" s="54">
        <v>37742</v>
      </c>
      <c r="B670" s="55">
        <v>49</v>
      </c>
      <c r="C670" s="56">
        <v>963.59002699999996</v>
      </c>
      <c r="D670" s="62">
        <f>(Table7[[#This Row],[S&amp;P]]-C658)/C658</f>
        <v>-9.7035053080640019E-2</v>
      </c>
      <c r="F670" s="3"/>
      <c r="K670" s="2"/>
    </row>
    <row r="671" spans="1:11" x14ac:dyDescent="0.2">
      <c r="A671" s="54">
        <v>37773</v>
      </c>
      <c r="B671" s="55">
        <v>49</v>
      </c>
      <c r="C671" s="56">
        <v>974.5</v>
      </c>
      <c r="D671" s="62">
        <f>(Table7[[#This Row],[S&amp;P]]-C659)/C659</f>
        <v>-1.5477568539388023E-2</v>
      </c>
      <c r="F671" s="3"/>
      <c r="K671" s="2"/>
    </row>
    <row r="672" spans="1:11" x14ac:dyDescent="0.2">
      <c r="A672" s="54">
        <v>37803</v>
      </c>
      <c r="B672" s="55">
        <v>51</v>
      </c>
      <c r="C672" s="56">
        <v>990.30999799999995</v>
      </c>
      <c r="D672" s="62">
        <f>(Table7[[#This Row],[S&amp;P]]-C660)/C660</f>
        <v>8.6318864693177261E-2</v>
      </c>
      <c r="F672" s="3"/>
      <c r="K672" s="2"/>
    </row>
    <row r="673" spans="1:11" x14ac:dyDescent="0.2">
      <c r="A673" s="54">
        <v>37834</v>
      </c>
      <c r="B673" s="55">
        <v>53.2</v>
      </c>
      <c r="C673" s="56">
        <v>1008.01001</v>
      </c>
      <c r="D673" s="62">
        <f>(Table7[[#This Row],[S&amp;P]]-C661)/C661</f>
        <v>0.10036351184675335</v>
      </c>
      <c r="F673" s="3"/>
      <c r="K673" s="2"/>
    </row>
    <row r="674" spans="1:11" x14ac:dyDescent="0.2">
      <c r="A674" s="54">
        <v>37865</v>
      </c>
      <c r="B674" s="55">
        <v>52.4</v>
      </c>
      <c r="C674" s="56">
        <v>995.96997099999999</v>
      </c>
      <c r="D674" s="62">
        <f>(Table7[[#This Row],[S&amp;P]]-C662)/C662</f>
        <v>0.22162929983901269</v>
      </c>
      <c r="F674" s="3"/>
      <c r="K674" s="2"/>
    </row>
    <row r="675" spans="1:11" x14ac:dyDescent="0.2">
      <c r="A675" s="54">
        <v>37895</v>
      </c>
      <c r="B675" s="55">
        <v>55.2</v>
      </c>
      <c r="C675" s="56">
        <v>1050.709961</v>
      </c>
      <c r="D675" s="62">
        <f>(Table7[[#This Row],[S&amp;P]]-C663)/C663</f>
        <v>0.18622420197091541</v>
      </c>
      <c r="F675" s="3"/>
      <c r="K675" s="2"/>
    </row>
    <row r="676" spans="1:11" x14ac:dyDescent="0.2">
      <c r="A676" s="54">
        <v>37926</v>
      </c>
      <c r="B676" s="55">
        <v>58.4</v>
      </c>
      <c r="C676" s="56">
        <v>1058.1999510000001</v>
      </c>
      <c r="D676" s="62">
        <f>(Table7[[#This Row],[S&amp;P]]-C664)/C664</f>
        <v>0.1301811934726346</v>
      </c>
      <c r="F676" s="3"/>
      <c r="K676" s="2"/>
    </row>
    <row r="677" spans="1:11" x14ac:dyDescent="0.2">
      <c r="A677" s="54">
        <v>37956</v>
      </c>
      <c r="B677" s="55">
        <v>60.1</v>
      </c>
      <c r="C677" s="56">
        <v>1111.920044</v>
      </c>
      <c r="D677" s="62">
        <f>(Table7[[#This Row],[S&amp;P]]-C665)/C665</f>
        <v>0.263803999856075</v>
      </c>
      <c r="F677" s="3"/>
      <c r="K677" s="2"/>
    </row>
    <row r="678" spans="1:11" x14ac:dyDescent="0.2">
      <c r="A678" s="54">
        <v>37987</v>
      </c>
      <c r="B678" s="55">
        <v>60.8</v>
      </c>
      <c r="C678" s="56">
        <v>1131.130005</v>
      </c>
      <c r="D678" s="62">
        <f>(Table7[[#This Row],[S&amp;P]]-C666)/C666</f>
        <v>0.32187681329610635</v>
      </c>
      <c r="F678" s="3"/>
      <c r="K678" s="2"/>
    </row>
    <row r="679" spans="1:11" x14ac:dyDescent="0.2">
      <c r="A679" s="54">
        <v>38018</v>
      </c>
      <c r="B679" s="55">
        <v>59.9</v>
      </c>
      <c r="C679" s="56">
        <v>1144.9399410000001</v>
      </c>
      <c r="D679" s="62">
        <f>(Table7[[#This Row],[S&amp;P]]-C667)/C667</f>
        <v>0.36116020725453851</v>
      </c>
      <c r="F679" s="3"/>
      <c r="K679" s="2"/>
    </row>
    <row r="680" spans="1:11" x14ac:dyDescent="0.2">
      <c r="A680" s="54">
        <v>38047</v>
      </c>
      <c r="B680" s="55">
        <v>60.6</v>
      </c>
      <c r="C680" s="56">
        <v>1126.209961</v>
      </c>
      <c r="D680" s="62">
        <f>(Table7[[#This Row],[S&amp;P]]-C668)/C668</f>
        <v>0.32779595167838399</v>
      </c>
      <c r="F680" s="3"/>
      <c r="K680" s="2"/>
    </row>
    <row r="681" spans="1:11" x14ac:dyDescent="0.2">
      <c r="A681" s="54">
        <v>38078</v>
      </c>
      <c r="B681" s="55">
        <v>60.6</v>
      </c>
      <c r="C681" s="56">
        <v>1107.3000489999999</v>
      </c>
      <c r="D681" s="62">
        <f>(Table7[[#This Row],[S&amp;P]]-C669)/C669</f>
        <v>0.20762996720510993</v>
      </c>
      <c r="F681" s="3"/>
      <c r="K681" s="2"/>
    </row>
    <row r="682" spans="1:11" x14ac:dyDescent="0.2">
      <c r="A682" s="54">
        <v>38108</v>
      </c>
      <c r="B682" s="55">
        <v>61.4</v>
      </c>
      <c r="C682" s="56">
        <v>1120.6800539999999</v>
      </c>
      <c r="D682" s="62">
        <f>(Table7[[#This Row],[S&amp;P]]-C670)/C670</f>
        <v>0.16302579167312198</v>
      </c>
      <c r="F682" s="3"/>
      <c r="K682" s="2"/>
    </row>
    <row r="683" spans="1:11" x14ac:dyDescent="0.2">
      <c r="A683" s="54">
        <v>38139</v>
      </c>
      <c r="B683" s="55">
        <v>60.5</v>
      </c>
      <c r="C683" s="56">
        <v>1140.839966</v>
      </c>
      <c r="D683" s="62">
        <f>(Table7[[#This Row],[S&amp;P]]-C671)/C671</f>
        <v>0.17069262801436635</v>
      </c>
      <c r="F683" s="3"/>
      <c r="K683" s="2"/>
    </row>
    <row r="684" spans="1:11" x14ac:dyDescent="0.2">
      <c r="A684" s="54">
        <v>38169</v>
      </c>
      <c r="B684" s="55">
        <v>59.9</v>
      </c>
      <c r="C684" s="56">
        <v>1101.719971</v>
      </c>
      <c r="D684" s="62">
        <f>(Table7[[#This Row],[S&amp;P]]-C672)/C672</f>
        <v>0.11250009918611369</v>
      </c>
      <c r="F684" s="3"/>
      <c r="K684" s="2"/>
    </row>
    <row r="685" spans="1:11" x14ac:dyDescent="0.2">
      <c r="A685" s="54">
        <v>38200</v>
      </c>
      <c r="B685" s="55">
        <v>58.5</v>
      </c>
      <c r="C685" s="56">
        <v>1104.23999</v>
      </c>
      <c r="D685" s="62">
        <f>(Table7[[#This Row],[S&amp;P]]-C673)/C673</f>
        <v>9.5465301976515163E-2</v>
      </c>
      <c r="F685" s="3"/>
      <c r="K685" s="2"/>
    </row>
    <row r="686" spans="1:11" x14ac:dyDescent="0.2">
      <c r="A686" s="54">
        <v>38231</v>
      </c>
      <c r="B686" s="55">
        <v>57.4</v>
      </c>
      <c r="C686" s="56">
        <v>1114.579956</v>
      </c>
      <c r="D686" s="62">
        <f>(Table7[[#This Row],[S&amp;P]]-C674)/C674</f>
        <v>0.11908992083457108</v>
      </c>
      <c r="F686" s="3"/>
      <c r="K686" s="2"/>
    </row>
    <row r="687" spans="1:11" x14ac:dyDescent="0.2">
      <c r="A687" s="54">
        <v>38261</v>
      </c>
      <c r="B687" s="55">
        <v>56.3</v>
      </c>
      <c r="C687" s="56">
        <v>1130.1999510000001</v>
      </c>
      <c r="D687" s="62">
        <f>(Table7[[#This Row],[S&amp;P]]-C675)/C675</f>
        <v>7.5653598947845166E-2</v>
      </c>
      <c r="F687" s="3"/>
      <c r="K687" s="2"/>
    </row>
    <row r="688" spans="1:11" x14ac:dyDescent="0.2">
      <c r="A688" s="54">
        <v>38292</v>
      </c>
      <c r="B688" s="55">
        <v>56.2</v>
      </c>
      <c r="C688" s="56">
        <v>1173.8199460000001</v>
      </c>
      <c r="D688" s="62">
        <f>(Table7[[#This Row],[S&amp;P]]-C676)/C676</f>
        <v>0.10926100959534066</v>
      </c>
      <c r="F688" s="3"/>
      <c r="K688" s="2"/>
    </row>
    <row r="689" spans="1:11" x14ac:dyDescent="0.2">
      <c r="A689" s="54">
        <v>38322</v>
      </c>
      <c r="B689" s="55">
        <v>57.2</v>
      </c>
      <c r="C689" s="56">
        <v>1211.920044</v>
      </c>
      <c r="D689" s="62">
        <f>(Table7[[#This Row],[S&amp;P]]-C677)/C677</f>
        <v>8.9934524105044378E-2</v>
      </c>
      <c r="F689" s="3"/>
      <c r="K689" s="2"/>
    </row>
    <row r="690" spans="1:11" x14ac:dyDescent="0.2">
      <c r="A690" s="54">
        <v>38353</v>
      </c>
      <c r="B690" s="55">
        <v>56.8</v>
      </c>
      <c r="C690" s="56">
        <v>1181.2700199999999</v>
      </c>
      <c r="D690" s="62">
        <f>(Table7[[#This Row],[S&amp;P]]-C678)/C678</f>
        <v>4.4327367126999646E-2</v>
      </c>
      <c r="F690" s="3"/>
      <c r="K690" s="2"/>
    </row>
    <row r="691" spans="1:11" x14ac:dyDescent="0.2">
      <c r="A691" s="54">
        <v>38384</v>
      </c>
      <c r="B691" s="55">
        <v>55.5</v>
      </c>
      <c r="C691" s="56">
        <v>1203.599976</v>
      </c>
      <c r="D691" s="62">
        <f>(Table7[[#This Row],[S&amp;P]]-C679)/C679</f>
        <v>5.1234159015158223E-2</v>
      </c>
      <c r="F691" s="3"/>
      <c r="K691" s="2"/>
    </row>
    <row r="692" spans="1:11" x14ac:dyDescent="0.2">
      <c r="A692" s="54">
        <v>38412</v>
      </c>
      <c r="B692" s="55">
        <v>55.2</v>
      </c>
      <c r="C692" s="56">
        <v>1180.589966</v>
      </c>
      <c r="D692" s="62">
        <f>(Table7[[#This Row],[S&amp;P]]-C680)/C680</f>
        <v>4.8285849782143758E-2</v>
      </c>
      <c r="F692" s="3"/>
      <c r="K692" s="2"/>
    </row>
    <row r="693" spans="1:11" x14ac:dyDescent="0.2">
      <c r="A693" s="54">
        <v>38443</v>
      </c>
      <c r="B693" s="55">
        <v>52.2</v>
      </c>
      <c r="C693" s="56">
        <v>1156.849976</v>
      </c>
      <c r="D693" s="62">
        <f>(Table7[[#This Row],[S&amp;P]]-C681)/C681</f>
        <v>4.4748419405154408E-2</v>
      </c>
      <c r="F693" s="3"/>
      <c r="K693" s="2"/>
    </row>
    <row r="694" spans="1:11" x14ac:dyDescent="0.2">
      <c r="A694" s="54">
        <v>38473</v>
      </c>
      <c r="B694" s="55">
        <v>50.8</v>
      </c>
      <c r="C694" s="56">
        <v>1191.5</v>
      </c>
      <c r="D694" s="62">
        <f>(Table7[[#This Row],[S&amp;P]]-C682)/C682</f>
        <v>6.3193723977887514E-2</v>
      </c>
      <c r="F694" s="3"/>
      <c r="K694" s="2"/>
    </row>
    <row r="695" spans="1:11" x14ac:dyDescent="0.2">
      <c r="A695" s="54">
        <v>38504</v>
      </c>
      <c r="B695" s="55">
        <v>52.4</v>
      </c>
      <c r="C695" s="56">
        <v>1191.329956</v>
      </c>
      <c r="D695" s="62">
        <f>(Table7[[#This Row],[S&amp;P]]-C683)/C683</f>
        <v>4.4256855917335594E-2</v>
      </c>
      <c r="F695" s="3"/>
      <c r="K695" s="2"/>
    </row>
    <row r="696" spans="1:11" x14ac:dyDescent="0.2">
      <c r="A696" s="54">
        <v>38534</v>
      </c>
      <c r="B696" s="55">
        <v>52.8</v>
      </c>
      <c r="C696" s="56">
        <v>1234.1800539999999</v>
      </c>
      <c r="D696" s="62">
        <f>(Table7[[#This Row],[S&amp;P]]-C684)/C684</f>
        <v>0.12023026402958792</v>
      </c>
      <c r="F696" s="3"/>
      <c r="K696" s="2"/>
    </row>
    <row r="697" spans="1:11" x14ac:dyDescent="0.2">
      <c r="A697" s="54">
        <v>38565</v>
      </c>
      <c r="B697" s="55">
        <v>52.4</v>
      </c>
      <c r="C697" s="56">
        <v>1220.329956</v>
      </c>
      <c r="D697" s="62">
        <f>(Table7[[#This Row],[S&amp;P]]-C685)/C685</f>
        <v>0.10513110107522913</v>
      </c>
      <c r="F697" s="3"/>
      <c r="K697" s="2"/>
    </row>
    <row r="698" spans="1:11" x14ac:dyDescent="0.2">
      <c r="A698" s="54">
        <v>38596</v>
      </c>
      <c r="B698" s="55">
        <v>56.8</v>
      </c>
      <c r="C698" s="56">
        <v>1228.8100589999999</v>
      </c>
      <c r="D698" s="62">
        <f>(Table7[[#This Row],[S&amp;P]]-C686)/C686</f>
        <v>0.10248713193259675</v>
      </c>
      <c r="F698" s="3"/>
      <c r="K698" s="2"/>
    </row>
    <row r="699" spans="1:11" x14ac:dyDescent="0.2">
      <c r="A699" s="54">
        <v>38626</v>
      </c>
      <c r="B699" s="55">
        <v>57.2</v>
      </c>
      <c r="C699" s="56">
        <v>1207.01001</v>
      </c>
      <c r="D699" s="62">
        <f>(Table7[[#This Row],[S&amp;P]]-C687)/C687</f>
        <v>6.7961477906664597E-2</v>
      </c>
      <c r="F699" s="3"/>
      <c r="K699" s="2"/>
    </row>
    <row r="700" spans="1:11" x14ac:dyDescent="0.2">
      <c r="A700" s="54">
        <v>38657</v>
      </c>
      <c r="B700" s="55">
        <v>56.7</v>
      </c>
      <c r="C700" s="56">
        <v>1249.4799800000001</v>
      </c>
      <c r="D700" s="62">
        <f>(Table7[[#This Row],[S&amp;P]]-C688)/C688</f>
        <v>6.4456251793833463E-2</v>
      </c>
      <c r="F700" s="3"/>
      <c r="K700" s="2"/>
    </row>
    <row r="701" spans="1:11" x14ac:dyDescent="0.2">
      <c r="A701" s="54">
        <v>38687</v>
      </c>
      <c r="B701" s="55">
        <v>55.1</v>
      </c>
      <c r="C701" s="56">
        <v>1248.290039</v>
      </c>
      <c r="D701" s="62">
        <f>(Table7[[#This Row],[S&amp;P]]-C689)/C689</f>
        <v>3.001022648322501E-2</v>
      </c>
      <c r="F701" s="3"/>
      <c r="K701" s="2"/>
    </row>
    <row r="702" spans="1:11" x14ac:dyDescent="0.2">
      <c r="A702" s="54">
        <v>38718</v>
      </c>
      <c r="B702" s="55">
        <v>55</v>
      </c>
      <c r="C702" s="56">
        <v>1280.079956</v>
      </c>
      <c r="D702" s="62">
        <f>(Table7[[#This Row],[S&amp;P]]-C690)/C690</f>
        <v>8.3647205403553804E-2</v>
      </c>
      <c r="F702" s="3"/>
      <c r="K702" s="2"/>
    </row>
    <row r="703" spans="1:11" x14ac:dyDescent="0.2">
      <c r="A703" s="54">
        <v>38749</v>
      </c>
      <c r="B703" s="55">
        <v>55.8</v>
      </c>
      <c r="C703" s="56">
        <v>1280.660034</v>
      </c>
      <c r="D703" s="62">
        <f>(Table7[[#This Row],[S&amp;P]]-C691)/C691</f>
        <v>6.4024642353432568E-2</v>
      </c>
      <c r="F703" s="3"/>
      <c r="K703" s="2"/>
    </row>
    <row r="704" spans="1:11" x14ac:dyDescent="0.2">
      <c r="A704" s="54">
        <v>38777</v>
      </c>
      <c r="B704" s="55">
        <v>54.3</v>
      </c>
      <c r="C704" s="56">
        <v>1294.869995</v>
      </c>
      <c r="D704" s="62">
        <f>(Table7[[#This Row],[S&amp;P]]-C692)/C692</f>
        <v>9.6799085449791142E-2</v>
      </c>
      <c r="F704" s="3"/>
      <c r="K704" s="2"/>
    </row>
    <row r="705" spans="1:11" x14ac:dyDescent="0.2">
      <c r="A705" s="54">
        <v>38808</v>
      </c>
      <c r="B705" s="55">
        <v>55.2</v>
      </c>
      <c r="C705" s="56">
        <v>1310.6099850000001</v>
      </c>
      <c r="D705" s="62">
        <f>(Table7[[#This Row],[S&amp;P]]-C693)/C693</f>
        <v>0.13291266126974452</v>
      </c>
      <c r="F705" s="3"/>
      <c r="K705" s="2"/>
    </row>
    <row r="706" spans="1:11" x14ac:dyDescent="0.2">
      <c r="A706" s="54">
        <v>38838</v>
      </c>
      <c r="B706" s="55">
        <v>53.7</v>
      </c>
      <c r="C706" s="56">
        <v>1270.089966</v>
      </c>
      <c r="D706" s="62">
        <f>(Table7[[#This Row],[S&amp;P]]-C694)/C694</f>
        <v>6.5958846831724718E-2</v>
      </c>
      <c r="F706" s="3"/>
      <c r="K706" s="2"/>
    </row>
    <row r="707" spans="1:11" x14ac:dyDescent="0.2">
      <c r="A707" s="54">
        <v>38869</v>
      </c>
      <c r="B707" s="55">
        <v>52</v>
      </c>
      <c r="C707" s="56">
        <v>1270.1999510000001</v>
      </c>
      <c r="D707" s="62">
        <f>(Table7[[#This Row],[S&amp;P]]-C695)/C695</f>
        <v>6.6203317227758865E-2</v>
      </c>
      <c r="F707" s="3"/>
      <c r="K707" s="2"/>
    </row>
    <row r="708" spans="1:11" x14ac:dyDescent="0.2">
      <c r="A708" s="54">
        <v>38899</v>
      </c>
      <c r="B708" s="55">
        <v>53</v>
      </c>
      <c r="C708" s="56">
        <v>1276.660034</v>
      </c>
      <c r="D708" s="62">
        <f>(Table7[[#This Row],[S&amp;P]]-C696)/C696</f>
        <v>3.441959693184287E-2</v>
      </c>
      <c r="F708" s="3"/>
      <c r="K708" s="2"/>
    </row>
    <row r="709" spans="1:11" x14ac:dyDescent="0.2">
      <c r="A709" s="54">
        <v>38930</v>
      </c>
      <c r="B709" s="55">
        <v>53.7</v>
      </c>
      <c r="C709" s="56">
        <v>1303.8199460000001</v>
      </c>
      <c r="D709" s="62">
        <f>(Table7[[#This Row],[S&amp;P]]-C697)/C697</f>
        <v>6.8415914556144874E-2</v>
      </c>
      <c r="F709" s="3"/>
      <c r="K709" s="2"/>
    </row>
    <row r="710" spans="1:11" x14ac:dyDescent="0.2">
      <c r="A710" s="54">
        <v>38961</v>
      </c>
      <c r="B710" s="55">
        <v>52.2</v>
      </c>
      <c r="C710" s="56">
        <v>1335.849976</v>
      </c>
      <c r="D710" s="62">
        <f>(Table7[[#This Row],[S&amp;P]]-C698)/C698</f>
        <v>8.7108594380411131E-2</v>
      </c>
      <c r="F710" s="3"/>
      <c r="K710" s="2"/>
    </row>
    <row r="711" spans="1:11" x14ac:dyDescent="0.2">
      <c r="A711" s="54">
        <v>38991</v>
      </c>
      <c r="B711" s="55">
        <v>51.4</v>
      </c>
      <c r="C711" s="56">
        <v>1377.9399410000001</v>
      </c>
      <c r="D711" s="62">
        <f>(Table7[[#This Row],[S&amp;P]]-C699)/C699</f>
        <v>0.14161434419255572</v>
      </c>
      <c r="F711" s="3"/>
      <c r="K711" s="2"/>
    </row>
    <row r="712" spans="1:11" x14ac:dyDescent="0.2">
      <c r="A712" s="54">
        <v>39022</v>
      </c>
      <c r="B712" s="55">
        <v>50.3</v>
      </c>
      <c r="C712" s="56">
        <v>1400.630005</v>
      </c>
      <c r="D712" s="62">
        <f>(Table7[[#This Row],[S&amp;P]]-C700)/C700</f>
        <v>0.12097034559929476</v>
      </c>
      <c r="F712" s="3"/>
      <c r="K712" s="2"/>
    </row>
    <row r="713" spans="1:11" x14ac:dyDescent="0.2">
      <c r="A713" s="54">
        <v>39052</v>
      </c>
      <c r="B713" s="55">
        <v>51.4</v>
      </c>
      <c r="C713" s="56">
        <v>1418.3000489999999</v>
      </c>
      <c r="D713" s="62">
        <f>(Table7[[#This Row],[S&amp;P]]-C701)/C701</f>
        <v>0.13619431757718287</v>
      </c>
      <c r="F713" s="3"/>
      <c r="K713" s="2"/>
    </row>
    <row r="714" spans="1:11" x14ac:dyDescent="0.2">
      <c r="A714" s="54">
        <v>39083</v>
      </c>
      <c r="B714" s="55">
        <v>50.4</v>
      </c>
      <c r="C714" s="56">
        <v>1438.23999</v>
      </c>
      <c r="D714" s="62">
        <f>(Table7[[#This Row],[S&amp;P]]-C702)/C702</f>
        <v>0.12355480863415691</v>
      </c>
      <c r="F714" s="3"/>
      <c r="K714" s="2"/>
    </row>
    <row r="715" spans="1:11" x14ac:dyDescent="0.2">
      <c r="A715" s="54">
        <v>39114</v>
      </c>
      <c r="B715" s="55">
        <v>54.1</v>
      </c>
      <c r="C715" s="56">
        <v>1406.8199460000001</v>
      </c>
      <c r="D715" s="62">
        <f>(Table7[[#This Row],[S&amp;P]]-C703)/C703</f>
        <v>9.8511633572224117E-2</v>
      </c>
      <c r="F715" s="3"/>
      <c r="K715" s="2"/>
    </row>
    <row r="716" spans="1:11" x14ac:dyDescent="0.2">
      <c r="A716" s="54">
        <v>39142</v>
      </c>
      <c r="B716" s="55">
        <v>52.8</v>
      </c>
      <c r="C716" s="56">
        <v>1420.8599850000001</v>
      </c>
      <c r="D716" s="62">
        <f>(Table7[[#This Row],[S&amp;P]]-C704)/C704</f>
        <v>9.7299335444096094E-2</v>
      </c>
      <c r="F716" s="3"/>
      <c r="K716" s="2"/>
    </row>
    <row r="717" spans="1:11" x14ac:dyDescent="0.2">
      <c r="A717" s="54">
        <v>39173</v>
      </c>
      <c r="B717" s="55">
        <v>52.7</v>
      </c>
      <c r="C717" s="56">
        <v>1482.369995</v>
      </c>
      <c r="D717" s="62">
        <f>(Table7[[#This Row],[S&amp;P]]-C705)/C705</f>
        <v>0.13105348804434749</v>
      </c>
      <c r="F717" s="3"/>
      <c r="K717" s="2"/>
    </row>
    <row r="718" spans="1:11" x14ac:dyDescent="0.2">
      <c r="A718" s="54">
        <v>39203</v>
      </c>
      <c r="B718" s="55">
        <v>53.1</v>
      </c>
      <c r="C718" s="56">
        <v>1530.619995</v>
      </c>
      <c r="D718" s="62">
        <f>(Table7[[#This Row],[S&amp;P]]-C706)/C706</f>
        <v>0.20512722403477363</v>
      </c>
      <c r="F718" s="3"/>
      <c r="K718" s="2"/>
    </row>
    <row r="719" spans="1:11" x14ac:dyDescent="0.2">
      <c r="A719" s="54">
        <v>39234</v>
      </c>
      <c r="B719" s="55">
        <v>54</v>
      </c>
      <c r="C719" s="56">
        <v>1503.349976</v>
      </c>
      <c r="D719" s="62">
        <f>(Table7[[#This Row],[S&amp;P]]-C707)/C707</f>
        <v>0.18355379782249726</v>
      </c>
      <c r="F719" s="3"/>
      <c r="K719" s="2"/>
    </row>
    <row r="720" spans="1:11" x14ac:dyDescent="0.2">
      <c r="A720" s="54">
        <v>39264</v>
      </c>
      <c r="B720" s="55">
        <v>51.8</v>
      </c>
      <c r="C720" s="56">
        <v>1455.2700199999999</v>
      </c>
      <c r="D720" s="62">
        <f>(Table7[[#This Row],[S&amp;P]]-C708)/C708</f>
        <v>0.1399041101336771</v>
      </c>
      <c r="F720" s="3"/>
      <c r="K720" s="2"/>
    </row>
    <row r="721" spans="1:11" x14ac:dyDescent="0.2">
      <c r="A721" s="54">
        <v>39295</v>
      </c>
      <c r="B721" s="55">
        <v>52.2</v>
      </c>
      <c r="C721" s="56">
        <v>1473.98999</v>
      </c>
      <c r="D721" s="62">
        <f>(Table7[[#This Row],[S&amp;P]]-C709)/C709</f>
        <v>0.13051652148907986</v>
      </c>
      <c r="F721" s="3"/>
      <c r="K721" s="2"/>
    </row>
    <row r="722" spans="1:11" x14ac:dyDescent="0.2">
      <c r="A722" s="54">
        <v>39326</v>
      </c>
      <c r="B722" s="55">
        <v>53.8</v>
      </c>
      <c r="C722" s="56">
        <v>1526.75</v>
      </c>
      <c r="D722" s="62">
        <f>(Table7[[#This Row],[S&amp;P]]-C710)/C710</f>
        <v>0.1429052868433783</v>
      </c>
      <c r="F722" s="3"/>
      <c r="K722" s="2"/>
    </row>
    <row r="723" spans="1:11" x14ac:dyDescent="0.2">
      <c r="A723" s="54">
        <v>39356</v>
      </c>
      <c r="B723" s="55">
        <v>52.8</v>
      </c>
      <c r="C723" s="56">
        <v>1549.380005</v>
      </c>
      <c r="D723" s="62">
        <f>(Table7[[#This Row],[S&amp;P]]-C711)/C711</f>
        <v>0.12441766066783885</v>
      </c>
      <c r="F723" s="3"/>
      <c r="K723" s="2"/>
    </row>
    <row r="724" spans="1:11" x14ac:dyDescent="0.2">
      <c r="A724" s="54">
        <v>39387</v>
      </c>
      <c r="B724" s="55">
        <v>51.5</v>
      </c>
      <c r="C724" s="56">
        <v>1481.1400149999999</v>
      </c>
      <c r="D724" s="62">
        <f>(Table7[[#This Row],[S&amp;P]]-C712)/C712</f>
        <v>5.7481283217261911E-2</v>
      </c>
      <c r="F724" s="3"/>
      <c r="K724" s="2"/>
    </row>
    <row r="725" spans="1:11" x14ac:dyDescent="0.2">
      <c r="A725" s="54">
        <v>39417</v>
      </c>
      <c r="B725" s="55">
        <v>50.1</v>
      </c>
      <c r="C725" s="56">
        <v>1468.3599850000001</v>
      </c>
      <c r="D725" s="62">
        <f>(Table7[[#This Row],[S&amp;P]]-C713)/C713</f>
        <v>3.529573029014265E-2</v>
      </c>
      <c r="F725" s="3"/>
      <c r="K725" s="2"/>
    </row>
    <row r="726" spans="1:11" x14ac:dyDescent="0.2">
      <c r="A726" s="54">
        <v>39448</v>
      </c>
      <c r="B726" s="55">
        <v>50.9</v>
      </c>
      <c r="C726" s="56">
        <v>1378.5500489999999</v>
      </c>
      <c r="D726" s="62">
        <f>(Table7[[#This Row],[S&amp;P]]-C714)/C714</f>
        <v>-4.1502072960716445E-2</v>
      </c>
      <c r="F726" s="3"/>
      <c r="K726" s="2"/>
    </row>
    <row r="727" spans="1:11" x14ac:dyDescent="0.2">
      <c r="A727" s="54">
        <v>39479</v>
      </c>
      <c r="B727" s="55">
        <v>48.8</v>
      </c>
      <c r="C727" s="56">
        <v>1330.630005</v>
      </c>
      <c r="D727" s="62">
        <f>(Table7[[#This Row],[S&amp;P]]-C715)/C715</f>
        <v>-5.4157563813784657E-2</v>
      </c>
      <c r="F727" s="3"/>
      <c r="K727" s="2"/>
    </row>
    <row r="728" spans="1:11" x14ac:dyDescent="0.2">
      <c r="A728" s="54">
        <v>39508</v>
      </c>
      <c r="B728" s="55">
        <v>49.7</v>
      </c>
      <c r="C728" s="56">
        <v>1322.6999510000001</v>
      </c>
      <c r="D728" s="62">
        <f>(Table7[[#This Row],[S&amp;P]]-C716)/C716</f>
        <v>-6.908494505881943E-2</v>
      </c>
      <c r="F728" s="3"/>
      <c r="K728" s="2"/>
    </row>
    <row r="729" spans="1:11" x14ac:dyDescent="0.2">
      <c r="A729" s="54">
        <v>39539</v>
      </c>
      <c r="B729" s="55">
        <v>48.5</v>
      </c>
      <c r="C729" s="56">
        <v>1385.589966</v>
      </c>
      <c r="D729" s="62">
        <f>(Table7[[#This Row],[S&amp;P]]-C717)/C717</f>
        <v>-6.52873636989664E-2</v>
      </c>
      <c r="F729" s="3"/>
      <c r="K729" s="2"/>
    </row>
    <row r="730" spans="1:11" x14ac:dyDescent="0.2">
      <c r="A730" s="54">
        <v>39569</v>
      </c>
      <c r="B730" s="55">
        <v>48.9</v>
      </c>
      <c r="C730" s="56">
        <v>1400.380005</v>
      </c>
      <c r="D730" s="62">
        <f>(Table7[[#This Row],[S&amp;P]]-C718)/C718</f>
        <v>-8.5089695956833508E-2</v>
      </c>
      <c r="F730" s="3"/>
      <c r="K730" s="2"/>
    </row>
    <row r="731" spans="1:11" x14ac:dyDescent="0.2">
      <c r="A731" s="54">
        <v>39600</v>
      </c>
      <c r="B731" s="55">
        <v>49.9</v>
      </c>
      <c r="C731" s="56">
        <v>1280</v>
      </c>
      <c r="D731" s="62">
        <f>(Table7[[#This Row],[S&amp;P]]-C719)/C719</f>
        <v>-0.14856818409926922</v>
      </c>
      <c r="F731" s="3"/>
      <c r="K731" s="2"/>
    </row>
    <row r="732" spans="1:11" x14ac:dyDescent="0.2">
      <c r="A732" s="54">
        <v>39630</v>
      </c>
      <c r="B732" s="55">
        <v>50.8</v>
      </c>
      <c r="C732" s="56">
        <v>1267.380005</v>
      </c>
      <c r="D732" s="62">
        <f>(Table7[[#This Row],[S&amp;P]]-C720)/C720</f>
        <v>-0.12911007058332719</v>
      </c>
      <c r="F732" s="3"/>
      <c r="K732" s="2"/>
    </row>
    <row r="733" spans="1:11" x14ac:dyDescent="0.2">
      <c r="A733" s="54">
        <v>39661</v>
      </c>
      <c r="B733" s="55">
        <v>50.1</v>
      </c>
      <c r="C733" s="56">
        <v>1282.829956</v>
      </c>
      <c r="D733" s="62">
        <f>(Table7[[#This Row],[S&amp;P]]-C721)/C721</f>
        <v>-0.12968882780540456</v>
      </c>
      <c r="F733" s="3"/>
      <c r="K733" s="2"/>
    </row>
    <row r="734" spans="1:11" x14ac:dyDescent="0.2">
      <c r="A734" s="54">
        <v>39692</v>
      </c>
      <c r="B734" s="55">
        <v>47.2</v>
      </c>
      <c r="C734" s="56">
        <v>1166.3599850000001</v>
      </c>
      <c r="D734" s="62">
        <f>(Table7[[#This Row],[S&amp;P]]-C722)/C722</f>
        <v>-0.23605044375307022</v>
      </c>
      <c r="F734" s="3"/>
      <c r="K734" s="2"/>
    </row>
    <row r="735" spans="1:11" x14ac:dyDescent="0.2">
      <c r="A735" s="54">
        <v>39722</v>
      </c>
      <c r="B735" s="55">
        <v>38.200000000000003</v>
      </c>
      <c r="C735" s="56">
        <v>968.75</v>
      </c>
      <c r="D735" s="62">
        <f>(Table7[[#This Row],[S&amp;P]]-C723)/C723</f>
        <v>-0.3747499019777269</v>
      </c>
      <c r="F735" s="3"/>
      <c r="K735" s="2"/>
    </row>
    <row r="736" spans="1:11" x14ac:dyDescent="0.2">
      <c r="A736" s="54">
        <v>39753</v>
      </c>
      <c r="B736" s="55">
        <v>39</v>
      </c>
      <c r="C736" s="56">
        <v>896.23999000000003</v>
      </c>
      <c r="D736" s="62">
        <f>(Table7[[#This Row],[S&amp;P]]-C724)/C724</f>
        <v>-0.39489853698942834</v>
      </c>
      <c r="F736" s="3"/>
      <c r="K736" s="2"/>
    </row>
    <row r="737" spans="1:11" x14ac:dyDescent="0.2">
      <c r="A737" s="54">
        <v>39783</v>
      </c>
      <c r="B737" s="55">
        <v>34.5</v>
      </c>
      <c r="C737" s="56">
        <v>903.25</v>
      </c>
      <c r="D737" s="62">
        <f>(Table7[[#This Row],[S&amp;P]]-C725)/C725</f>
        <v>-0.38485793046178662</v>
      </c>
      <c r="F737" s="3"/>
      <c r="K737" s="2"/>
    </row>
    <row r="738" spans="1:11" x14ac:dyDescent="0.2">
      <c r="A738" s="54">
        <v>39814</v>
      </c>
      <c r="B738" s="55">
        <v>36.4</v>
      </c>
      <c r="C738" s="56">
        <v>825.88000499999998</v>
      </c>
      <c r="D738" s="62">
        <f>(Table7[[#This Row],[S&amp;P]]-C726)/C726</f>
        <v>-0.40090676751337884</v>
      </c>
      <c r="F738" s="3"/>
      <c r="K738" s="2"/>
    </row>
    <row r="739" spans="1:11" x14ac:dyDescent="0.2">
      <c r="A739" s="54">
        <v>39845</v>
      </c>
      <c r="B739" s="55">
        <v>36.6</v>
      </c>
      <c r="C739" s="56">
        <v>735.09002699999996</v>
      </c>
      <c r="D739" s="62">
        <f>(Table7[[#This Row],[S&amp;P]]-C727)/C727</f>
        <v>-0.44756241461727747</v>
      </c>
      <c r="F739" s="3"/>
      <c r="K739" s="2"/>
    </row>
    <row r="740" spans="1:11" x14ac:dyDescent="0.2">
      <c r="A740" s="54">
        <v>39873</v>
      </c>
      <c r="B740" s="55">
        <v>37.200000000000003</v>
      </c>
      <c r="C740" s="56">
        <v>797.86999500000002</v>
      </c>
      <c r="D740" s="62">
        <f>(Table7[[#This Row],[S&amp;P]]-C728)/C728</f>
        <v>-0.39678685676461478</v>
      </c>
      <c r="F740" s="3"/>
      <c r="K740" s="2"/>
    </row>
    <row r="741" spans="1:11" x14ac:dyDescent="0.2">
      <c r="A741" s="54">
        <v>39904</v>
      </c>
      <c r="B741" s="55">
        <v>39.9</v>
      </c>
      <c r="C741" s="56">
        <v>872.80999799999995</v>
      </c>
      <c r="D741" s="62">
        <f>(Table7[[#This Row],[S&amp;P]]-C729)/C729</f>
        <v>-0.37008060146417088</v>
      </c>
      <c r="F741" s="3"/>
      <c r="K741" s="2"/>
    </row>
    <row r="742" spans="1:11" x14ac:dyDescent="0.2">
      <c r="A742" s="54">
        <v>39934</v>
      </c>
      <c r="B742" s="55">
        <v>44.1</v>
      </c>
      <c r="C742" s="56">
        <v>919.14001499999995</v>
      </c>
      <c r="D742" s="62">
        <f>(Table7[[#This Row],[S&amp;P]]-C730)/C730</f>
        <v>-0.34364957246015521</v>
      </c>
      <c r="F742" s="3"/>
      <c r="K742" s="2"/>
    </row>
    <row r="743" spans="1:11" x14ac:dyDescent="0.2">
      <c r="A743" s="54">
        <v>39965</v>
      </c>
      <c r="B743" s="55">
        <v>46.3</v>
      </c>
      <c r="C743" s="56">
        <v>919.32000700000003</v>
      </c>
      <c r="D743" s="62">
        <f>(Table7[[#This Row],[S&amp;P]]-C731)/C731</f>
        <v>-0.28178124453124997</v>
      </c>
      <c r="F743" s="3"/>
      <c r="K743" s="2"/>
    </row>
    <row r="744" spans="1:11" x14ac:dyDescent="0.2">
      <c r="A744" s="54">
        <v>39995</v>
      </c>
      <c r="B744" s="55">
        <v>49.7</v>
      </c>
      <c r="C744" s="56">
        <v>987.47997999999995</v>
      </c>
      <c r="D744" s="62">
        <f>(Table7[[#This Row],[S&amp;P]]-C732)/C732</f>
        <v>-0.22084933003184001</v>
      </c>
      <c r="F744" s="3"/>
      <c r="K744" s="2"/>
    </row>
    <row r="745" spans="1:11" x14ac:dyDescent="0.2">
      <c r="A745" s="54">
        <v>40026</v>
      </c>
      <c r="B745" s="55">
        <v>53.4</v>
      </c>
      <c r="C745" s="56">
        <v>1020.619995</v>
      </c>
      <c r="D745" s="62">
        <f>(Table7[[#This Row],[S&amp;P]]-C733)/C733</f>
        <v>-0.20439962426321764</v>
      </c>
      <c r="F745" s="3"/>
      <c r="K745" s="2"/>
    </row>
    <row r="746" spans="1:11" x14ac:dyDescent="0.2">
      <c r="A746" s="54">
        <v>40057</v>
      </c>
      <c r="B746" s="55">
        <v>54.9</v>
      </c>
      <c r="C746" s="56">
        <v>1057.079956</v>
      </c>
      <c r="D746" s="62">
        <f>(Table7[[#This Row],[S&amp;P]]-C734)/C734</f>
        <v>-9.3693225423881463E-2</v>
      </c>
      <c r="F746" s="3"/>
      <c r="K746" s="2"/>
    </row>
    <row r="747" spans="1:11" x14ac:dyDescent="0.2">
      <c r="A747" s="54">
        <v>40087</v>
      </c>
      <c r="B747" s="55">
        <v>57.6</v>
      </c>
      <c r="C747" s="56">
        <v>1036.1899410000001</v>
      </c>
      <c r="D747" s="62">
        <f>(Table7[[#This Row],[S&amp;P]]-C735)/C735</f>
        <v>6.9615422967742022E-2</v>
      </c>
      <c r="F747" s="3"/>
      <c r="K747" s="2"/>
    </row>
    <row r="748" spans="1:11" x14ac:dyDescent="0.2">
      <c r="A748" s="54">
        <v>40118</v>
      </c>
      <c r="B748" s="55">
        <v>55.4</v>
      </c>
      <c r="C748" s="56">
        <v>1095.630005</v>
      </c>
      <c r="D748" s="62">
        <f>(Table7[[#This Row],[S&amp;P]]-C736)/C736</f>
        <v>0.22247391014096563</v>
      </c>
      <c r="F748" s="3"/>
      <c r="K748" s="2"/>
    </row>
    <row r="749" spans="1:11" x14ac:dyDescent="0.2">
      <c r="A749" s="54">
        <v>40148</v>
      </c>
      <c r="B749" s="55">
        <v>55.8</v>
      </c>
      <c r="C749" s="56">
        <v>1115.099976</v>
      </c>
      <c r="D749" s="62">
        <f>(Table7[[#This Row],[S&amp;P]]-C737)/C737</f>
        <v>0.23454190534182118</v>
      </c>
      <c r="F749" s="3"/>
      <c r="K749" s="2"/>
    </row>
    <row r="750" spans="1:11" x14ac:dyDescent="0.2">
      <c r="A750" s="54">
        <v>40179</v>
      </c>
      <c r="B750" s="55">
        <v>56.3</v>
      </c>
      <c r="C750" s="56">
        <v>1073.869995</v>
      </c>
      <c r="D750" s="62">
        <f>(Table7[[#This Row],[S&amp;P]]-C738)/C738</f>
        <v>0.3002736335770716</v>
      </c>
      <c r="F750" s="3"/>
      <c r="K750" s="2"/>
    </row>
    <row r="751" spans="1:11" x14ac:dyDescent="0.2">
      <c r="A751" s="54">
        <v>40210</v>
      </c>
      <c r="B751" s="55">
        <v>55.5</v>
      </c>
      <c r="C751" s="56">
        <v>1104.48999</v>
      </c>
      <c r="D751" s="62">
        <f>(Table7[[#This Row],[S&amp;P]]-C739)/C739</f>
        <v>0.50252343173198855</v>
      </c>
      <c r="F751" s="3"/>
      <c r="K751" s="2"/>
    </row>
    <row r="752" spans="1:11" x14ac:dyDescent="0.2">
      <c r="A752" s="54">
        <v>40238</v>
      </c>
      <c r="B752" s="55">
        <v>58.8</v>
      </c>
      <c r="C752" s="56">
        <v>1169.4300539999999</v>
      </c>
      <c r="D752" s="62">
        <f>(Table7[[#This Row],[S&amp;P]]-C740)/C740</f>
        <v>0.465689976222254</v>
      </c>
      <c r="F752" s="3"/>
      <c r="K752" s="2"/>
    </row>
    <row r="753" spans="1:11" x14ac:dyDescent="0.2">
      <c r="A753" s="54">
        <v>40269</v>
      </c>
      <c r="B753" s="55">
        <v>58.1</v>
      </c>
      <c r="C753" s="56">
        <v>1186.6899410000001</v>
      </c>
      <c r="D753" s="62">
        <f>(Table7[[#This Row],[S&amp;P]]-C741)/C741</f>
        <v>0.35962001319787834</v>
      </c>
      <c r="F753" s="3"/>
      <c r="K753" s="2"/>
    </row>
    <row r="754" spans="1:11" x14ac:dyDescent="0.2">
      <c r="A754" s="54">
        <v>40299</v>
      </c>
      <c r="B754" s="55">
        <v>57.4</v>
      </c>
      <c r="C754" s="56">
        <v>1089.410034</v>
      </c>
      <c r="D754" s="62">
        <f>(Table7[[#This Row],[S&amp;P]]-C742)/C742</f>
        <v>0.18524927238642749</v>
      </c>
      <c r="F754" s="3"/>
      <c r="K754" s="2"/>
    </row>
    <row r="755" spans="1:11" x14ac:dyDescent="0.2">
      <c r="A755" s="54">
        <v>40330</v>
      </c>
      <c r="B755" s="55">
        <v>56.5</v>
      </c>
      <c r="C755" s="56">
        <v>1030.709961</v>
      </c>
      <c r="D755" s="62">
        <f>(Table7[[#This Row],[S&amp;P]]-C743)/C743</f>
        <v>0.12116559321220123</v>
      </c>
      <c r="F755" s="3"/>
      <c r="K755" s="2"/>
    </row>
    <row r="756" spans="1:11" x14ac:dyDescent="0.2">
      <c r="A756" s="54">
        <v>40360</v>
      </c>
      <c r="B756" s="55">
        <v>56.1</v>
      </c>
      <c r="C756" s="56">
        <v>1101.599976</v>
      </c>
      <c r="D756" s="62">
        <f>(Table7[[#This Row],[S&amp;P]]-C744)/C744</f>
        <v>0.11556689584734672</v>
      </c>
      <c r="F756" s="3"/>
      <c r="K756" s="2"/>
    </row>
    <row r="757" spans="1:11" x14ac:dyDescent="0.2">
      <c r="A757" s="54">
        <v>40391</v>
      </c>
      <c r="B757" s="55">
        <v>56.4</v>
      </c>
      <c r="C757" s="56">
        <v>1049.329956</v>
      </c>
      <c r="D757" s="62">
        <f>(Table7[[#This Row],[S&amp;P]]-C745)/C745</f>
        <v>2.8129922145999128E-2</v>
      </c>
      <c r="F757" s="3"/>
      <c r="K757" s="2"/>
    </row>
    <row r="758" spans="1:11" x14ac:dyDescent="0.2">
      <c r="A758" s="54">
        <v>40422</v>
      </c>
      <c r="B758" s="55">
        <v>55.3</v>
      </c>
      <c r="C758" s="56">
        <v>1141.1999510000001</v>
      </c>
      <c r="D758" s="62">
        <f>(Table7[[#This Row],[S&amp;P]]-C746)/C746</f>
        <v>7.9577703202613759E-2</v>
      </c>
      <c r="F758" s="3"/>
      <c r="K758" s="2"/>
    </row>
    <row r="759" spans="1:11" x14ac:dyDescent="0.2">
      <c r="A759" s="54">
        <v>40452</v>
      </c>
      <c r="B759" s="55">
        <v>56.9</v>
      </c>
      <c r="C759" s="56">
        <v>1183.26001</v>
      </c>
      <c r="D759" s="62">
        <f>(Table7[[#This Row],[S&amp;P]]-C747)/C747</f>
        <v>0.14193350386905548</v>
      </c>
      <c r="F759" s="3"/>
      <c r="K759" s="2"/>
    </row>
    <row r="760" spans="1:11" x14ac:dyDescent="0.2">
      <c r="A760" s="54">
        <v>40483</v>
      </c>
      <c r="B760" s="55">
        <v>57.3</v>
      </c>
      <c r="C760" s="56">
        <v>1180.5500489999999</v>
      </c>
      <c r="D760" s="62">
        <f>(Table7[[#This Row],[S&amp;P]]-C748)/C748</f>
        <v>7.7507957624800505E-2</v>
      </c>
      <c r="F760" s="3"/>
      <c r="K760" s="2"/>
    </row>
    <row r="761" spans="1:11" x14ac:dyDescent="0.2">
      <c r="A761" s="54">
        <v>40513</v>
      </c>
      <c r="B761" s="55">
        <v>56.6</v>
      </c>
      <c r="C761" s="56">
        <v>1257.6400149999999</v>
      </c>
      <c r="D761" s="62">
        <f>(Table7[[#This Row],[S&amp;P]]-C749)/C749</f>
        <v>0.1278271384340878</v>
      </c>
      <c r="F761" s="3"/>
      <c r="K761" s="2"/>
    </row>
    <row r="762" spans="1:11" x14ac:dyDescent="0.2">
      <c r="A762" s="54">
        <v>40544</v>
      </c>
      <c r="B762" s="55">
        <v>59.1</v>
      </c>
      <c r="C762" s="56">
        <v>1286.119995</v>
      </c>
      <c r="D762" s="62">
        <f>(Table7[[#This Row],[S&amp;P]]-C750)/C750</f>
        <v>0.19764962331403998</v>
      </c>
      <c r="F762" s="3"/>
      <c r="K762" s="2"/>
    </row>
    <row r="763" spans="1:11" x14ac:dyDescent="0.2">
      <c r="A763" s="54">
        <v>40575</v>
      </c>
      <c r="B763" s="55">
        <v>59.2</v>
      </c>
      <c r="C763" s="56">
        <v>1327.219971</v>
      </c>
      <c r="D763" s="62">
        <f>(Table7[[#This Row],[S&amp;P]]-C751)/C751</f>
        <v>0.20165866872184143</v>
      </c>
      <c r="F763" s="3"/>
      <c r="K763" s="2"/>
    </row>
    <row r="764" spans="1:11" x14ac:dyDescent="0.2">
      <c r="A764" s="54">
        <v>40603</v>
      </c>
      <c r="B764" s="55">
        <v>58.4</v>
      </c>
      <c r="C764" s="56">
        <v>1325.829956</v>
      </c>
      <c r="D764" s="62">
        <f>(Table7[[#This Row],[S&amp;P]]-C752)/C752</f>
        <v>0.13374027926256812</v>
      </c>
      <c r="F764" s="3"/>
      <c r="K764" s="2"/>
    </row>
    <row r="765" spans="1:11" x14ac:dyDescent="0.2">
      <c r="A765" s="54">
        <v>40634</v>
      </c>
      <c r="B765" s="55">
        <v>57.9</v>
      </c>
      <c r="C765" s="56">
        <v>1363.6099850000001</v>
      </c>
      <c r="D765" s="62">
        <f>(Table7[[#This Row],[S&amp;P]]-C753)/C753</f>
        <v>0.14908700064560498</v>
      </c>
      <c r="F765" s="3"/>
      <c r="K765" s="2"/>
    </row>
    <row r="766" spans="1:11" x14ac:dyDescent="0.2">
      <c r="A766" s="54">
        <v>40664</v>
      </c>
      <c r="B766" s="55">
        <v>54.8</v>
      </c>
      <c r="C766" s="56">
        <v>1345.1999510000001</v>
      </c>
      <c r="D766" s="62">
        <f>(Table7[[#This Row],[S&amp;P]]-C754)/C754</f>
        <v>0.23479673310958329</v>
      </c>
      <c r="F766" s="3"/>
      <c r="K766" s="2"/>
    </row>
    <row r="767" spans="1:11" x14ac:dyDescent="0.2">
      <c r="A767" s="54">
        <v>40695</v>
      </c>
      <c r="B767" s="55">
        <v>55.8</v>
      </c>
      <c r="C767" s="56">
        <v>1320.6400149999999</v>
      </c>
      <c r="D767" s="62">
        <f>(Table7[[#This Row],[S&amp;P]]-C755)/C755</f>
        <v>0.28129159993632769</v>
      </c>
      <c r="F767" s="3"/>
      <c r="K767" s="2"/>
    </row>
    <row r="768" spans="1:11" x14ac:dyDescent="0.2">
      <c r="A768" s="54">
        <v>40725</v>
      </c>
      <c r="B768" s="55">
        <v>52.9</v>
      </c>
      <c r="C768" s="56">
        <v>1292.280029</v>
      </c>
      <c r="D768" s="62">
        <f>(Table7[[#This Row],[S&amp;P]]-C756)/C756</f>
        <v>0.17309373380015403</v>
      </c>
      <c r="F768" s="3"/>
      <c r="K768" s="2"/>
    </row>
    <row r="769" spans="1:11" x14ac:dyDescent="0.2">
      <c r="A769" s="54">
        <v>40756</v>
      </c>
      <c r="B769" s="55">
        <v>52.6</v>
      </c>
      <c r="C769" s="56">
        <v>1218.8900149999999</v>
      </c>
      <c r="D769" s="62">
        <f>(Table7[[#This Row],[S&amp;P]]-C757)/C757</f>
        <v>0.16158888634644097</v>
      </c>
      <c r="F769" s="3"/>
      <c r="K769" s="2"/>
    </row>
    <row r="770" spans="1:11" x14ac:dyDescent="0.2">
      <c r="A770" s="54">
        <v>40787</v>
      </c>
      <c r="B770" s="55">
        <v>53.7</v>
      </c>
      <c r="C770" s="56">
        <v>1131.420044</v>
      </c>
      <c r="D770" s="62">
        <f>(Table7[[#This Row],[S&amp;P]]-C758)/C758</f>
        <v>-8.5698452680709001E-3</v>
      </c>
      <c r="F770" s="3"/>
      <c r="K770" s="2"/>
    </row>
    <row r="771" spans="1:11" x14ac:dyDescent="0.2">
      <c r="A771" s="54">
        <v>40817</v>
      </c>
      <c r="B771" s="55">
        <v>51.4</v>
      </c>
      <c r="C771" s="56">
        <v>1253.3000489999999</v>
      </c>
      <c r="D771" s="62">
        <f>(Table7[[#This Row],[S&amp;P]]-C759)/C759</f>
        <v>5.9192433115355582E-2</v>
      </c>
      <c r="F771" s="3"/>
      <c r="K771" s="2"/>
    </row>
    <row r="772" spans="1:11" x14ac:dyDescent="0.2">
      <c r="A772" s="54">
        <v>40848</v>
      </c>
      <c r="B772" s="55">
        <v>51.8</v>
      </c>
      <c r="C772" s="56">
        <v>1246.959961</v>
      </c>
      <c r="D772" s="62">
        <f>(Table7[[#This Row],[S&amp;P]]-C760)/C760</f>
        <v>5.6253364316280738E-2</v>
      </c>
      <c r="F772" s="3"/>
      <c r="K772" s="2"/>
    </row>
    <row r="773" spans="1:11" x14ac:dyDescent="0.2">
      <c r="A773" s="54">
        <v>40878</v>
      </c>
      <c r="B773" s="55">
        <v>53</v>
      </c>
      <c r="C773" s="56">
        <v>1257.599976</v>
      </c>
      <c r="D773" s="62">
        <f>(Table7[[#This Row],[S&amp;P]]-C761)/C761</f>
        <v>-3.183661423175919E-5</v>
      </c>
      <c r="F773" s="3"/>
      <c r="K773" s="2"/>
    </row>
    <row r="774" spans="1:11" x14ac:dyDescent="0.2">
      <c r="A774" s="54">
        <v>40909</v>
      </c>
      <c r="B774" s="55">
        <v>52.6</v>
      </c>
      <c r="C774" s="56">
        <v>1312.410034</v>
      </c>
      <c r="D774" s="62">
        <f>(Table7[[#This Row],[S&amp;P]]-C762)/C762</f>
        <v>2.0441357806586298E-2</v>
      </c>
      <c r="F774" s="3"/>
      <c r="K774" s="2"/>
    </row>
    <row r="775" spans="1:11" x14ac:dyDescent="0.2">
      <c r="A775" s="54">
        <v>40940</v>
      </c>
      <c r="B775" s="55">
        <v>53.1</v>
      </c>
      <c r="C775" s="56">
        <v>1365.6800539999999</v>
      </c>
      <c r="D775" s="62">
        <f>(Table7[[#This Row],[S&amp;P]]-C763)/C763</f>
        <v>2.8977926674070474E-2</v>
      </c>
      <c r="F775" s="3"/>
      <c r="K775" s="2"/>
    </row>
    <row r="776" spans="1:11" x14ac:dyDescent="0.2">
      <c r="A776" s="54">
        <v>40969</v>
      </c>
      <c r="B776" s="55">
        <v>53.5</v>
      </c>
      <c r="C776" s="56">
        <v>1408.469971</v>
      </c>
      <c r="D776" s="62">
        <f>(Table7[[#This Row],[S&amp;P]]-C764)/C764</f>
        <v>6.2330779770071773E-2</v>
      </c>
      <c r="F776" s="3"/>
      <c r="K776" s="2"/>
    </row>
    <row r="777" spans="1:11" x14ac:dyDescent="0.2">
      <c r="A777" s="54">
        <v>41000</v>
      </c>
      <c r="B777" s="55">
        <v>53.5</v>
      </c>
      <c r="C777" s="56">
        <v>1397.910034</v>
      </c>
      <c r="D777" s="62">
        <f>(Table7[[#This Row],[S&amp;P]]-C765)/C765</f>
        <v>2.5153855851238829E-2</v>
      </c>
      <c r="F777" s="3"/>
      <c r="K777" s="2"/>
    </row>
    <row r="778" spans="1:11" x14ac:dyDescent="0.2">
      <c r="A778" s="54">
        <v>41030</v>
      </c>
      <c r="B778" s="55">
        <v>52.6</v>
      </c>
      <c r="C778" s="56">
        <v>1310.329956</v>
      </c>
      <c r="D778" s="62">
        <f>(Table7[[#This Row],[S&amp;P]]-C766)/C766</f>
        <v>-2.5921793242765303E-2</v>
      </c>
      <c r="F778" s="3"/>
      <c r="K778" s="2"/>
    </row>
    <row r="779" spans="1:11" x14ac:dyDescent="0.2">
      <c r="A779" s="54">
        <v>41061</v>
      </c>
      <c r="B779" s="55">
        <v>49.7</v>
      </c>
      <c r="C779" s="56">
        <v>1362.160034</v>
      </c>
      <c r="D779" s="62">
        <f>(Table7[[#This Row],[S&amp;P]]-C767)/C767</f>
        <v>3.1439316186402277E-2</v>
      </c>
      <c r="F779" s="3"/>
      <c r="K779" s="2"/>
    </row>
    <row r="780" spans="1:11" x14ac:dyDescent="0.2">
      <c r="A780" s="54">
        <v>41091</v>
      </c>
      <c r="B780" s="55">
        <v>50</v>
      </c>
      <c r="C780" s="56">
        <v>1379.3199460000001</v>
      </c>
      <c r="D780" s="62">
        <f>(Table7[[#This Row],[S&amp;P]]-C768)/C768</f>
        <v>6.7353758509565306E-2</v>
      </c>
      <c r="F780" s="3"/>
      <c r="K780" s="2"/>
    </row>
    <row r="781" spans="1:11" x14ac:dyDescent="0.2">
      <c r="A781" s="54">
        <v>41122</v>
      </c>
      <c r="B781" s="55">
        <v>50.2</v>
      </c>
      <c r="C781" s="56">
        <v>1406.579956</v>
      </c>
      <c r="D781" s="62">
        <f>(Table7[[#This Row],[S&amp;P]]-C769)/C769</f>
        <v>0.15398431252224187</v>
      </c>
      <c r="F781" s="3"/>
      <c r="K781" s="2"/>
    </row>
    <row r="782" spans="1:11" x14ac:dyDescent="0.2">
      <c r="A782" s="54">
        <v>41153</v>
      </c>
      <c r="B782" s="55">
        <v>51.8</v>
      </c>
      <c r="C782" s="56">
        <v>1440.670044</v>
      </c>
      <c r="D782" s="62">
        <f>(Table7[[#This Row],[S&amp;P]]-C770)/C770</f>
        <v>0.27332908024740632</v>
      </c>
      <c r="F782" s="3"/>
      <c r="K782" s="2"/>
    </row>
    <row r="783" spans="1:11" x14ac:dyDescent="0.2">
      <c r="A783" s="54">
        <v>41183</v>
      </c>
      <c r="B783" s="55">
        <v>50.7</v>
      </c>
      <c r="C783" s="56">
        <v>1412.160034</v>
      </c>
      <c r="D783" s="62">
        <f>(Table7[[#This Row],[S&amp;P]]-C771)/C771</f>
        <v>0.12675335417624328</v>
      </c>
      <c r="F783" s="3"/>
      <c r="K783" s="2"/>
    </row>
    <row r="784" spans="1:11" x14ac:dyDescent="0.2">
      <c r="A784" s="54">
        <v>41214</v>
      </c>
      <c r="B784" s="55">
        <v>48.9</v>
      </c>
      <c r="C784" s="56">
        <v>1416.1800539999999</v>
      </c>
      <c r="D784" s="62">
        <f>(Table7[[#This Row],[S&amp;P]]-C772)/C772</f>
        <v>0.13570611590791878</v>
      </c>
      <c r="F784" s="3"/>
      <c r="K784" s="2"/>
    </row>
    <row r="785" spans="1:11" x14ac:dyDescent="0.2">
      <c r="A785" s="54">
        <v>41244</v>
      </c>
      <c r="B785" s="55">
        <v>49.8</v>
      </c>
      <c r="C785" s="56">
        <v>1426.1899410000001</v>
      </c>
      <c r="D785" s="62">
        <f>(Table7[[#This Row],[S&amp;P]]-C773)/C773</f>
        <v>0.13405690856978844</v>
      </c>
      <c r="F785" s="3"/>
      <c r="K785" s="2"/>
    </row>
    <row r="786" spans="1:11" x14ac:dyDescent="0.2">
      <c r="A786" s="54">
        <v>41275</v>
      </c>
      <c r="B786" s="55">
        <v>52</v>
      </c>
      <c r="C786" s="56">
        <v>1498.1099850000001</v>
      </c>
      <c r="D786" s="62">
        <f>(Table7[[#This Row],[S&amp;P]]-C774)/C774</f>
        <v>0.1414953758270337</v>
      </c>
      <c r="F786" s="3"/>
      <c r="K786" s="2"/>
    </row>
    <row r="787" spans="1:11" x14ac:dyDescent="0.2">
      <c r="A787" s="54">
        <v>41306</v>
      </c>
      <c r="B787" s="55">
        <v>53.6</v>
      </c>
      <c r="C787" s="56">
        <v>1514.6800539999999</v>
      </c>
      <c r="D787" s="62">
        <f>(Table7[[#This Row],[S&amp;P]]-C775)/C775</f>
        <v>0.10910315308742147</v>
      </c>
      <c r="F787" s="3"/>
      <c r="K787" s="2"/>
    </row>
    <row r="788" spans="1:11" x14ac:dyDescent="0.2">
      <c r="A788" s="54">
        <v>41334</v>
      </c>
      <c r="B788" s="55">
        <v>52</v>
      </c>
      <c r="C788" s="56">
        <v>1569.1899410000001</v>
      </c>
      <c r="D788" s="62">
        <f>(Table7[[#This Row],[S&amp;P]]-C776)/C776</f>
        <v>0.11410961774775395</v>
      </c>
      <c r="F788" s="3"/>
      <c r="K788" s="2"/>
    </row>
    <row r="789" spans="1:11" x14ac:dyDescent="0.2">
      <c r="A789" s="54">
        <v>41365</v>
      </c>
      <c r="B789" s="55">
        <v>49.7</v>
      </c>
      <c r="C789" s="56">
        <v>1597.5699460000001</v>
      </c>
      <c r="D789" s="62">
        <f>(Table7[[#This Row],[S&amp;P]]-C777)/C777</f>
        <v>0.14282744035300349</v>
      </c>
      <c r="F789" s="3"/>
      <c r="K789" s="2"/>
    </row>
    <row r="790" spans="1:11" x14ac:dyDescent="0.2">
      <c r="A790" s="54">
        <v>41395</v>
      </c>
      <c r="B790" s="55">
        <v>50.5</v>
      </c>
      <c r="C790" s="56">
        <v>1630.73999</v>
      </c>
      <c r="D790" s="62">
        <f>(Table7[[#This Row],[S&amp;P]]-C778)/C778</f>
        <v>0.24452622221818454</v>
      </c>
      <c r="F790" s="3"/>
      <c r="K790" s="2"/>
    </row>
    <row r="791" spans="1:11" x14ac:dyDescent="0.2">
      <c r="A791" s="54">
        <v>41426</v>
      </c>
      <c r="B791" s="55">
        <v>51.5</v>
      </c>
      <c r="C791" s="56">
        <v>1606.280029</v>
      </c>
      <c r="D791" s="62">
        <f>(Table7[[#This Row],[S&amp;P]]-C779)/C779</f>
        <v>0.17921535568999084</v>
      </c>
      <c r="F791" s="3"/>
      <c r="K791" s="2"/>
    </row>
    <row r="792" spans="1:11" x14ac:dyDescent="0.2">
      <c r="A792" s="54">
        <v>41456</v>
      </c>
      <c r="B792" s="55">
        <v>53.5</v>
      </c>
      <c r="C792" s="56">
        <v>1685.7299800000001</v>
      </c>
      <c r="D792" s="62">
        <f>(Table7[[#This Row],[S&amp;P]]-C780)/C780</f>
        <v>0.22214572832690696</v>
      </c>
      <c r="F792" s="3"/>
      <c r="K792" s="2"/>
    </row>
    <row r="793" spans="1:11" x14ac:dyDescent="0.2">
      <c r="A793" s="54">
        <v>41487</v>
      </c>
      <c r="B793" s="55">
        <v>55.9</v>
      </c>
      <c r="C793" s="56">
        <v>1632.969971</v>
      </c>
      <c r="D793" s="62">
        <f>(Table7[[#This Row],[S&amp;P]]-C781)/C781</f>
        <v>0.16095069038506898</v>
      </c>
      <c r="F793" s="3"/>
      <c r="K793" s="2"/>
    </row>
    <row r="794" spans="1:11" x14ac:dyDescent="0.2">
      <c r="A794" s="54">
        <v>41518</v>
      </c>
      <c r="B794" s="55">
        <v>54.8</v>
      </c>
      <c r="C794" s="56">
        <v>1681.5500489999999</v>
      </c>
      <c r="D794" s="62">
        <f>(Table7[[#This Row],[S&amp;P]]-C782)/C782</f>
        <v>0.16719998170517938</v>
      </c>
      <c r="F794" s="3"/>
      <c r="K794" s="2"/>
    </row>
    <row r="795" spans="1:11" x14ac:dyDescent="0.2">
      <c r="A795" s="54">
        <v>41548</v>
      </c>
      <c r="B795" s="55">
        <v>55.3</v>
      </c>
      <c r="C795" s="56">
        <v>1756.540039</v>
      </c>
      <c r="D795" s="62">
        <f>(Table7[[#This Row],[S&amp;P]]-C783)/C783</f>
        <v>0.24386754808839178</v>
      </c>
      <c r="F795" s="3"/>
      <c r="K795" s="2"/>
    </row>
    <row r="796" spans="1:11" x14ac:dyDescent="0.2">
      <c r="A796" s="54">
        <v>41579</v>
      </c>
      <c r="B796" s="55">
        <v>56.3</v>
      </c>
      <c r="C796" s="56">
        <v>1805.8100589999999</v>
      </c>
      <c r="D796" s="62">
        <f>(Table7[[#This Row],[S&amp;P]]-C784)/C784</f>
        <v>0.27512744858924554</v>
      </c>
      <c r="F796" s="3"/>
      <c r="K796" s="2"/>
    </row>
    <row r="797" spans="1:11" x14ac:dyDescent="0.2">
      <c r="A797" s="54">
        <v>41609</v>
      </c>
      <c r="B797" s="55">
        <v>55.9</v>
      </c>
      <c r="C797" s="56">
        <v>1848.3599850000001</v>
      </c>
      <c r="D797" s="62">
        <f>(Table7[[#This Row],[S&amp;P]]-C785)/C785</f>
        <v>0.29601249585590783</v>
      </c>
      <c r="F797" s="3"/>
      <c r="K797" s="2"/>
    </row>
    <row r="798" spans="1:11" x14ac:dyDescent="0.2">
      <c r="A798" s="54">
        <v>41640</v>
      </c>
      <c r="B798" s="55">
        <v>51.7</v>
      </c>
      <c r="C798" s="56">
        <v>1782.589966</v>
      </c>
      <c r="D798" s="62">
        <f>(Table7[[#This Row],[S&amp;P]]-C786)/C786</f>
        <v>0.18989258722549662</v>
      </c>
      <c r="F798" s="3"/>
      <c r="K798" s="2"/>
    </row>
    <row r="799" spans="1:11" x14ac:dyDescent="0.2">
      <c r="A799" s="54">
        <v>41671</v>
      </c>
      <c r="B799" s="55">
        <v>54.6</v>
      </c>
      <c r="C799" s="56">
        <v>1859.4499510000001</v>
      </c>
      <c r="D799" s="62">
        <f>(Table7[[#This Row],[S&amp;P]]-C787)/C787</f>
        <v>0.22761895892767869</v>
      </c>
      <c r="F799" s="3"/>
      <c r="K799" s="2"/>
    </row>
    <row r="800" spans="1:11" x14ac:dyDescent="0.2">
      <c r="A800" s="54">
        <v>41699</v>
      </c>
      <c r="B800" s="55">
        <v>55.3</v>
      </c>
      <c r="C800" s="56">
        <v>1872.339966</v>
      </c>
      <c r="D800" s="62">
        <f>(Table7[[#This Row],[S&amp;P]]-C788)/C788</f>
        <v>0.19318886584680184</v>
      </c>
      <c r="F800" s="3"/>
      <c r="K800" s="2"/>
    </row>
    <row r="801" spans="1:11" x14ac:dyDescent="0.2">
      <c r="A801" s="54">
        <v>41730</v>
      </c>
      <c r="B801" s="55">
        <v>55.7</v>
      </c>
      <c r="C801" s="56">
        <v>1883.9499510000001</v>
      </c>
      <c r="D801" s="62">
        <f>(Table7[[#This Row],[S&amp;P]]-C789)/C789</f>
        <v>0.17925975993541879</v>
      </c>
      <c r="F801" s="3"/>
      <c r="K801" s="2"/>
    </row>
    <row r="802" spans="1:11" x14ac:dyDescent="0.2">
      <c r="A802" s="54">
        <v>41760</v>
      </c>
      <c r="B802" s="55">
        <v>55.8</v>
      </c>
      <c r="C802" s="56">
        <v>1923.5699460000001</v>
      </c>
      <c r="D802" s="62">
        <f>(Table7[[#This Row],[S&amp;P]]-C790)/C790</f>
        <v>0.179568758843033</v>
      </c>
      <c r="F802" s="3"/>
      <c r="K802" s="2"/>
    </row>
    <row r="803" spans="1:11" x14ac:dyDescent="0.2">
      <c r="A803" s="54">
        <v>41791</v>
      </c>
      <c r="B803" s="55">
        <v>54.9</v>
      </c>
      <c r="C803" s="56">
        <v>1960.2299800000001</v>
      </c>
      <c r="D803" s="62">
        <f>(Table7[[#This Row],[S&amp;P]]-C791)/C791</f>
        <v>0.22035382661163624</v>
      </c>
      <c r="F803" s="3"/>
      <c r="K803" s="2"/>
    </row>
    <row r="804" spans="1:11" x14ac:dyDescent="0.2">
      <c r="A804" s="54">
        <v>41821</v>
      </c>
      <c r="B804" s="55">
        <v>55.3</v>
      </c>
      <c r="C804" s="56">
        <v>1930.670044</v>
      </c>
      <c r="D804" s="62">
        <f>(Table7[[#This Row],[S&amp;P]]-C792)/C792</f>
        <v>0.1453020750096643</v>
      </c>
      <c r="F804" s="3"/>
      <c r="K804" s="2"/>
    </row>
    <row r="805" spans="1:11" x14ac:dyDescent="0.2">
      <c r="A805" s="54">
        <v>41852</v>
      </c>
      <c r="B805" s="55">
        <v>58.2</v>
      </c>
      <c r="C805" s="56">
        <v>2003.369995</v>
      </c>
      <c r="D805" s="62">
        <f>(Table7[[#This Row],[S&amp;P]]-C793)/C793</f>
        <v>0.22682598613443825</v>
      </c>
      <c r="F805" s="3"/>
      <c r="K805" s="2"/>
    </row>
    <row r="806" spans="1:11" x14ac:dyDescent="0.2">
      <c r="A806" s="54">
        <v>41883</v>
      </c>
      <c r="B806" s="55">
        <v>55.5</v>
      </c>
      <c r="C806" s="56">
        <v>1972.290039</v>
      </c>
      <c r="D806" s="62">
        <f>(Table7[[#This Row],[S&amp;P]]-C794)/C794</f>
        <v>0.17289999198828487</v>
      </c>
      <c r="F806" s="3"/>
      <c r="K806" s="2"/>
    </row>
    <row r="807" spans="1:11" x14ac:dyDescent="0.2">
      <c r="A807" s="54">
        <v>41913</v>
      </c>
      <c r="B807" s="55">
        <v>56.8</v>
      </c>
      <c r="C807" s="56">
        <v>2018.0500489999999</v>
      </c>
      <c r="D807" s="62">
        <f>(Table7[[#This Row],[S&amp;P]]-C795)/C795</f>
        <v>0.14887791009243256</v>
      </c>
      <c r="F807" s="3"/>
      <c r="K807" s="2"/>
    </row>
    <row r="808" spans="1:11" x14ac:dyDescent="0.2">
      <c r="A808" s="54">
        <v>41944</v>
      </c>
      <c r="B808" s="55">
        <v>57</v>
      </c>
      <c r="C808" s="56">
        <v>2067.5600589999999</v>
      </c>
      <c r="D808" s="62">
        <f>(Table7[[#This Row],[S&amp;P]]-C796)/C796</f>
        <v>0.14494879940194197</v>
      </c>
      <c r="F808" s="3"/>
      <c r="K808" s="2"/>
    </row>
    <row r="809" spans="1:11" x14ac:dyDescent="0.2">
      <c r="A809" s="54">
        <v>41974</v>
      </c>
      <c r="B809" s="55">
        <v>54.7</v>
      </c>
      <c r="C809" s="56">
        <v>2058.8999020000001</v>
      </c>
      <c r="D809" s="62">
        <f>(Table7[[#This Row],[S&amp;P]]-C797)/C797</f>
        <v>0.11390633789337311</v>
      </c>
      <c r="F809" s="3"/>
      <c r="K809" s="2"/>
    </row>
    <row r="810" spans="1:11" x14ac:dyDescent="0.2">
      <c r="A810" s="54">
        <v>42005</v>
      </c>
      <c r="B810" s="55">
        <v>53.9</v>
      </c>
      <c r="C810" s="56">
        <v>1994.98999</v>
      </c>
      <c r="D810" s="62">
        <f>(Table7[[#This Row],[S&amp;P]]-C798)/C798</f>
        <v>0.11915248489623778</v>
      </c>
      <c r="F810" s="3"/>
      <c r="K810" s="2"/>
    </row>
    <row r="811" spans="1:11" x14ac:dyDescent="0.2">
      <c r="A811" s="54">
        <v>42036</v>
      </c>
      <c r="B811" s="55">
        <v>53</v>
      </c>
      <c r="C811" s="56">
        <v>2104.5</v>
      </c>
      <c r="D811" s="62">
        <f>(Table7[[#This Row],[S&amp;P]]-C799)/C799</f>
        <v>0.13178631071420535</v>
      </c>
      <c r="F811" s="3"/>
      <c r="K811" s="2"/>
    </row>
    <row r="812" spans="1:11" x14ac:dyDescent="0.2">
      <c r="A812" s="54">
        <v>42064</v>
      </c>
      <c r="B812" s="55">
        <v>51.8</v>
      </c>
      <c r="C812" s="56">
        <v>2067.889893</v>
      </c>
      <c r="D812" s="62">
        <f>(Table7[[#This Row],[S&amp;P]]-C800)/C800</f>
        <v>0.10444146391734931</v>
      </c>
      <c r="F812" s="3"/>
      <c r="K812" s="2"/>
    </row>
    <row r="813" spans="1:11" x14ac:dyDescent="0.2">
      <c r="A813" s="54">
        <v>42095</v>
      </c>
      <c r="B813" s="55">
        <v>51.6</v>
      </c>
      <c r="C813" s="56">
        <v>2085.51001</v>
      </c>
      <c r="D813" s="62">
        <f>(Table7[[#This Row],[S&amp;P]]-C801)/C801</f>
        <v>0.10698801148778496</v>
      </c>
      <c r="F813" s="3"/>
      <c r="K813" s="2"/>
    </row>
    <row r="814" spans="1:11" x14ac:dyDescent="0.2">
      <c r="A814" s="54">
        <v>42125</v>
      </c>
      <c r="B814" s="55">
        <v>52.9</v>
      </c>
      <c r="C814" s="56">
        <v>2107.389893</v>
      </c>
      <c r="D814" s="62">
        <f>(Table7[[#This Row],[S&amp;P]]-C802)/C802</f>
        <v>9.5561873059125016E-2</v>
      </c>
      <c r="F814" s="3"/>
      <c r="K814" s="2"/>
    </row>
    <row r="815" spans="1:11" x14ac:dyDescent="0.2">
      <c r="A815" s="54">
        <v>42156</v>
      </c>
      <c r="B815" s="55">
        <v>52.3</v>
      </c>
      <c r="C815" s="56">
        <v>2063.110107</v>
      </c>
      <c r="D815" s="62">
        <f>(Table7[[#This Row],[S&amp;P]]-C803)/C803</f>
        <v>5.248370244801577E-2</v>
      </c>
      <c r="F815" s="3"/>
      <c r="K815" s="2"/>
    </row>
    <row r="816" spans="1:11" x14ac:dyDescent="0.2">
      <c r="A816" s="54">
        <v>42186</v>
      </c>
      <c r="B816" s="55">
        <v>51.9</v>
      </c>
      <c r="C816" s="56">
        <v>2103.8400879999999</v>
      </c>
      <c r="D816" s="62">
        <f>(Table7[[#This Row],[S&amp;P]]-C804)/C804</f>
        <v>8.9694271964370922E-2</v>
      </c>
      <c r="F816" s="3"/>
      <c r="K816" s="2"/>
    </row>
    <row r="817" spans="1:11" x14ac:dyDescent="0.2">
      <c r="A817" s="54">
        <v>42217</v>
      </c>
      <c r="B817" s="55">
        <v>50.8</v>
      </c>
      <c r="C817" s="56">
        <v>1972.1800539999999</v>
      </c>
      <c r="D817" s="62">
        <f>(Table7[[#This Row],[S&amp;P]]-C805)/C805</f>
        <v>-1.5568737216711729E-2</v>
      </c>
      <c r="F817" s="3"/>
      <c r="K817" s="2"/>
    </row>
    <row r="818" spans="1:11" x14ac:dyDescent="0.2">
      <c r="A818" s="54">
        <v>42248</v>
      </c>
      <c r="B818" s="55">
        <v>50.1</v>
      </c>
      <c r="C818" s="56">
        <v>1920.030029</v>
      </c>
      <c r="D818" s="62">
        <f>(Table7[[#This Row],[S&amp;P]]-C806)/C806</f>
        <v>-2.6497122110142123E-2</v>
      </c>
      <c r="F818" s="3"/>
      <c r="K818" s="2"/>
    </row>
    <row r="819" spans="1:11" x14ac:dyDescent="0.2">
      <c r="A819" s="54">
        <v>42278</v>
      </c>
      <c r="B819" s="55">
        <v>49.6</v>
      </c>
      <c r="C819" s="56">
        <v>2079.360107</v>
      </c>
      <c r="D819" s="62">
        <f>(Table7[[#This Row],[S&amp;P]]-C807)/C807</f>
        <v>3.0380841164162835E-2</v>
      </c>
      <c r="F819" s="3"/>
      <c r="K819" s="2"/>
    </row>
    <row r="820" spans="1:11" x14ac:dyDescent="0.2">
      <c r="A820" s="54">
        <v>42309</v>
      </c>
      <c r="B820" s="55">
        <v>49.1</v>
      </c>
      <c r="C820" s="56">
        <v>2080.4099120000001</v>
      </c>
      <c r="D820" s="62">
        <f>(Table7[[#This Row],[S&amp;P]]-C808)/C808</f>
        <v>6.2149841520033767E-3</v>
      </c>
      <c r="F820" s="3"/>
      <c r="K820" s="2"/>
    </row>
    <row r="821" spans="1:11" x14ac:dyDescent="0.2">
      <c r="A821" s="54">
        <v>42339</v>
      </c>
      <c r="B821" s="55">
        <v>48.4</v>
      </c>
      <c r="C821" s="56">
        <v>2043.9399410000001</v>
      </c>
      <c r="D821" s="62">
        <f>(Table7[[#This Row],[S&amp;P]]-C809)/C809</f>
        <v>-7.2659972373926608E-3</v>
      </c>
      <c r="F821" s="3"/>
      <c r="K821" s="2"/>
    </row>
    <row r="822" spans="1:11" x14ac:dyDescent="0.2">
      <c r="A822" s="54">
        <v>42370</v>
      </c>
      <c r="B822" s="55">
        <v>47.8</v>
      </c>
      <c r="C822" s="56">
        <v>1940.23999</v>
      </c>
      <c r="D822" s="62">
        <f>(Table7[[#This Row],[S&amp;P]]-C810)/C810</f>
        <v>-2.7443746722759246E-2</v>
      </c>
      <c r="F822" s="3"/>
      <c r="K822" s="2"/>
    </row>
    <row r="823" spans="1:11" x14ac:dyDescent="0.2">
      <c r="A823" s="54">
        <v>42401</v>
      </c>
      <c r="B823" s="55">
        <v>49.4</v>
      </c>
      <c r="C823" s="56">
        <v>1932.2299800000001</v>
      </c>
      <c r="D823" s="62">
        <f>(Table7[[#This Row],[S&amp;P]]-C811)/C811</f>
        <v>-8.1857933000712729E-2</v>
      </c>
      <c r="F823" s="3"/>
      <c r="K823" s="2"/>
    </row>
    <row r="824" spans="1:11" x14ac:dyDescent="0.2">
      <c r="A824" s="54">
        <v>42430</v>
      </c>
      <c r="B824" s="55">
        <v>51.2</v>
      </c>
      <c r="C824" s="56">
        <v>2059.73999</v>
      </c>
      <c r="D824" s="62">
        <f>(Table7[[#This Row],[S&amp;P]]-C812)/C812</f>
        <v>-3.9411687380397648E-3</v>
      </c>
      <c r="F824" s="3"/>
      <c r="K824" s="2"/>
    </row>
    <row r="825" spans="1:11" x14ac:dyDescent="0.2">
      <c r="A825" s="54">
        <v>42461</v>
      </c>
      <c r="B825" s="55">
        <v>50.8</v>
      </c>
      <c r="C825" s="56">
        <v>2065.3000489999999</v>
      </c>
      <c r="D825" s="62">
        <f>(Table7[[#This Row],[S&amp;P]]-C813)/C813</f>
        <v>-9.6906564356409024E-3</v>
      </c>
      <c r="F825" s="3"/>
      <c r="K825" s="2"/>
    </row>
    <row r="826" spans="1:11" x14ac:dyDescent="0.2">
      <c r="A826" s="54">
        <v>42491</v>
      </c>
      <c r="B826" s="55">
        <v>50.9</v>
      </c>
      <c r="C826" s="56">
        <v>2096.9499510000001</v>
      </c>
      <c r="D826" s="62">
        <f>(Table7[[#This Row],[S&amp;P]]-C814)/C814</f>
        <v>-4.9539679556582054E-3</v>
      </c>
      <c r="F826" s="3"/>
      <c r="K826" s="2"/>
    </row>
    <row r="827" spans="1:11" x14ac:dyDescent="0.2">
      <c r="A827" s="54">
        <v>42522</v>
      </c>
      <c r="B827" s="55">
        <v>52.5</v>
      </c>
      <c r="C827" s="56">
        <v>2098.860107</v>
      </c>
      <c r="D827" s="62">
        <f>(Table7[[#This Row],[S&amp;P]]-C815)/C815</f>
        <v>1.732820748572873E-2</v>
      </c>
      <c r="F827" s="3"/>
      <c r="K827" s="2"/>
    </row>
    <row r="828" spans="1:11" x14ac:dyDescent="0.2">
      <c r="A828" s="54">
        <v>42552</v>
      </c>
      <c r="B828" s="55">
        <v>52.9</v>
      </c>
      <c r="C828" s="56">
        <v>2173.6000979999999</v>
      </c>
      <c r="D828" s="62">
        <f>(Table7[[#This Row],[S&amp;P]]-C816)/C816</f>
        <v>3.3158418454853573E-2</v>
      </c>
      <c r="F828" s="3"/>
      <c r="K828" s="2"/>
    </row>
    <row r="829" spans="1:11" x14ac:dyDescent="0.2">
      <c r="A829" s="54">
        <v>42583</v>
      </c>
      <c r="B829" s="55">
        <v>49.9</v>
      </c>
      <c r="C829" s="56">
        <v>2170.9499510000001</v>
      </c>
      <c r="D829" s="62">
        <f>(Table7[[#This Row],[S&amp;P]]-C817)/C817</f>
        <v>0.10078689143866584</v>
      </c>
      <c r="F829" s="3"/>
      <c r="K829" s="2"/>
    </row>
    <row r="830" spans="1:11" x14ac:dyDescent="0.2">
      <c r="A830" s="54">
        <v>42614</v>
      </c>
      <c r="B830" s="55">
        <v>51.4</v>
      </c>
      <c r="C830" s="56">
        <v>2168.2700199999999</v>
      </c>
      <c r="D830" s="62">
        <f>(Table7[[#This Row],[S&amp;P]]-C818)/C818</f>
        <v>0.1292896398757313</v>
      </c>
      <c r="F830" s="3"/>
      <c r="K830" s="2"/>
    </row>
    <row r="831" spans="1:11" x14ac:dyDescent="0.2">
      <c r="A831" s="54">
        <v>42644</v>
      </c>
      <c r="B831" s="55">
        <v>51.8</v>
      </c>
      <c r="C831" s="56">
        <v>2126.1499020000001</v>
      </c>
      <c r="D831" s="62">
        <f>(Table7[[#This Row],[S&amp;P]]-C819)/C819</f>
        <v>2.2502016289764351E-2</v>
      </c>
      <c r="F831" s="3"/>
      <c r="K831" s="2"/>
    </row>
    <row r="832" spans="1:11" x14ac:dyDescent="0.2">
      <c r="A832" s="54">
        <v>42675</v>
      </c>
      <c r="B832" s="55">
        <v>53.4</v>
      </c>
      <c r="C832" s="56">
        <v>2198.8100589999999</v>
      </c>
      <c r="D832" s="62">
        <f>(Table7[[#This Row],[S&amp;P]]-C820)/C820</f>
        <v>5.6911931786642937E-2</v>
      </c>
      <c r="F832" s="3"/>
      <c r="K832" s="2"/>
    </row>
    <row r="833" spans="1:11" x14ac:dyDescent="0.2">
      <c r="A833" s="54">
        <v>42705</v>
      </c>
      <c r="B833" s="55">
        <v>54.3</v>
      </c>
      <c r="C833" s="56">
        <v>2238.830078</v>
      </c>
      <c r="D833" s="62">
        <f>(Table7[[#This Row],[S&amp;P]]-C821)/C821</f>
        <v>9.5350226829389928E-2</v>
      </c>
      <c r="F833" s="3"/>
      <c r="K833" s="2"/>
    </row>
    <row r="834" spans="1:11" x14ac:dyDescent="0.2">
      <c r="A834" s="54">
        <v>42736</v>
      </c>
      <c r="B834" s="55">
        <v>55.6</v>
      </c>
      <c r="C834" s="56">
        <v>2278.8701169999999</v>
      </c>
      <c r="D834" s="62">
        <f>(Table7[[#This Row],[S&amp;P]]-C822)/C822</f>
        <v>0.17453002141245419</v>
      </c>
      <c r="F834" s="3"/>
      <c r="K834" s="2"/>
    </row>
    <row r="835" spans="1:11" x14ac:dyDescent="0.2">
      <c r="A835" s="54">
        <v>42767</v>
      </c>
      <c r="B835" s="55">
        <v>57.6</v>
      </c>
      <c r="C835" s="56">
        <v>2363.639893</v>
      </c>
      <c r="D835" s="62">
        <f>(Table7[[#This Row],[S&amp;P]]-C823)/C823</f>
        <v>0.2232704789105901</v>
      </c>
      <c r="F835" s="3"/>
      <c r="K835" s="2"/>
    </row>
    <row r="836" spans="1:11" x14ac:dyDescent="0.2">
      <c r="A836" s="54">
        <v>42795</v>
      </c>
      <c r="B836" s="55">
        <v>56.6</v>
      </c>
      <c r="C836" s="56">
        <v>2362.719971</v>
      </c>
      <c r="D836" s="62">
        <f>(Table7[[#This Row],[S&amp;P]]-C824)/C824</f>
        <v>0.1470962269368766</v>
      </c>
      <c r="F836" s="3"/>
      <c r="K836" s="2"/>
    </row>
    <row r="837" spans="1:11" x14ac:dyDescent="0.2">
      <c r="A837" s="54">
        <v>42826</v>
      </c>
      <c r="B837" s="55">
        <v>55.5</v>
      </c>
      <c r="C837" s="56">
        <v>2384.1999510000001</v>
      </c>
      <c r="D837" s="62">
        <f>(Table7[[#This Row],[S&amp;P]]-C825)/C825</f>
        <v>0.15440850938555326</v>
      </c>
      <c r="F837" s="3"/>
      <c r="K837" s="2"/>
    </row>
    <row r="838" spans="1:11" x14ac:dyDescent="0.2">
      <c r="A838" s="54">
        <v>42856</v>
      </c>
      <c r="B838" s="55">
        <v>56.7</v>
      </c>
      <c r="C838" s="56">
        <v>2411.8000489999999</v>
      </c>
      <c r="D838" s="62">
        <f>(Table7[[#This Row],[S&amp;P]]-C826)/C826</f>
        <v>0.15014669179388529</v>
      </c>
      <c r="F838" s="3"/>
      <c r="K838" s="2"/>
    </row>
    <row r="839" spans="1:11" x14ac:dyDescent="0.2">
      <c r="A839" s="54">
        <v>42887</v>
      </c>
      <c r="B839" s="55">
        <v>56.5</v>
      </c>
      <c r="C839" s="56">
        <v>2423.4099120000001</v>
      </c>
      <c r="D839" s="62">
        <f>(Table7[[#This Row],[S&amp;P]]-C827)/C827</f>
        <v>0.1546314611048063</v>
      </c>
      <c r="F839" s="3"/>
      <c r="K839" s="2"/>
    </row>
    <row r="840" spans="1:11" x14ac:dyDescent="0.2">
      <c r="A840" s="54">
        <v>42917</v>
      </c>
      <c r="B840" s="55">
        <v>59.3</v>
      </c>
      <c r="C840" s="56">
        <v>2470.3000489999999</v>
      </c>
      <c r="D840" s="62">
        <f>(Table7[[#This Row],[S&amp;P]]-C828)/C828</f>
        <v>0.13650162754087256</v>
      </c>
      <c r="F840" s="3"/>
      <c r="K840" s="2"/>
    </row>
    <row r="841" spans="1:11" x14ac:dyDescent="0.2">
      <c r="A841" s="54">
        <v>42948</v>
      </c>
      <c r="B841" s="55">
        <v>60.2</v>
      </c>
      <c r="C841" s="56">
        <v>2471.6499020000001</v>
      </c>
      <c r="D841" s="62">
        <f>(Table7[[#This Row],[S&amp;P]]-C829)/C829</f>
        <v>0.1385107707625822</v>
      </c>
      <c r="F841" s="3"/>
      <c r="K841" s="2"/>
    </row>
    <row r="842" spans="1:11" x14ac:dyDescent="0.2">
      <c r="A842" s="54">
        <v>42979</v>
      </c>
      <c r="B842" s="55">
        <v>58.5</v>
      </c>
      <c r="C842" s="56">
        <v>2519.360107</v>
      </c>
      <c r="D842" s="62">
        <f>(Table7[[#This Row],[S&amp;P]]-C830)/C830</f>
        <v>0.16192175502200601</v>
      </c>
      <c r="F842" s="3"/>
      <c r="K842" s="2"/>
    </row>
    <row r="843" spans="1:11" x14ac:dyDescent="0.2">
      <c r="A843" s="54">
        <v>43009</v>
      </c>
      <c r="B843" s="55">
        <v>58.2</v>
      </c>
      <c r="C843" s="56">
        <v>2575.26001</v>
      </c>
      <c r="D843" s="62">
        <f>(Table7[[#This Row],[S&amp;P]]-C831)/C831</f>
        <v>0.21123162933033865</v>
      </c>
      <c r="F843" s="3"/>
      <c r="K843" s="2"/>
    </row>
    <row r="844" spans="1:11" x14ac:dyDescent="0.2">
      <c r="A844" s="54">
        <v>43040</v>
      </c>
      <c r="B844" s="55">
        <v>59.3</v>
      </c>
      <c r="C844" s="56">
        <v>2584.8400879999999</v>
      </c>
      <c r="D844" s="62">
        <f>(Table7[[#This Row],[S&amp;P]]-C832)/C832</f>
        <v>0.17556315399774147</v>
      </c>
      <c r="F844" s="3"/>
      <c r="K844" s="2"/>
    </row>
    <row r="845" spans="1:11" x14ac:dyDescent="0.2">
      <c r="A845" s="54">
        <v>43070</v>
      </c>
      <c r="B845" s="55">
        <v>59.1</v>
      </c>
      <c r="C845" s="56">
        <v>2673.610107</v>
      </c>
      <c r="D845" s="62">
        <f>(Table7[[#This Row],[S&amp;P]]-C833)/C833</f>
        <v>0.19419965511111917</v>
      </c>
      <c r="F845" s="3"/>
      <c r="K845" s="2"/>
    </row>
    <row r="846" spans="1:11" x14ac:dyDescent="0.2">
      <c r="A846" s="54">
        <v>43101</v>
      </c>
      <c r="B846" s="55">
        <v>60.8</v>
      </c>
      <c r="C846" s="56">
        <v>2823.8100589999999</v>
      </c>
      <c r="D846" s="62">
        <f>(Table7[[#This Row],[S&amp;P]]-C834)/C834</f>
        <v>0.23912724904102114</v>
      </c>
      <c r="F846" s="4"/>
      <c r="K846" s="2"/>
    </row>
    <row r="847" spans="1:11" x14ac:dyDescent="0.2">
      <c r="A847" s="60">
        <v>43132</v>
      </c>
      <c r="B847" s="55">
        <v>59.3</v>
      </c>
      <c r="C847" s="56">
        <v>2713.830078</v>
      </c>
      <c r="D847" s="62">
        <f>(Table7[[#This Row],[S&amp;P]]-C835)/C835</f>
        <v>0.14815716473439972</v>
      </c>
    </row>
    <row r="848" spans="1:11" x14ac:dyDescent="0.2">
      <c r="A848" s="54">
        <v>43160</v>
      </c>
      <c r="B848" s="55">
        <v>57.3</v>
      </c>
      <c r="C848" s="56">
        <v>2640.8701169999999</v>
      </c>
      <c r="D848" s="62">
        <f>(Table7[[#This Row],[S&amp;P]]-C836)/C836</f>
        <v>0.1177245502700328</v>
      </c>
    </row>
    <row r="849" spans="1:4" x14ac:dyDescent="0.2">
      <c r="A849" s="60">
        <v>43191</v>
      </c>
      <c r="B849" s="55">
        <f>VLOOKUP(Table7[[#This Row],[Date]],'ISM Manufacturing'!A:B,2,)</f>
        <v>57.3</v>
      </c>
      <c r="C849" s="56">
        <v>2648.0500489999999</v>
      </c>
      <c r="D849" s="62">
        <f>(Table7[[#This Row],[S&amp;P]]-C837)/C837</f>
        <v>0.11066609488408628</v>
      </c>
    </row>
    <row r="850" spans="1:4" x14ac:dyDescent="0.2">
      <c r="A850" s="54">
        <v>43221</v>
      </c>
      <c r="B850" s="55">
        <f>VLOOKUP(Table7[[#This Row],[Date]],'ISM Manufacturing'!A:B,2,)</f>
        <v>58.7</v>
      </c>
      <c r="C850" s="56">
        <v>2705.2700199999999</v>
      </c>
      <c r="D850" s="62">
        <f>(Table7[[#This Row],[S&amp;P]]-C838)/C838</f>
        <v>0.12168088773432145</v>
      </c>
    </row>
    <row r="851" spans="1:4" x14ac:dyDescent="0.2">
      <c r="A851" s="60">
        <v>43252</v>
      </c>
      <c r="B851" s="55">
        <f>VLOOKUP(Table7[[#This Row],[Date]],'ISM Manufacturing'!A:B,2,)</f>
        <v>60.2</v>
      </c>
      <c r="C851" s="56">
        <v>2718.3701169999999</v>
      </c>
      <c r="D851" s="62">
        <f>(Table7[[#This Row],[S&amp;P]]-C839)/C839</f>
        <v>0.12171288214158292</v>
      </c>
    </row>
    <row r="852" spans="1:4" x14ac:dyDescent="0.2">
      <c r="A852" s="60">
        <v>43282</v>
      </c>
      <c r="B852" s="55">
        <f>VLOOKUP(Table7[[#This Row],[Date]],'ISM Manufacturing'!A:B,2,)</f>
        <v>58.1</v>
      </c>
      <c r="C852" s="56">
        <v>2816.290039</v>
      </c>
      <c r="D852" s="62">
        <f>(Table7[[#This Row],[S&amp;P]]-C840)/C840</f>
        <v>0.1400599049253389</v>
      </c>
    </row>
    <row r="853" spans="1:4" x14ac:dyDescent="0.2">
      <c r="A853" s="60">
        <v>43313</v>
      </c>
      <c r="B853" s="55">
        <f>VLOOKUP(Table7[[#This Row],[Date]],'ISM Manufacturing'!A:B,2,)</f>
        <v>61.3</v>
      </c>
      <c r="C853" s="56">
        <v>2901.5200199999999</v>
      </c>
      <c r="D853" s="62">
        <f>(Table7[[#This Row],[S&amp;P]]-C841)/C841</f>
        <v>0.17392031033689651</v>
      </c>
    </row>
    <row r="854" spans="1:4" x14ac:dyDescent="0.2">
      <c r="A854" s="60">
        <v>43344</v>
      </c>
      <c r="B854" s="55">
        <f>VLOOKUP(Table7[[#This Row],[Date]],'ISM Manufacturing'!A:B,2,)</f>
        <v>59.8</v>
      </c>
      <c r="C854" s="56">
        <v>2913.9799800000001</v>
      </c>
      <c r="D854" s="62">
        <f>(Table7[[#This Row],[S&amp;P]]-C842)/C842</f>
        <v>0.15663496135528834</v>
      </c>
    </row>
    <row r="855" spans="1:4" x14ac:dyDescent="0.2">
      <c r="A855" s="60">
        <v>43374</v>
      </c>
      <c r="B855" s="55">
        <f>VLOOKUP(Table7[[#This Row],[Date]],'ISM Manufacturing'!A:B,2,)</f>
        <v>57.7</v>
      </c>
      <c r="C855" s="56">
        <v>2711.73999</v>
      </c>
      <c r="D855" s="62">
        <f>(Table7[[#This Row],[S&amp;P]]-C843)/C843</f>
        <v>5.299658266351135E-2</v>
      </c>
    </row>
    <row r="856" spans="1:4" x14ac:dyDescent="0.2">
      <c r="A856" s="60">
        <v>43405</v>
      </c>
      <c r="B856" s="55">
        <f>VLOOKUP(Table7[[#This Row],[Date]],'ISM Manufacturing'!A:B,2,)</f>
        <v>59.3</v>
      </c>
      <c r="C856" s="56">
        <v>2760.169922</v>
      </c>
      <c r="D856" s="62">
        <f>(Table7[[#This Row],[S&amp;P]]-C844)/C844</f>
        <v>6.7830050614721096E-2</v>
      </c>
    </row>
    <row r="857" spans="1:4" x14ac:dyDescent="0.2">
      <c r="A857" s="60">
        <v>43435</v>
      </c>
      <c r="B857" s="55">
        <f>VLOOKUP(Table7[[#This Row],[Date]],'ISM Manufacturing'!A:B,2,)</f>
        <v>54.3</v>
      </c>
      <c r="C857" s="56">
        <v>2506.85</v>
      </c>
      <c r="D857" s="62">
        <f>(Table7[[#This Row],[S&amp;P]]-C845)/C845</f>
        <v>-6.2372634874244236E-2</v>
      </c>
    </row>
    <row r="858" spans="1:4" x14ac:dyDescent="0.2">
      <c r="A858" s="60">
        <v>43466</v>
      </c>
      <c r="B858" s="55">
        <f>VLOOKUP(Table7[[#This Row],[Date]],'ISM Manufacturing'!A:B,2,)</f>
        <v>56.6</v>
      </c>
      <c r="C858" s="56">
        <v>2704.1</v>
      </c>
      <c r="D858" s="62">
        <f>(Table7[[#This Row],[S&amp;P]]-C846)/C846</f>
        <v>-4.2393098862461419E-2</v>
      </c>
    </row>
    <row r="859" spans="1:4" x14ac:dyDescent="0.2">
      <c r="A859" s="60">
        <v>43497</v>
      </c>
      <c r="B859" s="55">
        <f>VLOOKUP(Table7[[#This Row],[Date]],'ISM Manufacturing'!A:B,2,)</f>
        <v>54.2</v>
      </c>
      <c r="C859" s="56">
        <v>2784.49</v>
      </c>
      <c r="D859" s="62">
        <f>(Table7[[#This Row],[S&amp;P]]-C847)/C847</f>
        <v>2.6036973564709614E-2</v>
      </c>
    </row>
    <row r="860" spans="1:4" x14ac:dyDescent="0.2">
      <c r="A860" s="60">
        <v>43525</v>
      </c>
      <c r="B860" s="55">
        <f>VLOOKUP(Table7[[#This Row],[Date]],'ISM Manufacturing'!A:B,2,)</f>
        <v>55.3</v>
      </c>
      <c r="C860" s="56">
        <v>2834.4</v>
      </c>
      <c r="D860" s="62">
        <f>(Table7[[#This Row],[S&amp;P]]-C848)/C848</f>
        <v>7.3282620661347789E-2</v>
      </c>
    </row>
    <row r="861" spans="1:4" x14ac:dyDescent="0.2">
      <c r="A861" s="60">
        <v>43556</v>
      </c>
      <c r="B861" s="55">
        <f>VLOOKUP(Table7[[#This Row],[Date]],'ISM Manufacturing'!A:B,2,)</f>
        <v>52.8</v>
      </c>
      <c r="C861" s="56">
        <v>2945.83</v>
      </c>
      <c r="D861" s="62">
        <f>(Table7[[#This Row],[S&amp;P]]-C849)/C849</f>
        <v>0.11245253884549974</v>
      </c>
    </row>
    <row r="862" spans="1:4" x14ac:dyDescent="0.2">
      <c r="A862" s="60">
        <v>43586</v>
      </c>
      <c r="B862" s="55">
        <f>VLOOKUP(Table7[[#This Row],[Date]],'ISM Manufacturing'!A:B,2,)</f>
        <v>52.1</v>
      </c>
      <c r="C862" s="56">
        <v>2752.06</v>
      </c>
      <c r="D862" s="62">
        <f>(Table7[[#This Row],[S&amp;P]]-C850)/C850</f>
        <v>1.7295863131621892E-2</v>
      </c>
    </row>
    <row r="863" spans="1:4" x14ac:dyDescent="0.2">
      <c r="A863" s="60">
        <v>43617</v>
      </c>
      <c r="B863" s="55">
        <f>VLOOKUP(Table7[[#This Row],[Date]],'ISM Manufacturing'!A:B,2,)</f>
        <v>51.7</v>
      </c>
      <c r="C863" s="56">
        <v>2941.76</v>
      </c>
      <c r="D863" s="62">
        <f>(Table7[[#This Row],[S&amp;P]]-C851)/C851</f>
        <v>8.2177876221849411E-2</v>
      </c>
    </row>
    <row r="864" spans="1:4" x14ac:dyDescent="0.2">
      <c r="A864" s="60">
        <v>43647</v>
      </c>
      <c r="B864" s="55">
        <f>VLOOKUP(Table7[[#This Row],[Date]],'ISM Manufacturing'!A:B,2,)</f>
        <v>51.2</v>
      </c>
      <c r="C864" s="56">
        <v>2980.38</v>
      </c>
      <c r="D864" s="62">
        <f>(Table7[[#This Row],[S&amp;P]]-C852)/C852</f>
        <v>5.8264581675779643E-2</v>
      </c>
    </row>
    <row r="865" spans="1:4" x14ac:dyDescent="0.2">
      <c r="A865" s="60">
        <v>43678</v>
      </c>
      <c r="B865" s="55">
        <f>VLOOKUP(Table7[[#This Row],[Date]],'ISM Manufacturing'!A:B,2,)</f>
        <v>49.1</v>
      </c>
      <c r="C865" s="56">
        <v>2926.46</v>
      </c>
      <c r="D865" s="62">
        <f>(Table7[[#This Row],[S&amp;P]]-C853)/C853</f>
        <v>8.595487822965325E-3</v>
      </c>
    </row>
    <row r="866" spans="1:4" x14ac:dyDescent="0.2">
      <c r="A866" s="60">
        <v>43709</v>
      </c>
      <c r="B866" s="55">
        <v>47.8</v>
      </c>
      <c r="C866" s="56">
        <v>2976.74</v>
      </c>
      <c r="D866" s="62">
        <f>(Table7[[#This Row],[S&amp;P]]-C854)/C854</f>
        <v>2.1537560460521663E-2</v>
      </c>
    </row>
    <row r="867" spans="1:4" x14ac:dyDescent="0.2">
      <c r="A867" s="60">
        <v>43739</v>
      </c>
      <c r="B867" s="55">
        <f>VLOOKUP(Table7[[#This Row],[Date]],'ISM Manufacturing'!A:B,2,)</f>
        <v>48.3</v>
      </c>
      <c r="C867" s="56">
        <v>3037.56</v>
      </c>
      <c r="D867" s="62">
        <f>(Table7[[#This Row],[S&amp;P]]-C855)/C855</f>
        <v>0.12015164108709402</v>
      </c>
    </row>
    <row r="868" spans="1:4" x14ac:dyDescent="0.2">
      <c r="A868" s="60">
        <v>43770</v>
      </c>
      <c r="B868" s="55">
        <f>VLOOKUP(Table7[[#This Row],[Date]],'ISM Manufacturing'!A:B,2,)</f>
        <v>48.1</v>
      </c>
      <c r="C868" s="56">
        <v>3140.98</v>
      </c>
      <c r="D868" s="62">
        <f>(Table7[[#This Row],[S&amp;P]]-C856)/C856</f>
        <v>0.1379661719246863</v>
      </c>
    </row>
    <row r="869" spans="1:4" x14ac:dyDescent="0.2">
      <c r="A869" s="60">
        <v>43800</v>
      </c>
      <c r="B869" s="55">
        <v>47.8</v>
      </c>
      <c r="C869" s="56">
        <v>3230.78</v>
      </c>
      <c r="D869" s="62">
        <f>(Table7[[#This Row],[S&amp;P]]-C857)/C857</f>
        <v>0.28878074077028953</v>
      </c>
    </row>
    <row r="870" spans="1:4" x14ac:dyDescent="0.2">
      <c r="A870" s="60">
        <v>43831</v>
      </c>
      <c r="B870" s="55">
        <v>50.9</v>
      </c>
      <c r="C870" s="56">
        <v>3225.52</v>
      </c>
      <c r="D870" s="62">
        <f>(Table7[[#This Row],[S&amp;P]]-C858)/C858</f>
        <v>0.192825709108391</v>
      </c>
    </row>
    <row r="871" spans="1:4" x14ac:dyDescent="0.2">
      <c r="A871" s="60">
        <v>43862</v>
      </c>
      <c r="B871" s="55">
        <v>50.1</v>
      </c>
      <c r="C871" s="56">
        <v>2954.22</v>
      </c>
      <c r="D871" s="62">
        <f>(Table7[[#This Row],[S&amp;P]]-C859)/C859</f>
        <v>6.0955507112613092E-2</v>
      </c>
    </row>
    <row r="872" spans="1:4" x14ac:dyDescent="0.2">
      <c r="A872" s="60">
        <v>43891</v>
      </c>
      <c r="B872" s="55">
        <v>49.1</v>
      </c>
      <c r="C872" s="56">
        <v>2584.59</v>
      </c>
      <c r="D872" s="62">
        <f>(Table7[[#This Row],[S&amp;P]]-C860)/C860</f>
        <v>-8.8135055038103274E-2</v>
      </c>
    </row>
    <row r="873" spans="1:4" x14ac:dyDescent="0.2">
      <c r="A873" s="60">
        <v>43922</v>
      </c>
      <c r="B873" s="55">
        <v>41.5</v>
      </c>
      <c r="C873" s="56">
        <v>2912.43</v>
      </c>
      <c r="D873" s="62">
        <f>(Table7[[#This Row],[S&amp;P]]-C861)/C861</f>
        <v>-1.1338060920012388E-2</v>
      </c>
    </row>
    <row r="874" spans="1:4" x14ac:dyDescent="0.2">
      <c r="A874" s="60">
        <v>43952</v>
      </c>
      <c r="B874" s="55">
        <v>43.1</v>
      </c>
      <c r="C874" s="56">
        <v>3044.31</v>
      </c>
      <c r="D874" s="62">
        <f>(Table7[[#This Row],[S&amp;P]]-C862)/C862</f>
        <v>0.106193178927785</v>
      </c>
    </row>
    <row r="875" spans="1:4" x14ac:dyDescent="0.2">
      <c r="A875" s="60">
        <v>43983</v>
      </c>
      <c r="B875" s="55">
        <v>52.6</v>
      </c>
      <c r="C875" s="56">
        <v>3100.29</v>
      </c>
      <c r="D875" s="62">
        <f>(Table7[[#This Row],[S&amp;P]]-C863)/C863</f>
        <v>5.3889508321548915E-2</v>
      </c>
    </row>
    <row r="876" spans="1:4" x14ac:dyDescent="0.2">
      <c r="A876" s="60">
        <v>44013</v>
      </c>
      <c r="B876" s="55">
        <v>54.2</v>
      </c>
      <c r="C876" s="56">
        <v>3271.12</v>
      </c>
      <c r="D876" s="62">
        <f>(Table7[[#This Row],[S&amp;P]]-C864)/C864</f>
        <v>9.7551318959327254E-2</v>
      </c>
    </row>
    <row r="877" spans="1:4" x14ac:dyDescent="0.2">
      <c r="A877" s="60">
        <v>44044</v>
      </c>
      <c r="B877" s="55">
        <v>56</v>
      </c>
      <c r="C877" s="56">
        <v>3500.31</v>
      </c>
      <c r="D877" s="62">
        <f>(Table7[[#This Row],[S&amp;P]]-C865)/C865</f>
        <v>0.19609015670810465</v>
      </c>
    </row>
    <row r="878" spans="1:4" x14ac:dyDescent="0.2">
      <c r="A878" s="60">
        <v>44075</v>
      </c>
      <c r="B878" s="55">
        <v>55.4</v>
      </c>
      <c r="C878" s="56">
        <v>3363</v>
      </c>
      <c r="D878" s="62">
        <f>(Table7[[#This Row],[S&amp;P]]-C866)/C866</f>
        <v>0.12975940122415805</v>
      </c>
    </row>
    <row r="879" spans="1:4" x14ac:dyDescent="0.2">
      <c r="A879" s="60">
        <v>44105</v>
      </c>
      <c r="B879" s="55">
        <v>59.3</v>
      </c>
      <c r="C879" s="56">
        <v>3269.96</v>
      </c>
      <c r="D879" s="62">
        <f>(Table7[[#This Row],[S&amp;P]]-C867)/C867</f>
        <v>7.6508776781364016E-2</v>
      </c>
    </row>
    <row r="880" spans="1:4" x14ac:dyDescent="0.2">
      <c r="A880" s="60">
        <v>44136</v>
      </c>
      <c r="B880" s="55">
        <v>57.5</v>
      </c>
      <c r="C880" s="56">
        <v>3621.63</v>
      </c>
      <c r="D880" s="62">
        <f>(Table7[[#This Row],[S&amp;P]]-C868)/C868</f>
        <v>0.15302548886016468</v>
      </c>
    </row>
    <row r="881" spans="1:4" x14ac:dyDescent="0.2">
      <c r="A881" s="60">
        <v>44166</v>
      </c>
      <c r="B881" s="55">
        <v>60.5</v>
      </c>
      <c r="C881" s="56">
        <v>3756.07</v>
      </c>
      <c r="D881" s="62">
        <f>(Table7[[#This Row],[S&amp;P]]-C869)/C869</f>
        <v>0.16258921994069542</v>
      </c>
    </row>
    <row r="882" spans="1:4" x14ac:dyDescent="0.2">
      <c r="A882" s="60">
        <v>44197</v>
      </c>
      <c r="B882" s="55">
        <v>58.7</v>
      </c>
      <c r="C882" s="56">
        <v>3714.24</v>
      </c>
      <c r="D882" s="62">
        <f>(Table7[[#This Row],[S&amp;P]]-C870)/C870</f>
        <v>0.15151665467893544</v>
      </c>
    </row>
    <row r="883" spans="1:4" x14ac:dyDescent="0.2">
      <c r="A883" s="60">
        <v>44228</v>
      </c>
      <c r="B883" s="55">
        <v>60.8</v>
      </c>
      <c r="C883" s="56">
        <v>3811.15</v>
      </c>
      <c r="D883" s="62">
        <f>(Table7[[#This Row],[S&amp;P]]-C871)/C871</f>
        <v>0.29006979845779945</v>
      </c>
    </row>
    <row r="884" spans="1:4" x14ac:dyDescent="0.2">
      <c r="A884" s="60">
        <v>44256</v>
      </c>
      <c r="B884" s="55">
        <v>64.7</v>
      </c>
      <c r="C884" s="56">
        <v>3972.89</v>
      </c>
      <c r="D884" s="62">
        <f>(Table7[[#This Row],[S&amp;P]]-C872)/C872</f>
        <v>0.5371451564851677</v>
      </c>
    </row>
    <row r="885" spans="1:4" x14ac:dyDescent="0.2">
      <c r="A885" s="60">
        <v>44287</v>
      </c>
      <c r="B885" s="55">
        <v>60.7</v>
      </c>
      <c r="C885" s="56">
        <v>4181.17</v>
      </c>
      <c r="D885" s="62">
        <f>(Table7[[#This Row],[S&amp;P]]-C873)/C873</f>
        <v>0.43562935418190318</v>
      </c>
    </row>
    <row r="886" spans="1:4" x14ac:dyDescent="0.2">
      <c r="A886" s="60">
        <v>44317</v>
      </c>
      <c r="B886" s="55">
        <v>61.2</v>
      </c>
      <c r="C886" s="56">
        <v>4204.1099999999997</v>
      </c>
      <c r="D886" s="62">
        <f>(Table7[[#This Row],[S&amp;P]]-C874)/C874</f>
        <v>0.38097302837096081</v>
      </c>
    </row>
    <row r="887" spans="1:4" x14ac:dyDescent="0.2">
      <c r="A887" s="60">
        <v>44348</v>
      </c>
      <c r="B887" s="55">
        <v>60.6</v>
      </c>
      <c r="C887" s="56">
        <v>4297.5</v>
      </c>
      <c r="D887" s="62">
        <f>(Table7[[#This Row],[S&amp;P]]-C875)/C875</f>
        <v>0.38616064948762857</v>
      </c>
    </row>
    <row r="888" spans="1:4" x14ac:dyDescent="0.2">
      <c r="A888" s="60">
        <v>44378</v>
      </c>
      <c r="B888" s="55">
        <v>59.5</v>
      </c>
      <c r="C888" s="56">
        <v>4395.26</v>
      </c>
      <c r="D888" s="62">
        <f>(Table7[[#This Row],[S&amp;P]]-C876)/C876</f>
        <v>0.34365599550001236</v>
      </c>
    </row>
    <row r="889" spans="1:4" x14ac:dyDescent="0.2">
      <c r="A889" s="60">
        <v>44409</v>
      </c>
      <c r="B889" s="55">
        <v>59.9</v>
      </c>
      <c r="C889" s="56">
        <v>4522.68</v>
      </c>
      <c r="D889" s="62">
        <f>(Table7[[#This Row],[S&amp;P]]-C877)/C877</f>
        <v>0.2920798443566428</v>
      </c>
    </row>
    <row r="890" spans="1:4" x14ac:dyDescent="0.2">
      <c r="A890" s="60">
        <v>44440</v>
      </c>
      <c r="B890" s="55">
        <v>61.1</v>
      </c>
      <c r="C890" s="56">
        <v>4307.54</v>
      </c>
      <c r="D890" s="62">
        <f>(Table7[[#This Row],[S&amp;P]]-C878)/C878</f>
        <v>0.28086232530478739</v>
      </c>
    </row>
  </sheetData>
  <pageMargins left="0.7" right="0.7" top="0.75" bottom="0.75" header="0.3" footer="0.3"/>
  <pageSetup paperSize="9" orientation="portrait"/>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18" width="9.1640625" style="108" customWidth="1"/>
    <col min="19"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7" t="s">
        <v>65</v>
      </c>
      <c r="B5" s="58" t="s">
        <v>67</v>
      </c>
      <c r="C5" s="59" t="s">
        <v>73</v>
      </c>
    </row>
    <row r="6" spans="1:9" x14ac:dyDescent="0.2">
      <c r="A6" s="54">
        <v>17533</v>
      </c>
      <c r="B6" s="55">
        <v>51.7</v>
      </c>
      <c r="C6" s="55"/>
    </row>
    <row r="7" spans="1:9" x14ac:dyDescent="0.2">
      <c r="A7" s="54">
        <v>17564</v>
      </c>
      <c r="B7" s="55">
        <v>50.2</v>
      </c>
      <c r="C7" s="55">
        <f>Table9[[#This Row],[PMI]]-B6</f>
        <v>-1.5</v>
      </c>
    </row>
    <row r="8" spans="1:9" x14ac:dyDescent="0.2">
      <c r="A8" s="54">
        <v>17593</v>
      </c>
      <c r="B8" s="55">
        <v>43.3</v>
      </c>
      <c r="C8" s="55">
        <f>Table9[[#This Row],[PMI]]-B7</f>
        <v>-6.9000000000000057</v>
      </c>
    </row>
    <row r="9" spans="1:9" x14ac:dyDescent="0.2">
      <c r="A9" s="54">
        <v>17624</v>
      </c>
      <c r="B9" s="55">
        <v>45.4</v>
      </c>
      <c r="C9" s="55">
        <f>Table9[[#This Row],[PMI]]-B8</f>
        <v>2.1000000000000014</v>
      </c>
    </row>
    <row r="10" spans="1:9" x14ac:dyDescent="0.2">
      <c r="A10" s="54">
        <v>17654</v>
      </c>
      <c r="B10" s="55">
        <v>49.5</v>
      </c>
      <c r="C10" s="55">
        <f>Table9[[#This Row],[PMI]]-B9</f>
        <v>4.1000000000000014</v>
      </c>
    </row>
    <row r="11" spans="1:9" x14ac:dyDescent="0.2">
      <c r="A11" s="54">
        <v>17685</v>
      </c>
      <c r="B11" s="55">
        <v>53</v>
      </c>
      <c r="C11" s="55">
        <f>Table9[[#This Row],[PMI]]-B10</f>
        <v>3.5</v>
      </c>
    </row>
    <row r="12" spans="1:9" x14ac:dyDescent="0.2">
      <c r="A12" s="54">
        <v>17715</v>
      </c>
      <c r="B12" s="55">
        <v>48.4</v>
      </c>
      <c r="C12" s="55">
        <f>Table9[[#This Row],[PMI]]-B11</f>
        <v>-4.6000000000000014</v>
      </c>
    </row>
    <row r="13" spans="1:9" x14ac:dyDescent="0.2">
      <c r="A13" s="54">
        <v>17746</v>
      </c>
      <c r="B13" s="55">
        <v>45.1</v>
      </c>
      <c r="C13" s="55">
        <f>Table9[[#This Row],[PMI]]-B12</f>
        <v>-3.2999999999999972</v>
      </c>
    </row>
    <row r="14" spans="1:9" x14ac:dyDescent="0.2">
      <c r="A14" s="54">
        <v>17777</v>
      </c>
      <c r="B14" s="55">
        <v>42.1</v>
      </c>
      <c r="C14" s="55">
        <f>Table9[[#This Row],[PMI]]-B13</f>
        <v>-3</v>
      </c>
    </row>
    <row r="15" spans="1:9" x14ac:dyDescent="0.2">
      <c r="A15" s="54">
        <v>17807</v>
      </c>
      <c r="B15" s="55">
        <v>47.2</v>
      </c>
      <c r="C15" s="55">
        <f>Table9[[#This Row],[PMI]]-B14</f>
        <v>5.1000000000000014</v>
      </c>
    </row>
    <row r="16" spans="1:9" x14ac:dyDescent="0.2">
      <c r="A16" s="54">
        <v>17838</v>
      </c>
      <c r="B16" s="55">
        <v>42.4</v>
      </c>
      <c r="C16" s="55">
        <f>Table9[[#This Row],[PMI]]-B15</f>
        <v>-4.8000000000000043</v>
      </c>
    </row>
    <row r="17" spans="1:3" x14ac:dyDescent="0.2">
      <c r="A17" s="54">
        <v>17868</v>
      </c>
      <c r="B17" s="55">
        <v>35</v>
      </c>
      <c r="C17" s="55">
        <f>Table9[[#This Row],[PMI]]-B16</f>
        <v>-7.3999999999999986</v>
      </c>
    </row>
    <row r="18" spans="1:3" x14ac:dyDescent="0.2">
      <c r="A18" s="54">
        <v>17899</v>
      </c>
      <c r="B18" s="55">
        <v>32.9</v>
      </c>
      <c r="C18" s="55">
        <f>Table9[[#This Row],[PMI]]-B17</f>
        <v>-2.1000000000000014</v>
      </c>
    </row>
    <row r="19" spans="1:3" x14ac:dyDescent="0.2">
      <c r="A19" s="54">
        <v>17930</v>
      </c>
      <c r="B19" s="55">
        <v>31.3</v>
      </c>
      <c r="C19" s="55">
        <f>Table9[[#This Row],[PMI]]-B18</f>
        <v>-1.5999999999999979</v>
      </c>
    </row>
    <row r="20" spans="1:3" x14ac:dyDescent="0.2">
      <c r="A20" s="54">
        <v>17958</v>
      </c>
      <c r="B20" s="55">
        <v>34.5</v>
      </c>
      <c r="C20" s="55">
        <f>Table9[[#This Row],[PMI]]-B19</f>
        <v>3.1999999999999993</v>
      </c>
    </row>
    <row r="21" spans="1:3" x14ac:dyDescent="0.2">
      <c r="A21" s="54">
        <v>17989</v>
      </c>
      <c r="B21" s="55">
        <v>35.5</v>
      </c>
      <c r="C21" s="55">
        <f>Table9[[#This Row],[PMI]]-B20</f>
        <v>1</v>
      </c>
    </row>
    <row r="22" spans="1:3" x14ac:dyDescent="0.2">
      <c r="A22" s="54">
        <v>18019</v>
      </c>
      <c r="B22" s="55">
        <v>32.6</v>
      </c>
      <c r="C22" s="55">
        <f>Table9[[#This Row],[PMI]]-B21</f>
        <v>-2.8999999999999986</v>
      </c>
    </row>
    <row r="23" spans="1:3" x14ac:dyDescent="0.2">
      <c r="A23" s="54">
        <v>18050</v>
      </c>
      <c r="B23" s="55">
        <v>31.6</v>
      </c>
      <c r="C23" s="55">
        <f>Table9[[#This Row],[PMI]]-B22</f>
        <v>-1</v>
      </c>
    </row>
    <row r="24" spans="1:3" x14ac:dyDescent="0.2">
      <c r="A24" s="54">
        <v>18080</v>
      </c>
      <c r="B24" s="55">
        <v>39</v>
      </c>
      <c r="C24" s="55">
        <f>Table9[[#This Row],[PMI]]-B23</f>
        <v>7.3999999999999986</v>
      </c>
    </row>
    <row r="25" spans="1:3" x14ac:dyDescent="0.2">
      <c r="A25" s="54">
        <v>18111</v>
      </c>
      <c r="B25" s="55">
        <v>47</v>
      </c>
      <c r="C25" s="55">
        <f>Table9[[#This Row],[PMI]]-B24</f>
        <v>8</v>
      </c>
    </row>
    <row r="26" spans="1:3" x14ac:dyDescent="0.2">
      <c r="A26" s="54">
        <v>18142</v>
      </c>
      <c r="B26" s="55">
        <v>52.3</v>
      </c>
      <c r="C26" s="55">
        <f>Table9[[#This Row],[PMI]]-B25</f>
        <v>5.2999999999999972</v>
      </c>
    </row>
    <row r="27" spans="1:3" x14ac:dyDescent="0.2">
      <c r="A27" s="54">
        <v>18172</v>
      </c>
      <c r="B27" s="55">
        <v>51</v>
      </c>
      <c r="C27" s="55">
        <f>Table9[[#This Row],[PMI]]-B26</f>
        <v>-1.2999999999999972</v>
      </c>
    </row>
    <row r="28" spans="1:3" x14ac:dyDescent="0.2">
      <c r="A28" s="54">
        <v>18203</v>
      </c>
      <c r="B28" s="55">
        <v>51</v>
      </c>
      <c r="C28" s="55">
        <f>Table9[[#This Row],[PMI]]-B27</f>
        <v>0</v>
      </c>
    </row>
    <row r="29" spans="1:3" x14ac:dyDescent="0.2">
      <c r="A29" s="54">
        <v>18233</v>
      </c>
      <c r="B29" s="55">
        <v>57.3</v>
      </c>
      <c r="C29" s="55">
        <f>Table9[[#This Row],[PMI]]-B28</f>
        <v>6.2999999999999972</v>
      </c>
    </row>
    <row r="30" spans="1:3" x14ac:dyDescent="0.2">
      <c r="A30" s="54">
        <v>18264</v>
      </c>
      <c r="B30" s="55">
        <v>59.1</v>
      </c>
      <c r="C30" s="55">
        <f>Table9[[#This Row],[PMI]]-B29</f>
        <v>1.8000000000000043</v>
      </c>
    </row>
    <row r="31" spans="1:3" x14ac:dyDescent="0.2">
      <c r="A31" s="54">
        <v>18295</v>
      </c>
      <c r="B31" s="55">
        <v>60.5</v>
      </c>
      <c r="C31" s="55">
        <f>Table9[[#This Row],[PMI]]-B30</f>
        <v>1.3999999999999986</v>
      </c>
    </row>
    <row r="32" spans="1:3" x14ac:dyDescent="0.2">
      <c r="A32" s="54">
        <v>18323</v>
      </c>
      <c r="B32" s="55">
        <v>62.1</v>
      </c>
      <c r="C32" s="55">
        <f>Table9[[#This Row],[PMI]]-B31</f>
        <v>1.6000000000000014</v>
      </c>
    </row>
    <row r="33" spans="1:3" x14ac:dyDescent="0.2">
      <c r="A33" s="54">
        <v>18354</v>
      </c>
      <c r="B33" s="55">
        <v>68.099999999999994</v>
      </c>
      <c r="C33" s="55">
        <f>Table9[[#This Row],[PMI]]-B32</f>
        <v>5.9999999999999929</v>
      </c>
    </row>
    <row r="34" spans="1:3" x14ac:dyDescent="0.2">
      <c r="A34" s="54">
        <v>18384</v>
      </c>
      <c r="B34" s="55">
        <v>74.7</v>
      </c>
      <c r="C34" s="55">
        <f>Table9[[#This Row],[PMI]]-B33</f>
        <v>6.6000000000000085</v>
      </c>
    </row>
    <row r="35" spans="1:3" x14ac:dyDescent="0.2">
      <c r="A35" s="54">
        <v>18415</v>
      </c>
      <c r="B35" s="55">
        <v>76.599999999999994</v>
      </c>
      <c r="C35" s="55">
        <f>Table9[[#This Row],[PMI]]-B34</f>
        <v>1.8999999999999915</v>
      </c>
    </row>
    <row r="36" spans="1:3" x14ac:dyDescent="0.2">
      <c r="A36" s="54">
        <v>18445</v>
      </c>
      <c r="B36" s="55">
        <v>77.5</v>
      </c>
      <c r="C36" s="55">
        <f>Table9[[#This Row],[PMI]]-B35</f>
        <v>0.90000000000000568</v>
      </c>
    </row>
    <row r="37" spans="1:3" x14ac:dyDescent="0.2">
      <c r="A37" s="54">
        <v>18476</v>
      </c>
      <c r="B37" s="55">
        <v>75.8</v>
      </c>
      <c r="C37" s="55">
        <f>Table9[[#This Row],[PMI]]-B36</f>
        <v>-1.7000000000000028</v>
      </c>
    </row>
    <row r="38" spans="1:3" x14ac:dyDescent="0.2">
      <c r="A38" s="54">
        <v>18507</v>
      </c>
      <c r="B38" s="55">
        <v>68.099999999999994</v>
      </c>
      <c r="C38" s="55">
        <f>Table9[[#This Row],[PMI]]-B37</f>
        <v>-7.7000000000000028</v>
      </c>
    </row>
    <row r="39" spans="1:3" x14ac:dyDescent="0.2">
      <c r="A39" s="54">
        <v>18537</v>
      </c>
      <c r="B39" s="55">
        <v>59.2</v>
      </c>
      <c r="C39" s="55">
        <f>Table9[[#This Row],[PMI]]-B38</f>
        <v>-8.8999999999999915</v>
      </c>
    </row>
    <row r="40" spans="1:3" x14ac:dyDescent="0.2">
      <c r="A40" s="54">
        <v>18568</v>
      </c>
      <c r="B40" s="55">
        <v>63.1</v>
      </c>
      <c r="C40" s="55">
        <f>Table9[[#This Row],[PMI]]-B39</f>
        <v>3.8999999999999986</v>
      </c>
    </row>
    <row r="41" spans="1:3" x14ac:dyDescent="0.2">
      <c r="A41" s="54">
        <v>18598</v>
      </c>
      <c r="B41" s="55">
        <v>67.099999999999994</v>
      </c>
      <c r="C41" s="55">
        <f>Table9[[#This Row],[PMI]]-B40</f>
        <v>3.9999999999999929</v>
      </c>
    </row>
    <row r="42" spans="1:3" x14ac:dyDescent="0.2">
      <c r="A42" s="54">
        <v>18629</v>
      </c>
      <c r="B42" s="55">
        <v>67.8</v>
      </c>
      <c r="C42" s="55">
        <f>Table9[[#This Row],[PMI]]-B41</f>
        <v>0.70000000000000284</v>
      </c>
    </row>
    <row r="43" spans="1:3" x14ac:dyDescent="0.2">
      <c r="A43" s="54">
        <v>18660</v>
      </c>
      <c r="B43" s="55">
        <v>69.3</v>
      </c>
      <c r="C43" s="55">
        <f>Table9[[#This Row],[PMI]]-B42</f>
        <v>1.5</v>
      </c>
    </row>
    <row r="44" spans="1:3" x14ac:dyDescent="0.2">
      <c r="A44" s="54">
        <v>18688</v>
      </c>
      <c r="B44" s="55">
        <v>65.5</v>
      </c>
      <c r="C44" s="55">
        <f>Table9[[#This Row],[PMI]]-B43</f>
        <v>-3.7999999999999972</v>
      </c>
    </row>
    <row r="45" spans="1:3" x14ac:dyDescent="0.2">
      <c r="A45" s="54">
        <v>18719</v>
      </c>
      <c r="B45" s="55">
        <v>53.5</v>
      </c>
      <c r="C45" s="55">
        <f>Table9[[#This Row],[PMI]]-B44</f>
        <v>-12</v>
      </c>
    </row>
    <row r="46" spans="1:3" x14ac:dyDescent="0.2">
      <c r="A46" s="54">
        <v>18749</v>
      </c>
      <c r="B46" s="55">
        <v>50.7</v>
      </c>
      <c r="C46" s="55">
        <f>Table9[[#This Row],[PMI]]-B45</f>
        <v>-2.7999999999999972</v>
      </c>
    </row>
    <row r="47" spans="1:3" x14ac:dyDescent="0.2">
      <c r="A47" s="54">
        <v>18780</v>
      </c>
      <c r="B47" s="55">
        <v>45.5</v>
      </c>
      <c r="C47" s="55">
        <f>Table9[[#This Row],[PMI]]-B46</f>
        <v>-5.2000000000000028</v>
      </c>
    </row>
    <row r="48" spans="1:3" x14ac:dyDescent="0.2">
      <c r="A48" s="54">
        <v>18810</v>
      </c>
      <c r="B48" s="55">
        <v>42.1</v>
      </c>
      <c r="C48" s="55">
        <f>Table9[[#This Row],[PMI]]-B47</f>
        <v>-3.3999999999999986</v>
      </c>
    </row>
    <row r="49" spans="1:3" x14ac:dyDescent="0.2">
      <c r="A49" s="54">
        <v>18841</v>
      </c>
      <c r="B49" s="55">
        <v>43.6</v>
      </c>
      <c r="C49" s="55">
        <f>Table9[[#This Row],[PMI]]-B48</f>
        <v>1.5</v>
      </c>
    </row>
    <row r="50" spans="1:3" x14ac:dyDescent="0.2">
      <c r="A50" s="54">
        <v>18872</v>
      </c>
      <c r="B50" s="55">
        <v>48.1</v>
      </c>
      <c r="C50" s="55">
        <f>Table9[[#This Row],[PMI]]-B49</f>
        <v>4.5</v>
      </c>
    </row>
    <row r="51" spans="1:3" x14ac:dyDescent="0.2">
      <c r="A51" s="54">
        <v>18902</v>
      </c>
      <c r="B51" s="55">
        <v>49.6</v>
      </c>
      <c r="C51" s="55">
        <f>Table9[[#This Row],[PMI]]-B50</f>
        <v>1.5</v>
      </c>
    </row>
    <row r="52" spans="1:3" x14ac:dyDescent="0.2">
      <c r="A52" s="54">
        <v>18933</v>
      </c>
      <c r="B52" s="55">
        <v>47.2</v>
      </c>
      <c r="C52" s="55">
        <f>Table9[[#This Row],[PMI]]-B51</f>
        <v>-2.3999999999999986</v>
      </c>
    </row>
    <row r="53" spans="1:3" x14ac:dyDescent="0.2">
      <c r="A53" s="54">
        <v>18963</v>
      </c>
      <c r="B53" s="55">
        <v>46.5</v>
      </c>
      <c r="C53" s="55">
        <f>Table9[[#This Row],[PMI]]-B52</f>
        <v>-0.70000000000000284</v>
      </c>
    </row>
    <row r="54" spans="1:3" x14ac:dyDescent="0.2">
      <c r="A54" s="54">
        <v>18994</v>
      </c>
      <c r="B54" s="55">
        <v>44.7</v>
      </c>
      <c r="C54" s="55">
        <f>Table9[[#This Row],[PMI]]-B53</f>
        <v>-1.7999999999999972</v>
      </c>
    </row>
    <row r="55" spans="1:3" x14ac:dyDescent="0.2">
      <c r="A55" s="54">
        <v>19025</v>
      </c>
      <c r="B55" s="55">
        <v>41.8</v>
      </c>
      <c r="C55" s="55">
        <f>Table9[[#This Row],[PMI]]-B54</f>
        <v>-2.9000000000000057</v>
      </c>
    </row>
    <row r="56" spans="1:3" x14ac:dyDescent="0.2">
      <c r="A56" s="54">
        <v>19054</v>
      </c>
      <c r="B56" s="55">
        <v>40</v>
      </c>
      <c r="C56" s="55">
        <f>Table9[[#This Row],[PMI]]-B55</f>
        <v>-1.7999999999999972</v>
      </c>
    </row>
    <row r="57" spans="1:3" x14ac:dyDescent="0.2">
      <c r="A57" s="54">
        <v>19085</v>
      </c>
      <c r="B57" s="55">
        <v>36.700000000000003</v>
      </c>
      <c r="C57" s="55">
        <f>Table9[[#This Row],[PMI]]-B56</f>
        <v>-3.2999999999999972</v>
      </c>
    </row>
    <row r="58" spans="1:3" x14ac:dyDescent="0.2">
      <c r="A58" s="54">
        <v>19115</v>
      </c>
      <c r="B58" s="55">
        <v>39.5</v>
      </c>
      <c r="C58" s="55">
        <f>Table9[[#This Row],[PMI]]-B57</f>
        <v>2.7999999999999972</v>
      </c>
    </row>
    <row r="59" spans="1:3" x14ac:dyDescent="0.2">
      <c r="A59" s="54">
        <v>19146</v>
      </c>
      <c r="B59" s="55">
        <v>43.3</v>
      </c>
      <c r="C59" s="55">
        <f>Table9[[#This Row],[PMI]]-B58</f>
        <v>3.7999999999999972</v>
      </c>
    </row>
    <row r="60" spans="1:3" x14ac:dyDescent="0.2">
      <c r="A60" s="54">
        <v>19176</v>
      </c>
      <c r="B60" s="55">
        <v>48.3</v>
      </c>
      <c r="C60" s="55">
        <f>Table9[[#This Row],[PMI]]-B59</f>
        <v>5</v>
      </c>
    </row>
    <row r="61" spans="1:3" x14ac:dyDescent="0.2">
      <c r="A61" s="54">
        <v>19207</v>
      </c>
      <c r="B61" s="55">
        <v>60.4</v>
      </c>
      <c r="C61" s="55">
        <f>Table9[[#This Row],[PMI]]-B60</f>
        <v>12.100000000000001</v>
      </c>
    </row>
    <row r="62" spans="1:3" x14ac:dyDescent="0.2">
      <c r="A62" s="54">
        <v>19238</v>
      </c>
      <c r="B62" s="55">
        <v>56.1</v>
      </c>
      <c r="C62" s="55">
        <f>Table9[[#This Row],[PMI]]-B61</f>
        <v>-4.2999999999999972</v>
      </c>
    </row>
    <row r="63" spans="1:3" x14ac:dyDescent="0.2">
      <c r="A63" s="54">
        <v>19268</v>
      </c>
      <c r="B63" s="55">
        <v>56.2</v>
      </c>
      <c r="C63" s="55">
        <f>Table9[[#This Row],[PMI]]-B62</f>
        <v>0.10000000000000142</v>
      </c>
    </row>
    <row r="64" spans="1:3" x14ac:dyDescent="0.2">
      <c r="A64" s="54">
        <v>19299</v>
      </c>
      <c r="B64" s="55">
        <v>56.8</v>
      </c>
      <c r="C64" s="55">
        <f>Table9[[#This Row],[PMI]]-B63</f>
        <v>0.59999999999999432</v>
      </c>
    </row>
    <row r="65" spans="1:3" x14ac:dyDescent="0.2">
      <c r="A65" s="54">
        <v>19329</v>
      </c>
      <c r="B65" s="55">
        <v>55.8</v>
      </c>
      <c r="C65" s="55">
        <f>Table9[[#This Row],[PMI]]-B64</f>
        <v>-1</v>
      </c>
    </row>
    <row r="66" spans="1:3" x14ac:dyDescent="0.2">
      <c r="A66" s="54">
        <v>19360</v>
      </c>
      <c r="B66" s="55">
        <v>59.4</v>
      </c>
      <c r="C66" s="55">
        <f>Table9[[#This Row],[PMI]]-B65</f>
        <v>3.6000000000000014</v>
      </c>
    </row>
    <row r="67" spans="1:3" x14ac:dyDescent="0.2">
      <c r="A67" s="54">
        <v>19391</v>
      </c>
      <c r="B67" s="55">
        <v>55.4</v>
      </c>
      <c r="C67" s="55">
        <f>Table9[[#This Row],[PMI]]-B66</f>
        <v>-4</v>
      </c>
    </row>
    <row r="68" spans="1:3" x14ac:dyDescent="0.2">
      <c r="A68" s="54">
        <v>19419</v>
      </c>
      <c r="B68" s="55">
        <v>50.5</v>
      </c>
      <c r="C68" s="55">
        <f>Table9[[#This Row],[PMI]]-B67</f>
        <v>-4.8999999999999986</v>
      </c>
    </row>
    <row r="69" spans="1:3" x14ac:dyDescent="0.2">
      <c r="A69" s="54">
        <v>19450</v>
      </c>
      <c r="B69" s="55">
        <v>51.1</v>
      </c>
      <c r="C69" s="55">
        <f>Table9[[#This Row],[PMI]]-B68</f>
        <v>0.60000000000000142</v>
      </c>
    </row>
    <row r="70" spans="1:3" x14ac:dyDescent="0.2">
      <c r="A70" s="54">
        <v>19480</v>
      </c>
      <c r="B70" s="55">
        <v>48.9</v>
      </c>
      <c r="C70" s="55">
        <f>Table9[[#This Row],[PMI]]-B69</f>
        <v>-2.2000000000000028</v>
      </c>
    </row>
    <row r="71" spans="1:3" x14ac:dyDescent="0.2">
      <c r="A71" s="54">
        <v>19511</v>
      </c>
      <c r="B71" s="55">
        <v>48.5</v>
      </c>
      <c r="C71" s="55">
        <f>Table9[[#This Row],[PMI]]-B70</f>
        <v>-0.39999999999999858</v>
      </c>
    </row>
    <row r="72" spans="1:3" x14ac:dyDescent="0.2">
      <c r="A72" s="54">
        <v>19541</v>
      </c>
      <c r="B72" s="55">
        <v>46.3</v>
      </c>
      <c r="C72" s="55">
        <f>Table9[[#This Row],[PMI]]-B71</f>
        <v>-2.2000000000000028</v>
      </c>
    </row>
    <row r="73" spans="1:3" x14ac:dyDescent="0.2">
      <c r="A73" s="54">
        <v>19572</v>
      </c>
      <c r="B73" s="55">
        <v>43.5</v>
      </c>
      <c r="C73" s="55">
        <f>Table9[[#This Row],[PMI]]-B72</f>
        <v>-2.7999999999999972</v>
      </c>
    </row>
    <row r="74" spans="1:3" x14ac:dyDescent="0.2">
      <c r="A74" s="54">
        <v>19603</v>
      </c>
      <c r="B74" s="55">
        <v>40.200000000000003</v>
      </c>
      <c r="C74" s="55">
        <f>Table9[[#This Row],[PMI]]-B73</f>
        <v>-3.2999999999999972</v>
      </c>
    </row>
    <row r="75" spans="1:3" x14ac:dyDescent="0.2">
      <c r="A75" s="54">
        <v>19633</v>
      </c>
      <c r="B75" s="55">
        <v>37.4</v>
      </c>
      <c r="C75" s="55">
        <f>Table9[[#This Row],[PMI]]-B74</f>
        <v>-2.8000000000000043</v>
      </c>
    </row>
    <row r="76" spans="1:3" x14ac:dyDescent="0.2">
      <c r="A76" s="54">
        <v>19664</v>
      </c>
      <c r="B76" s="55">
        <v>36.9</v>
      </c>
      <c r="C76" s="55">
        <f>Table9[[#This Row],[PMI]]-B75</f>
        <v>-0.5</v>
      </c>
    </row>
    <row r="77" spans="1:3" x14ac:dyDescent="0.2">
      <c r="A77" s="54">
        <v>19694</v>
      </c>
      <c r="B77" s="55">
        <v>35.6</v>
      </c>
      <c r="C77" s="55">
        <f>Table9[[#This Row],[PMI]]-B76</f>
        <v>-1.2999999999999972</v>
      </c>
    </row>
    <row r="78" spans="1:3" x14ac:dyDescent="0.2">
      <c r="A78" s="54">
        <v>19725</v>
      </c>
      <c r="B78" s="55">
        <v>37.4</v>
      </c>
      <c r="C78" s="55">
        <f>Table9[[#This Row],[PMI]]-B77</f>
        <v>1.7999999999999972</v>
      </c>
    </row>
    <row r="79" spans="1:3" x14ac:dyDescent="0.2">
      <c r="A79" s="54">
        <v>19756</v>
      </c>
      <c r="B79" s="55">
        <v>40.700000000000003</v>
      </c>
      <c r="C79" s="55">
        <f>Table9[[#This Row],[PMI]]-B78</f>
        <v>3.3000000000000043</v>
      </c>
    </row>
    <row r="80" spans="1:3" x14ac:dyDescent="0.2">
      <c r="A80" s="54">
        <v>19784</v>
      </c>
      <c r="B80" s="55">
        <v>44.7</v>
      </c>
      <c r="C80" s="55">
        <f>Table9[[#This Row],[PMI]]-B79</f>
        <v>4</v>
      </c>
    </row>
    <row r="81" spans="1:3" x14ac:dyDescent="0.2">
      <c r="A81" s="54">
        <v>19815</v>
      </c>
      <c r="B81" s="55">
        <v>47.7</v>
      </c>
      <c r="C81" s="55">
        <f>Table9[[#This Row],[PMI]]-B80</f>
        <v>3</v>
      </c>
    </row>
    <row r="82" spans="1:3" x14ac:dyDescent="0.2">
      <c r="A82" s="54">
        <v>19845</v>
      </c>
      <c r="B82" s="55">
        <v>50.1</v>
      </c>
      <c r="C82" s="55">
        <f>Table9[[#This Row],[PMI]]-B81</f>
        <v>2.3999999999999986</v>
      </c>
    </row>
    <row r="83" spans="1:3" x14ac:dyDescent="0.2">
      <c r="A83" s="54">
        <v>19876</v>
      </c>
      <c r="B83" s="55">
        <v>52.1</v>
      </c>
      <c r="C83" s="55">
        <f>Table9[[#This Row],[PMI]]-B82</f>
        <v>2</v>
      </c>
    </row>
    <row r="84" spans="1:3" x14ac:dyDescent="0.2">
      <c r="A84" s="54">
        <v>19906</v>
      </c>
      <c r="B84" s="55">
        <v>51.7</v>
      </c>
      <c r="C84" s="55">
        <f>Table9[[#This Row],[PMI]]-B83</f>
        <v>-0.39999999999999858</v>
      </c>
    </row>
    <row r="85" spans="1:3" x14ac:dyDescent="0.2">
      <c r="A85" s="54">
        <v>19937</v>
      </c>
      <c r="B85" s="55">
        <v>54.4</v>
      </c>
      <c r="C85" s="55">
        <f>Table9[[#This Row],[PMI]]-B84</f>
        <v>2.6999999999999957</v>
      </c>
    </row>
    <row r="86" spans="1:3" x14ac:dyDescent="0.2">
      <c r="A86" s="54">
        <v>19968</v>
      </c>
      <c r="B86" s="55">
        <v>53.5</v>
      </c>
      <c r="C86" s="55">
        <f>Table9[[#This Row],[PMI]]-B85</f>
        <v>-0.89999999999999858</v>
      </c>
    </row>
    <row r="87" spans="1:3" x14ac:dyDescent="0.2">
      <c r="A87" s="54">
        <v>19998</v>
      </c>
      <c r="B87" s="55">
        <v>58.2</v>
      </c>
      <c r="C87" s="55">
        <f>Table9[[#This Row],[PMI]]-B86</f>
        <v>4.7000000000000028</v>
      </c>
    </row>
    <row r="88" spans="1:3" x14ac:dyDescent="0.2">
      <c r="A88" s="54">
        <v>20029</v>
      </c>
      <c r="B88" s="55">
        <v>58.8</v>
      </c>
      <c r="C88" s="55">
        <f>Table9[[#This Row],[PMI]]-B87</f>
        <v>0.59999999999999432</v>
      </c>
    </row>
    <row r="89" spans="1:3" x14ac:dyDescent="0.2">
      <c r="A89" s="54">
        <v>20059</v>
      </c>
      <c r="B89" s="55">
        <v>63.8</v>
      </c>
      <c r="C89" s="55">
        <f>Table9[[#This Row],[PMI]]-B88</f>
        <v>5</v>
      </c>
    </row>
    <row r="90" spans="1:3" x14ac:dyDescent="0.2">
      <c r="A90" s="54">
        <v>20090</v>
      </c>
      <c r="B90" s="55">
        <v>63</v>
      </c>
      <c r="C90" s="55">
        <f>Table9[[#This Row],[PMI]]-B89</f>
        <v>-0.79999999999999716</v>
      </c>
    </row>
    <row r="91" spans="1:3" x14ac:dyDescent="0.2">
      <c r="A91" s="54">
        <v>20121</v>
      </c>
      <c r="B91" s="55">
        <v>67.8</v>
      </c>
      <c r="C91" s="55">
        <f>Table9[[#This Row],[PMI]]-B90</f>
        <v>4.7999999999999972</v>
      </c>
    </row>
    <row r="92" spans="1:3" x14ac:dyDescent="0.2">
      <c r="A92" s="54">
        <v>20149</v>
      </c>
      <c r="B92" s="55">
        <v>67.5</v>
      </c>
      <c r="C92" s="55">
        <f>Table9[[#This Row],[PMI]]-B91</f>
        <v>-0.29999999999999716</v>
      </c>
    </row>
    <row r="93" spans="1:3" x14ac:dyDescent="0.2">
      <c r="A93" s="54">
        <v>20180</v>
      </c>
      <c r="B93" s="55">
        <v>68.7</v>
      </c>
      <c r="C93" s="55">
        <f>Table9[[#This Row],[PMI]]-B92</f>
        <v>1.2000000000000028</v>
      </c>
    </row>
    <row r="94" spans="1:3" x14ac:dyDescent="0.2">
      <c r="A94" s="54">
        <v>20210</v>
      </c>
      <c r="B94" s="55">
        <v>69.5</v>
      </c>
      <c r="C94" s="55">
        <f>Table9[[#This Row],[PMI]]-B93</f>
        <v>0.79999999999999716</v>
      </c>
    </row>
    <row r="95" spans="1:3" x14ac:dyDescent="0.2">
      <c r="A95" s="54">
        <v>20241</v>
      </c>
      <c r="B95" s="55">
        <v>63.3</v>
      </c>
      <c r="C95" s="55">
        <f>Table9[[#This Row],[PMI]]-B94</f>
        <v>-6.2000000000000028</v>
      </c>
    </row>
    <row r="96" spans="1:3" x14ac:dyDescent="0.2">
      <c r="A96" s="54">
        <v>20271</v>
      </c>
      <c r="B96" s="55">
        <v>66.2</v>
      </c>
      <c r="C96" s="55">
        <f>Table9[[#This Row],[PMI]]-B95</f>
        <v>2.9000000000000057</v>
      </c>
    </row>
    <row r="97" spans="1:3" x14ac:dyDescent="0.2">
      <c r="A97" s="54">
        <v>20302</v>
      </c>
      <c r="B97" s="55">
        <v>64.8</v>
      </c>
      <c r="C97" s="55">
        <f>Table9[[#This Row],[PMI]]-B96</f>
        <v>-1.4000000000000057</v>
      </c>
    </row>
    <row r="98" spans="1:3" x14ac:dyDescent="0.2">
      <c r="A98" s="54">
        <v>20333</v>
      </c>
      <c r="B98" s="55">
        <v>62.4</v>
      </c>
      <c r="C98" s="55">
        <f>Table9[[#This Row],[PMI]]-B97</f>
        <v>-2.3999999999999986</v>
      </c>
    </row>
    <row r="99" spans="1:3" x14ac:dyDescent="0.2">
      <c r="A99" s="54">
        <v>20363</v>
      </c>
      <c r="B99" s="55">
        <v>63.7</v>
      </c>
      <c r="C99" s="55">
        <f>Table9[[#This Row],[PMI]]-B98</f>
        <v>1.3000000000000043</v>
      </c>
    </row>
    <row r="100" spans="1:3" x14ac:dyDescent="0.2">
      <c r="A100" s="54">
        <v>20394</v>
      </c>
      <c r="B100" s="55">
        <v>62</v>
      </c>
      <c r="C100" s="55">
        <f>Table9[[#This Row],[PMI]]-B99</f>
        <v>-1.7000000000000028</v>
      </c>
    </row>
    <row r="101" spans="1:3" x14ac:dyDescent="0.2">
      <c r="A101" s="54">
        <v>20424</v>
      </c>
      <c r="B101" s="55">
        <v>65.599999999999994</v>
      </c>
      <c r="C101" s="55">
        <f>Table9[[#This Row],[PMI]]-B100</f>
        <v>3.5999999999999943</v>
      </c>
    </row>
    <row r="102" spans="1:3" x14ac:dyDescent="0.2">
      <c r="A102" s="54">
        <v>20455</v>
      </c>
      <c r="B102" s="55">
        <v>60.2</v>
      </c>
      <c r="C102" s="55">
        <f>Table9[[#This Row],[PMI]]-B101</f>
        <v>-5.3999999999999915</v>
      </c>
    </row>
    <row r="103" spans="1:3" x14ac:dyDescent="0.2">
      <c r="A103" s="54">
        <v>20486</v>
      </c>
      <c r="B103" s="55">
        <v>58.2</v>
      </c>
      <c r="C103" s="55">
        <f>Table9[[#This Row],[PMI]]-B102</f>
        <v>-2</v>
      </c>
    </row>
    <row r="104" spans="1:3" x14ac:dyDescent="0.2">
      <c r="A104" s="54">
        <v>20515</v>
      </c>
      <c r="B104" s="55">
        <v>57.2</v>
      </c>
      <c r="C104" s="55">
        <f>Table9[[#This Row],[PMI]]-B103</f>
        <v>-1</v>
      </c>
    </row>
    <row r="105" spans="1:3" x14ac:dyDescent="0.2">
      <c r="A105" s="54">
        <v>20546</v>
      </c>
      <c r="B105" s="55">
        <v>55.9</v>
      </c>
      <c r="C105" s="55">
        <f>Table9[[#This Row],[PMI]]-B104</f>
        <v>-1.3000000000000043</v>
      </c>
    </row>
    <row r="106" spans="1:3" x14ac:dyDescent="0.2">
      <c r="A106" s="54">
        <v>20576</v>
      </c>
      <c r="B106" s="55">
        <v>51.2</v>
      </c>
      <c r="C106" s="55">
        <f>Table9[[#This Row],[PMI]]-B105</f>
        <v>-4.6999999999999957</v>
      </c>
    </row>
    <row r="107" spans="1:3" x14ac:dyDescent="0.2">
      <c r="A107" s="54">
        <v>20607</v>
      </c>
      <c r="B107" s="55">
        <v>47.7</v>
      </c>
      <c r="C107" s="55">
        <f>Table9[[#This Row],[PMI]]-B106</f>
        <v>-3.5</v>
      </c>
    </row>
    <row r="108" spans="1:3" x14ac:dyDescent="0.2">
      <c r="A108" s="54">
        <v>20637</v>
      </c>
      <c r="B108" s="55">
        <v>44.2</v>
      </c>
      <c r="C108" s="55">
        <f>Table9[[#This Row],[PMI]]-B107</f>
        <v>-3.5</v>
      </c>
    </row>
    <row r="109" spans="1:3" x14ac:dyDescent="0.2">
      <c r="A109" s="54">
        <v>20668</v>
      </c>
      <c r="B109" s="55">
        <v>51.5</v>
      </c>
      <c r="C109" s="55">
        <f>Table9[[#This Row],[PMI]]-B108</f>
        <v>7.2999999999999972</v>
      </c>
    </row>
    <row r="110" spans="1:3" x14ac:dyDescent="0.2">
      <c r="A110" s="54">
        <v>20699</v>
      </c>
      <c r="B110" s="55">
        <v>55.5</v>
      </c>
      <c r="C110" s="55">
        <f>Table9[[#This Row],[PMI]]-B109</f>
        <v>4</v>
      </c>
    </row>
    <row r="111" spans="1:3" x14ac:dyDescent="0.2">
      <c r="A111" s="54">
        <v>20729</v>
      </c>
      <c r="B111" s="55">
        <v>52.7</v>
      </c>
      <c r="C111" s="55">
        <f>Table9[[#This Row],[PMI]]-B110</f>
        <v>-2.7999999999999972</v>
      </c>
    </row>
    <row r="112" spans="1:3" x14ac:dyDescent="0.2">
      <c r="A112" s="54">
        <v>20760</v>
      </c>
      <c r="B112" s="55">
        <v>55</v>
      </c>
      <c r="C112" s="55">
        <f>Table9[[#This Row],[PMI]]-B111</f>
        <v>2.2999999999999972</v>
      </c>
    </row>
    <row r="113" spans="1:3" x14ac:dyDescent="0.2">
      <c r="A113" s="54">
        <v>20790</v>
      </c>
      <c r="B113" s="55">
        <v>52.7</v>
      </c>
      <c r="C113" s="55">
        <f>Table9[[#This Row],[PMI]]-B112</f>
        <v>-2.2999999999999972</v>
      </c>
    </row>
    <row r="114" spans="1:3" x14ac:dyDescent="0.2">
      <c r="A114" s="54">
        <v>20821</v>
      </c>
      <c r="B114" s="55">
        <v>53.6</v>
      </c>
      <c r="C114" s="55">
        <f>Table9[[#This Row],[PMI]]-B113</f>
        <v>0.89999999999999858</v>
      </c>
    </row>
    <row r="115" spans="1:3" x14ac:dyDescent="0.2">
      <c r="A115" s="54">
        <v>20852</v>
      </c>
      <c r="B115" s="55">
        <v>51</v>
      </c>
      <c r="C115" s="55">
        <f>Table9[[#This Row],[PMI]]-B114</f>
        <v>-2.6000000000000014</v>
      </c>
    </row>
    <row r="116" spans="1:3" x14ac:dyDescent="0.2">
      <c r="A116" s="54">
        <v>20880</v>
      </c>
      <c r="B116" s="55">
        <v>47.5</v>
      </c>
      <c r="C116" s="55">
        <f>Table9[[#This Row],[PMI]]-B115</f>
        <v>-3.5</v>
      </c>
    </row>
    <row r="117" spans="1:3" x14ac:dyDescent="0.2">
      <c r="A117" s="54">
        <v>20911</v>
      </c>
      <c r="B117" s="55">
        <v>43.1</v>
      </c>
      <c r="C117" s="55">
        <f>Table9[[#This Row],[PMI]]-B116</f>
        <v>-4.3999999999999986</v>
      </c>
    </row>
    <row r="118" spans="1:3" x14ac:dyDescent="0.2">
      <c r="A118" s="54">
        <v>20941</v>
      </c>
      <c r="B118" s="55">
        <v>43.4</v>
      </c>
      <c r="C118" s="55">
        <f>Table9[[#This Row],[PMI]]-B117</f>
        <v>0.29999999999999716</v>
      </c>
    </row>
    <row r="119" spans="1:3" x14ac:dyDescent="0.2">
      <c r="A119" s="54">
        <v>20972</v>
      </c>
      <c r="B119" s="55">
        <v>45.9</v>
      </c>
      <c r="C119" s="55">
        <f>Table9[[#This Row],[PMI]]-B118</f>
        <v>2.5</v>
      </c>
    </row>
    <row r="120" spans="1:3" x14ac:dyDescent="0.2">
      <c r="A120" s="54">
        <v>21002</v>
      </c>
      <c r="B120" s="55">
        <v>45.7</v>
      </c>
      <c r="C120" s="55">
        <f>Table9[[#This Row],[PMI]]-B119</f>
        <v>-0.19999999999999574</v>
      </c>
    </row>
    <row r="121" spans="1:3" x14ac:dyDescent="0.2">
      <c r="A121" s="54">
        <v>21033</v>
      </c>
      <c r="B121" s="55">
        <v>45.3</v>
      </c>
      <c r="C121" s="55">
        <f>Table9[[#This Row],[PMI]]-B120</f>
        <v>-0.40000000000000568</v>
      </c>
    </row>
    <row r="122" spans="1:3" x14ac:dyDescent="0.2">
      <c r="A122" s="54">
        <v>21064</v>
      </c>
      <c r="B122" s="55">
        <v>45.8</v>
      </c>
      <c r="C122" s="55">
        <f>Table9[[#This Row],[PMI]]-B121</f>
        <v>0.5</v>
      </c>
    </row>
    <row r="123" spans="1:3" x14ac:dyDescent="0.2">
      <c r="A123" s="54">
        <v>21094</v>
      </c>
      <c r="B123" s="55">
        <v>41.1</v>
      </c>
      <c r="C123" s="55">
        <f>Table9[[#This Row],[PMI]]-B122</f>
        <v>-4.6999999999999957</v>
      </c>
    </row>
    <row r="124" spans="1:3" x14ac:dyDescent="0.2">
      <c r="A124" s="54">
        <v>21125</v>
      </c>
      <c r="B124" s="55">
        <v>40.4</v>
      </c>
      <c r="C124" s="55">
        <f>Table9[[#This Row],[PMI]]-B123</f>
        <v>-0.70000000000000284</v>
      </c>
    </row>
    <row r="125" spans="1:3" x14ac:dyDescent="0.2">
      <c r="A125" s="54">
        <v>21155</v>
      </c>
      <c r="B125" s="55">
        <v>36.799999999999997</v>
      </c>
      <c r="C125" s="55">
        <f>Table9[[#This Row],[PMI]]-B124</f>
        <v>-3.6000000000000014</v>
      </c>
    </row>
    <row r="126" spans="1:3" x14ac:dyDescent="0.2">
      <c r="A126" s="54">
        <v>21186</v>
      </c>
      <c r="B126" s="55">
        <v>33.4</v>
      </c>
      <c r="C126" s="55">
        <f>Table9[[#This Row],[PMI]]-B125</f>
        <v>-3.3999999999999986</v>
      </c>
    </row>
    <row r="127" spans="1:3" x14ac:dyDescent="0.2">
      <c r="A127" s="54">
        <v>21217</v>
      </c>
      <c r="B127" s="55">
        <v>37.200000000000003</v>
      </c>
      <c r="C127" s="55">
        <f>Table9[[#This Row],[PMI]]-B126</f>
        <v>3.8000000000000043</v>
      </c>
    </row>
    <row r="128" spans="1:3" x14ac:dyDescent="0.2">
      <c r="A128" s="54">
        <v>21245</v>
      </c>
      <c r="B128" s="55">
        <v>39.799999999999997</v>
      </c>
      <c r="C128" s="55">
        <f>Table9[[#This Row],[PMI]]-B127</f>
        <v>2.5999999999999943</v>
      </c>
    </row>
    <row r="129" spans="1:3" x14ac:dyDescent="0.2">
      <c r="A129" s="54">
        <v>21276</v>
      </c>
      <c r="B129" s="55">
        <v>39.1</v>
      </c>
      <c r="C129" s="55">
        <f>Table9[[#This Row],[PMI]]-B128</f>
        <v>-0.69999999999999574</v>
      </c>
    </row>
    <row r="130" spans="1:3" x14ac:dyDescent="0.2">
      <c r="A130" s="54">
        <v>21306</v>
      </c>
      <c r="B130" s="55">
        <v>46.6</v>
      </c>
      <c r="C130" s="55">
        <f>Table9[[#This Row],[PMI]]-B129</f>
        <v>7.5</v>
      </c>
    </row>
    <row r="131" spans="1:3" x14ac:dyDescent="0.2">
      <c r="A131" s="54">
        <v>21337</v>
      </c>
      <c r="B131" s="55">
        <v>51.4</v>
      </c>
      <c r="C131" s="55">
        <f>Table9[[#This Row],[PMI]]-B130</f>
        <v>4.7999999999999972</v>
      </c>
    </row>
    <row r="132" spans="1:3" x14ac:dyDescent="0.2">
      <c r="A132" s="54">
        <v>21367</v>
      </c>
      <c r="B132" s="55">
        <v>54.7</v>
      </c>
      <c r="C132" s="55">
        <f>Table9[[#This Row],[PMI]]-B131</f>
        <v>3.3000000000000043</v>
      </c>
    </row>
    <row r="133" spans="1:3" x14ac:dyDescent="0.2">
      <c r="A133" s="54">
        <v>21398</v>
      </c>
      <c r="B133" s="55">
        <v>57.3</v>
      </c>
      <c r="C133" s="55">
        <f>Table9[[#This Row],[PMI]]-B132</f>
        <v>2.5999999999999943</v>
      </c>
    </row>
    <row r="134" spans="1:3" x14ac:dyDescent="0.2">
      <c r="A134" s="54">
        <v>21429</v>
      </c>
      <c r="B134" s="55">
        <v>59.8</v>
      </c>
      <c r="C134" s="55">
        <f>Table9[[#This Row],[PMI]]-B133</f>
        <v>2.5</v>
      </c>
    </row>
    <row r="135" spans="1:3" x14ac:dyDescent="0.2">
      <c r="A135" s="54">
        <v>21459</v>
      </c>
      <c r="B135" s="55">
        <v>62.3</v>
      </c>
      <c r="C135" s="55">
        <f>Table9[[#This Row],[PMI]]-B134</f>
        <v>2.5</v>
      </c>
    </row>
    <row r="136" spans="1:3" x14ac:dyDescent="0.2">
      <c r="A136" s="54">
        <v>21490</v>
      </c>
      <c r="B136" s="55">
        <v>62.7</v>
      </c>
      <c r="C136" s="55">
        <f>Table9[[#This Row],[PMI]]-B135</f>
        <v>0.40000000000000568</v>
      </c>
    </row>
    <row r="137" spans="1:3" x14ac:dyDescent="0.2">
      <c r="A137" s="54">
        <v>21520</v>
      </c>
      <c r="B137" s="55">
        <v>60.5</v>
      </c>
      <c r="C137" s="55">
        <f>Table9[[#This Row],[PMI]]-B136</f>
        <v>-2.2000000000000028</v>
      </c>
    </row>
    <row r="138" spans="1:3" x14ac:dyDescent="0.2">
      <c r="A138" s="54">
        <v>21551</v>
      </c>
      <c r="B138" s="55">
        <v>64.400000000000006</v>
      </c>
      <c r="C138" s="55">
        <f>Table9[[#This Row],[PMI]]-B137</f>
        <v>3.9000000000000057</v>
      </c>
    </row>
    <row r="139" spans="1:3" x14ac:dyDescent="0.2">
      <c r="A139" s="54">
        <v>21582</v>
      </c>
      <c r="B139" s="55">
        <v>66.900000000000006</v>
      </c>
      <c r="C139" s="55">
        <f>Table9[[#This Row],[PMI]]-B138</f>
        <v>2.5</v>
      </c>
    </row>
    <row r="140" spans="1:3" x14ac:dyDescent="0.2">
      <c r="A140" s="54">
        <v>21610</v>
      </c>
      <c r="B140" s="55">
        <v>67.099999999999994</v>
      </c>
      <c r="C140" s="55">
        <f>Table9[[#This Row],[PMI]]-B139</f>
        <v>0.19999999999998863</v>
      </c>
    </row>
    <row r="141" spans="1:3" x14ac:dyDescent="0.2">
      <c r="A141" s="54">
        <v>21641</v>
      </c>
      <c r="B141" s="55">
        <v>66.900000000000006</v>
      </c>
      <c r="C141" s="55">
        <f>Table9[[#This Row],[PMI]]-B140</f>
        <v>-0.19999999999998863</v>
      </c>
    </row>
    <row r="142" spans="1:3" x14ac:dyDescent="0.2">
      <c r="A142" s="54">
        <v>21671</v>
      </c>
      <c r="B142" s="55">
        <v>68.2</v>
      </c>
      <c r="C142" s="55">
        <f>Table9[[#This Row],[PMI]]-B141</f>
        <v>1.2999999999999972</v>
      </c>
    </row>
    <row r="143" spans="1:3" x14ac:dyDescent="0.2">
      <c r="A143" s="54">
        <v>21702</v>
      </c>
      <c r="B143" s="55">
        <v>64.400000000000006</v>
      </c>
      <c r="C143" s="55">
        <f>Table9[[#This Row],[PMI]]-B142</f>
        <v>-3.7999999999999972</v>
      </c>
    </row>
    <row r="144" spans="1:3" x14ac:dyDescent="0.2">
      <c r="A144" s="54">
        <v>21732</v>
      </c>
      <c r="B144" s="55">
        <v>61.5</v>
      </c>
      <c r="C144" s="55">
        <f>Table9[[#This Row],[PMI]]-B143</f>
        <v>-2.9000000000000057</v>
      </c>
    </row>
    <row r="145" spans="1:3" x14ac:dyDescent="0.2">
      <c r="A145" s="54">
        <v>21763</v>
      </c>
      <c r="B145" s="55">
        <v>55.1</v>
      </c>
      <c r="C145" s="55">
        <f>Table9[[#This Row],[PMI]]-B144</f>
        <v>-6.3999999999999986</v>
      </c>
    </row>
    <row r="146" spans="1:3" x14ac:dyDescent="0.2">
      <c r="A146" s="54">
        <v>21794</v>
      </c>
      <c r="B146" s="55">
        <v>48.3</v>
      </c>
      <c r="C146" s="55">
        <f>Table9[[#This Row],[PMI]]-B145</f>
        <v>-6.8000000000000043</v>
      </c>
    </row>
    <row r="147" spans="1:3" x14ac:dyDescent="0.2">
      <c r="A147" s="54">
        <v>21824</v>
      </c>
      <c r="B147" s="55">
        <v>49.7</v>
      </c>
      <c r="C147" s="55">
        <f>Table9[[#This Row],[PMI]]-B146</f>
        <v>1.4000000000000057</v>
      </c>
    </row>
    <row r="148" spans="1:3" x14ac:dyDescent="0.2">
      <c r="A148" s="54">
        <v>21855</v>
      </c>
      <c r="B148" s="55">
        <v>50.6</v>
      </c>
      <c r="C148" s="55">
        <f>Table9[[#This Row],[PMI]]-B147</f>
        <v>0.89999999999999858</v>
      </c>
    </row>
    <row r="149" spans="1:3" x14ac:dyDescent="0.2">
      <c r="A149" s="54">
        <v>21885</v>
      </c>
      <c r="B149" s="55">
        <v>58.2</v>
      </c>
      <c r="C149" s="55">
        <f>Table9[[#This Row],[PMI]]-B148</f>
        <v>7.6000000000000014</v>
      </c>
    </row>
    <row r="150" spans="1:3" x14ac:dyDescent="0.2">
      <c r="A150" s="54">
        <v>21916</v>
      </c>
      <c r="B150" s="55">
        <v>61.5</v>
      </c>
      <c r="C150" s="55">
        <f>Table9[[#This Row],[PMI]]-B149</f>
        <v>3.2999999999999972</v>
      </c>
    </row>
    <row r="151" spans="1:3" x14ac:dyDescent="0.2">
      <c r="A151" s="54">
        <v>21947</v>
      </c>
      <c r="B151" s="55">
        <v>52.3</v>
      </c>
      <c r="C151" s="55">
        <f>Table9[[#This Row],[PMI]]-B150</f>
        <v>-9.2000000000000028</v>
      </c>
    </row>
    <row r="152" spans="1:3" x14ac:dyDescent="0.2">
      <c r="A152" s="54">
        <v>21976</v>
      </c>
      <c r="B152" s="55">
        <v>47.8</v>
      </c>
      <c r="C152" s="55">
        <f>Table9[[#This Row],[PMI]]-B151</f>
        <v>-4.5</v>
      </c>
    </row>
    <row r="153" spans="1:3" x14ac:dyDescent="0.2">
      <c r="A153" s="54">
        <v>22007</v>
      </c>
      <c r="B153" s="55">
        <v>45.3</v>
      </c>
      <c r="C153" s="55">
        <f>Table9[[#This Row],[PMI]]-B152</f>
        <v>-2.5</v>
      </c>
    </row>
    <row r="154" spans="1:3" x14ac:dyDescent="0.2">
      <c r="A154" s="54">
        <v>22037</v>
      </c>
      <c r="B154" s="55">
        <v>42.6</v>
      </c>
      <c r="C154" s="55">
        <f>Table9[[#This Row],[PMI]]-B153</f>
        <v>-2.6999999999999957</v>
      </c>
    </row>
    <row r="155" spans="1:3" x14ac:dyDescent="0.2">
      <c r="A155" s="54">
        <v>22068</v>
      </c>
      <c r="B155" s="55">
        <v>44.4</v>
      </c>
      <c r="C155" s="55">
        <f>Table9[[#This Row],[PMI]]-B154</f>
        <v>1.7999999999999972</v>
      </c>
    </row>
    <row r="156" spans="1:3" x14ac:dyDescent="0.2">
      <c r="A156" s="54">
        <v>22098</v>
      </c>
      <c r="B156" s="55">
        <v>43.7</v>
      </c>
      <c r="C156" s="55">
        <f>Table9[[#This Row],[PMI]]-B155</f>
        <v>-0.69999999999999574</v>
      </c>
    </row>
    <row r="157" spans="1:3" x14ac:dyDescent="0.2">
      <c r="A157" s="54">
        <v>22129</v>
      </c>
      <c r="B157" s="55">
        <v>47.6</v>
      </c>
      <c r="C157" s="55">
        <f>Table9[[#This Row],[PMI]]-B156</f>
        <v>3.8999999999999986</v>
      </c>
    </row>
    <row r="158" spans="1:3" x14ac:dyDescent="0.2">
      <c r="A158" s="54">
        <v>22160</v>
      </c>
      <c r="B158" s="55">
        <v>45.4</v>
      </c>
      <c r="C158" s="55">
        <f>Table9[[#This Row],[PMI]]-B157</f>
        <v>-2.2000000000000028</v>
      </c>
    </row>
    <row r="159" spans="1:3" x14ac:dyDescent="0.2">
      <c r="A159" s="54">
        <v>22190</v>
      </c>
      <c r="B159" s="55">
        <v>46</v>
      </c>
      <c r="C159" s="55">
        <f>Table9[[#This Row],[PMI]]-B158</f>
        <v>0.60000000000000142</v>
      </c>
    </row>
    <row r="160" spans="1:3" x14ac:dyDescent="0.2">
      <c r="A160" s="54">
        <v>22221</v>
      </c>
      <c r="B160" s="55">
        <v>44.3</v>
      </c>
      <c r="C160" s="55">
        <f>Table9[[#This Row],[PMI]]-B159</f>
        <v>-1.7000000000000028</v>
      </c>
    </row>
    <row r="161" spans="1:3" x14ac:dyDescent="0.2">
      <c r="A161" s="54">
        <v>22251</v>
      </c>
      <c r="B161" s="55">
        <v>44.3</v>
      </c>
      <c r="C161" s="55">
        <f>Table9[[#This Row],[PMI]]-B160</f>
        <v>0</v>
      </c>
    </row>
    <row r="162" spans="1:3" x14ac:dyDescent="0.2">
      <c r="A162" s="54">
        <v>22282</v>
      </c>
      <c r="B162" s="55">
        <v>43.9</v>
      </c>
      <c r="C162" s="55">
        <f>Table9[[#This Row],[PMI]]-B161</f>
        <v>-0.39999999999999858</v>
      </c>
    </row>
    <row r="163" spans="1:3" x14ac:dyDescent="0.2">
      <c r="A163" s="54">
        <v>22313</v>
      </c>
      <c r="B163" s="55">
        <v>43.6</v>
      </c>
      <c r="C163" s="55">
        <f>Table9[[#This Row],[PMI]]-B162</f>
        <v>-0.29999999999999716</v>
      </c>
    </row>
    <row r="164" spans="1:3" x14ac:dyDescent="0.2">
      <c r="A164" s="54">
        <v>22341</v>
      </c>
      <c r="B164" s="55">
        <v>49.1</v>
      </c>
      <c r="C164" s="55">
        <f>Table9[[#This Row],[PMI]]-B163</f>
        <v>5.5</v>
      </c>
    </row>
    <row r="165" spans="1:3" x14ac:dyDescent="0.2">
      <c r="A165" s="54">
        <v>22372</v>
      </c>
      <c r="B165" s="55">
        <v>57.6</v>
      </c>
      <c r="C165" s="55">
        <f>Table9[[#This Row],[PMI]]-B164</f>
        <v>8.5</v>
      </c>
    </row>
    <row r="166" spans="1:3" x14ac:dyDescent="0.2">
      <c r="A166" s="54">
        <v>22402</v>
      </c>
      <c r="B166" s="55">
        <v>58.9</v>
      </c>
      <c r="C166" s="55">
        <f>Table9[[#This Row],[PMI]]-B165</f>
        <v>1.2999999999999972</v>
      </c>
    </row>
    <row r="167" spans="1:3" x14ac:dyDescent="0.2">
      <c r="A167" s="54">
        <v>22433</v>
      </c>
      <c r="B167" s="55">
        <v>58.1</v>
      </c>
      <c r="C167" s="55">
        <f>Table9[[#This Row],[PMI]]-B166</f>
        <v>-0.79999999999999716</v>
      </c>
    </row>
    <row r="168" spans="1:3" x14ac:dyDescent="0.2">
      <c r="A168" s="54">
        <v>22463</v>
      </c>
      <c r="B168" s="55">
        <v>58.2</v>
      </c>
      <c r="C168" s="55">
        <f>Table9[[#This Row],[PMI]]-B167</f>
        <v>0.10000000000000142</v>
      </c>
    </row>
    <row r="169" spans="1:3" x14ac:dyDescent="0.2">
      <c r="A169" s="54">
        <v>22494</v>
      </c>
      <c r="B169" s="55">
        <v>60.7</v>
      </c>
      <c r="C169" s="55">
        <f>Table9[[#This Row],[PMI]]-B168</f>
        <v>2.5</v>
      </c>
    </row>
    <row r="170" spans="1:3" x14ac:dyDescent="0.2">
      <c r="A170" s="54">
        <v>22525</v>
      </c>
      <c r="B170" s="55">
        <v>63</v>
      </c>
      <c r="C170" s="55">
        <f>Table9[[#This Row],[PMI]]-B169</f>
        <v>2.2999999999999972</v>
      </c>
    </row>
    <row r="171" spans="1:3" x14ac:dyDescent="0.2">
      <c r="A171" s="54">
        <v>22555</v>
      </c>
      <c r="B171" s="55">
        <v>62.2</v>
      </c>
      <c r="C171" s="55">
        <f>Table9[[#This Row],[PMI]]-B170</f>
        <v>-0.79999999999999716</v>
      </c>
    </row>
    <row r="172" spans="1:3" x14ac:dyDescent="0.2">
      <c r="A172" s="54">
        <v>22586</v>
      </c>
      <c r="B172" s="55">
        <v>59</v>
      </c>
      <c r="C172" s="55">
        <f>Table9[[#This Row],[PMI]]-B171</f>
        <v>-3.2000000000000028</v>
      </c>
    </row>
    <row r="173" spans="1:3" x14ac:dyDescent="0.2">
      <c r="A173" s="54">
        <v>22616</v>
      </c>
      <c r="B173" s="55">
        <v>64.2</v>
      </c>
      <c r="C173" s="55">
        <f>Table9[[#This Row],[PMI]]-B172</f>
        <v>5.2000000000000028</v>
      </c>
    </row>
    <row r="174" spans="1:3" x14ac:dyDescent="0.2">
      <c r="A174" s="54">
        <v>22647</v>
      </c>
      <c r="B174" s="55">
        <v>60.9</v>
      </c>
      <c r="C174" s="55">
        <f>Table9[[#This Row],[PMI]]-B173</f>
        <v>-3.3000000000000043</v>
      </c>
    </row>
    <row r="175" spans="1:3" x14ac:dyDescent="0.2">
      <c r="A175" s="54">
        <v>22678</v>
      </c>
      <c r="B175" s="55">
        <v>61.1</v>
      </c>
      <c r="C175" s="55">
        <f>Table9[[#This Row],[PMI]]-B174</f>
        <v>0.20000000000000284</v>
      </c>
    </row>
    <row r="176" spans="1:3" x14ac:dyDescent="0.2">
      <c r="A176" s="54">
        <v>22706</v>
      </c>
      <c r="B176" s="55">
        <v>60.6</v>
      </c>
      <c r="C176" s="55">
        <f>Table9[[#This Row],[PMI]]-B175</f>
        <v>-0.5</v>
      </c>
    </row>
    <row r="177" spans="1:3" x14ac:dyDescent="0.2">
      <c r="A177" s="54">
        <v>22737</v>
      </c>
      <c r="B177" s="55">
        <v>55.1</v>
      </c>
      <c r="C177" s="55">
        <f>Table9[[#This Row],[PMI]]-B176</f>
        <v>-5.5</v>
      </c>
    </row>
    <row r="178" spans="1:3" x14ac:dyDescent="0.2">
      <c r="A178" s="54">
        <v>22767</v>
      </c>
      <c r="B178" s="55">
        <v>52.2</v>
      </c>
      <c r="C178" s="55">
        <f>Table9[[#This Row],[PMI]]-B177</f>
        <v>-2.8999999999999986</v>
      </c>
    </row>
    <row r="179" spans="1:3" x14ac:dyDescent="0.2">
      <c r="A179" s="54">
        <v>22798</v>
      </c>
      <c r="B179" s="55">
        <v>50.8</v>
      </c>
      <c r="C179" s="55">
        <f>Table9[[#This Row],[PMI]]-B178</f>
        <v>-1.4000000000000057</v>
      </c>
    </row>
    <row r="180" spans="1:3" x14ac:dyDescent="0.2">
      <c r="A180" s="54">
        <v>22828</v>
      </c>
      <c r="B180" s="55">
        <v>51</v>
      </c>
      <c r="C180" s="55">
        <f>Table9[[#This Row],[PMI]]-B179</f>
        <v>0.20000000000000284</v>
      </c>
    </row>
    <row r="181" spans="1:3" x14ac:dyDescent="0.2">
      <c r="A181" s="54">
        <v>22859</v>
      </c>
      <c r="B181" s="55">
        <v>49.5</v>
      </c>
      <c r="C181" s="55">
        <f>Table9[[#This Row],[PMI]]-B180</f>
        <v>-1.5</v>
      </c>
    </row>
    <row r="182" spans="1:3" x14ac:dyDescent="0.2">
      <c r="A182" s="54">
        <v>22890</v>
      </c>
      <c r="B182" s="55">
        <v>50</v>
      </c>
      <c r="C182" s="55">
        <f>Table9[[#This Row],[PMI]]-B181</f>
        <v>0.5</v>
      </c>
    </row>
    <row r="183" spans="1:3" x14ac:dyDescent="0.2">
      <c r="A183" s="54">
        <v>22920</v>
      </c>
      <c r="B183" s="55">
        <v>51.2</v>
      </c>
      <c r="C183" s="55">
        <f>Table9[[#This Row],[PMI]]-B182</f>
        <v>1.2000000000000028</v>
      </c>
    </row>
    <row r="184" spans="1:3" x14ac:dyDescent="0.2">
      <c r="A184" s="54">
        <v>22951</v>
      </c>
      <c r="B184" s="55">
        <v>53.8</v>
      </c>
      <c r="C184" s="55">
        <f>Table9[[#This Row],[PMI]]-B183</f>
        <v>2.5999999999999943</v>
      </c>
    </row>
    <row r="185" spans="1:3" x14ac:dyDescent="0.2">
      <c r="A185" s="54">
        <v>22981</v>
      </c>
      <c r="B185" s="55">
        <v>57.2</v>
      </c>
      <c r="C185" s="55">
        <f>Table9[[#This Row],[PMI]]-B184</f>
        <v>3.4000000000000057</v>
      </c>
    </row>
    <row r="186" spans="1:3" x14ac:dyDescent="0.2">
      <c r="A186" s="54">
        <v>23012</v>
      </c>
      <c r="B186" s="55">
        <v>55.2</v>
      </c>
      <c r="C186" s="55">
        <f>Table9[[#This Row],[PMI]]-B185</f>
        <v>-2</v>
      </c>
    </row>
    <row r="187" spans="1:3" x14ac:dyDescent="0.2">
      <c r="A187" s="54">
        <v>23043</v>
      </c>
      <c r="B187" s="55">
        <v>55.1</v>
      </c>
      <c r="C187" s="55">
        <f>Table9[[#This Row],[PMI]]-B186</f>
        <v>-0.10000000000000142</v>
      </c>
    </row>
    <row r="188" spans="1:3" x14ac:dyDescent="0.2">
      <c r="A188" s="54">
        <v>23071</v>
      </c>
      <c r="B188" s="55">
        <v>54.7</v>
      </c>
      <c r="C188" s="55">
        <f>Table9[[#This Row],[PMI]]-B187</f>
        <v>-0.39999999999999858</v>
      </c>
    </row>
    <row r="189" spans="1:3" x14ac:dyDescent="0.2">
      <c r="A189" s="54">
        <v>23102</v>
      </c>
      <c r="B189" s="55">
        <v>57.6</v>
      </c>
      <c r="C189" s="55">
        <f>Table9[[#This Row],[PMI]]-B188</f>
        <v>2.8999999999999986</v>
      </c>
    </row>
    <row r="190" spans="1:3" x14ac:dyDescent="0.2">
      <c r="A190" s="54">
        <v>23132</v>
      </c>
      <c r="B190" s="55">
        <v>59.8</v>
      </c>
      <c r="C190" s="55">
        <f>Table9[[#This Row],[PMI]]-B189</f>
        <v>2.1999999999999957</v>
      </c>
    </row>
    <row r="191" spans="1:3" x14ac:dyDescent="0.2">
      <c r="A191" s="54">
        <v>23163</v>
      </c>
      <c r="B191" s="55">
        <v>58.2</v>
      </c>
      <c r="C191" s="55">
        <f>Table9[[#This Row],[PMI]]-B190</f>
        <v>-1.5999999999999943</v>
      </c>
    </row>
    <row r="192" spans="1:3" x14ac:dyDescent="0.2">
      <c r="A192" s="54">
        <v>23193</v>
      </c>
      <c r="B192" s="55">
        <v>55.5</v>
      </c>
      <c r="C192" s="55">
        <f>Table9[[#This Row],[PMI]]-B191</f>
        <v>-2.7000000000000028</v>
      </c>
    </row>
    <row r="193" spans="1:3" x14ac:dyDescent="0.2">
      <c r="A193" s="54">
        <v>23224</v>
      </c>
      <c r="B193" s="55">
        <v>55.1</v>
      </c>
      <c r="C193" s="55">
        <f>Table9[[#This Row],[PMI]]-B192</f>
        <v>-0.39999999999999858</v>
      </c>
    </row>
    <row r="194" spans="1:3" x14ac:dyDescent="0.2">
      <c r="A194" s="54">
        <v>23255</v>
      </c>
      <c r="B194" s="55">
        <v>56.9</v>
      </c>
      <c r="C194" s="55">
        <f>Table9[[#This Row],[PMI]]-B193</f>
        <v>1.7999999999999972</v>
      </c>
    </row>
    <row r="195" spans="1:3" x14ac:dyDescent="0.2">
      <c r="A195" s="54">
        <v>23285</v>
      </c>
      <c r="B195" s="55">
        <v>57.7</v>
      </c>
      <c r="C195" s="55">
        <f>Table9[[#This Row],[PMI]]-B194</f>
        <v>0.80000000000000426</v>
      </c>
    </row>
    <row r="196" spans="1:3" x14ac:dyDescent="0.2">
      <c r="A196" s="54">
        <v>23316</v>
      </c>
      <c r="B196" s="55">
        <v>57.5</v>
      </c>
      <c r="C196" s="55">
        <f>Table9[[#This Row],[PMI]]-B195</f>
        <v>-0.20000000000000284</v>
      </c>
    </row>
    <row r="197" spans="1:3" x14ac:dyDescent="0.2">
      <c r="A197" s="54">
        <v>23346</v>
      </c>
      <c r="B197" s="55">
        <v>54</v>
      </c>
      <c r="C197" s="55">
        <f>Table9[[#This Row],[PMI]]-B196</f>
        <v>-3.5</v>
      </c>
    </row>
    <row r="198" spans="1:3" x14ac:dyDescent="0.2">
      <c r="A198" s="54">
        <v>23377</v>
      </c>
      <c r="B198" s="55">
        <v>57.1</v>
      </c>
      <c r="C198" s="55">
        <f>Table9[[#This Row],[PMI]]-B197</f>
        <v>3.1000000000000014</v>
      </c>
    </row>
    <row r="199" spans="1:3" x14ac:dyDescent="0.2">
      <c r="A199" s="54">
        <v>23408</v>
      </c>
      <c r="B199" s="55">
        <v>57.9</v>
      </c>
      <c r="C199" s="55">
        <f>Table9[[#This Row],[PMI]]-B198</f>
        <v>0.79999999999999716</v>
      </c>
    </row>
    <row r="200" spans="1:3" x14ac:dyDescent="0.2">
      <c r="A200" s="54">
        <v>23437</v>
      </c>
      <c r="B200" s="55">
        <v>60.2</v>
      </c>
      <c r="C200" s="55">
        <f>Table9[[#This Row],[PMI]]-B199</f>
        <v>2.3000000000000043</v>
      </c>
    </row>
    <row r="201" spans="1:3" x14ac:dyDescent="0.2">
      <c r="A201" s="54">
        <v>23468</v>
      </c>
      <c r="B201" s="55">
        <v>59.2</v>
      </c>
      <c r="C201" s="55">
        <f>Table9[[#This Row],[PMI]]-B200</f>
        <v>-1</v>
      </c>
    </row>
    <row r="202" spans="1:3" x14ac:dyDescent="0.2">
      <c r="A202" s="54">
        <v>23498</v>
      </c>
      <c r="B202" s="55">
        <v>58.7</v>
      </c>
      <c r="C202" s="55">
        <f>Table9[[#This Row],[PMI]]-B201</f>
        <v>-0.5</v>
      </c>
    </row>
    <row r="203" spans="1:3" x14ac:dyDescent="0.2">
      <c r="A203" s="54">
        <v>23529</v>
      </c>
      <c r="B203" s="55">
        <v>60.1</v>
      </c>
      <c r="C203" s="55">
        <f>Table9[[#This Row],[PMI]]-B202</f>
        <v>1.3999999999999986</v>
      </c>
    </row>
    <row r="204" spans="1:3" x14ac:dyDescent="0.2">
      <c r="A204" s="54">
        <v>23559</v>
      </c>
      <c r="B204" s="55">
        <v>62.9</v>
      </c>
      <c r="C204" s="55">
        <f>Table9[[#This Row],[PMI]]-B203</f>
        <v>2.7999999999999972</v>
      </c>
    </row>
    <row r="205" spans="1:3" x14ac:dyDescent="0.2">
      <c r="A205" s="54">
        <v>23590</v>
      </c>
      <c r="B205" s="55">
        <v>63.3</v>
      </c>
      <c r="C205" s="55">
        <f>Table9[[#This Row],[PMI]]-B204</f>
        <v>0.39999999999999858</v>
      </c>
    </row>
    <row r="206" spans="1:3" x14ac:dyDescent="0.2">
      <c r="A206" s="54">
        <v>23621</v>
      </c>
      <c r="B206" s="55">
        <v>63.3</v>
      </c>
      <c r="C206" s="55">
        <f>Table9[[#This Row],[PMI]]-B205</f>
        <v>0</v>
      </c>
    </row>
    <row r="207" spans="1:3" x14ac:dyDescent="0.2">
      <c r="A207" s="54">
        <v>23651</v>
      </c>
      <c r="B207" s="55">
        <v>60.7</v>
      </c>
      <c r="C207" s="55">
        <f>Table9[[#This Row],[PMI]]-B206</f>
        <v>-2.5999999999999943</v>
      </c>
    </row>
    <row r="208" spans="1:3" x14ac:dyDescent="0.2">
      <c r="A208" s="54">
        <v>23682</v>
      </c>
      <c r="B208" s="55">
        <v>61.8</v>
      </c>
      <c r="C208" s="55">
        <f>Table9[[#This Row],[PMI]]-B207</f>
        <v>1.0999999999999943</v>
      </c>
    </row>
    <row r="209" spans="1:3" x14ac:dyDescent="0.2">
      <c r="A209" s="54">
        <v>23712</v>
      </c>
      <c r="B209" s="55">
        <v>62.4</v>
      </c>
      <c r="C209" s="55">
        <f>Table9[[#This Row],[PMI]]-B208</f>
        <v>0.60000000000000142</v>
      </c>
    </row>
    <row r="210" spans="1:3" x14ac:dyDescent="0.2">
      <c r="A210" s="54">
        <v>23743</v>
      </c>
      <c r="B210" s="55">
        <v>61</v>
      </c>
      <c r="C210" s="55">
        <f>Table9[[#This Row],[PMI]]-B209</f>
        <v>-1.3999999999999986</v>
      </c>
    </row>
    <row r="211" spans="1:3" x14ac:dyDescent="0.2">
      <c r="A211" s="54">
        <v>23774</v>
      </c>
      <c r="B211" s="55">
        <v>62.1</v>
      </c>
      <c r="C211" s="55">
        <f>Table9[[#This Row],[PMI]]-B210</f>
        <v>1.1000000000000014</v>
      </c>
    </row>
    <row r="212" spans="1:3" x14ac:dyDescent="0.2">
      <c r="A212" s="54">
        <v>23802</v>
      </c>
      <c r="B212" s="55">
        <v>64.900000000000006</v>
      </c>
      <c r="C212" s="55">
        <f>Table9[[#This Row],[PMI]]-B211</f>
        <v>2.8000000000000043</v>
      </c>
    </row>
    <row r="213" spans="1:3" x14ac:dyDescent="0.2">
      <c r="A213" s="54">
        <v>23833</v>
      </c>
      <c r="B213" s="112">
        <v>62</v>
      </c>
      <c r="C213" s="55">
        <f>Table9[[#This Row],[PMI]]-B212</f>
        <v>-2.9000000000000057</v>
      </c>
    </row>
    <row r="214" spans="1:3" x14ac:dyDescent="0.2">
      <c r="A214" s="54">
        <v>23863</v>
      </c>
      <c r="B214" s="112">
        <v>61.3</v>
      </c>
      <c r="C214" s="55">
        <f>Table9[[#This Row],[PMI]]-B213</f>
        <v>-0.70000000000000284</v>
      </c>
    </row>
    <row r="215" spans="1:3" x14ac:dyDescent="0.2">
      <c r="A215" s="54">
        <v>23894</v>
      </c>
      <c r="B215" s="112">
        <v>58.7</v>
      </c>
      <c r="C215" s="55">
        <f>Table9[[#This Row],[PMI]]-B214</f>
        <v>-2.5999999999999943</v>
      </c>
    </row>
    <row r="216" spans="1:3" x14ac:dyDescent="0.2">
      <c r="A216" s="54">
        <v>23924</v>
      </c>
      <c r="B216" s="112">
        <v>58.1</v>
      </c>
      <c r="C216" s="55">
        <f>Table9[[#This Row],[PMI]]-B215</f>
        <v>-0.60000000000000142</v>
      </c>
    </row>
    <row r="217" spans="1:3" x14ac:dyDescent="0.2">
      <c r="A217" s="54">
        <v>23955</v>
      </c>
      <c r="B217" s="112">
        <v>58.1</v>
      </c>
      <c r="C217" s="55">
        <f>Table9[[#This Row],[PMI]]-B216</f>
        <v>0</v>
      </c>
    </row>
    <row r="218" spans="1:3" x14ac:dyDescent="0.2">
      <c r="A218" s="54">
        <v>23986</v>
      </c>
      <c r="B218" s="112">
        <v>61</v>
      </c>
      <c r="C218" s="55">
        <f>Table9[[#This Row],[PMI]]-B217</f>
        <v>2.8999999999999986</v>
      </c>
    </row>
    <row r="219" spans="1:3" x14ac:dyDescent="0.2">
      <c r="A219" s="54">
        <v>24016</v>
      </c>
      <c r="B219" s="112">
        <v>58.6</v>
      </c>
      <c r="C219" s="55">
        <f>Table9[[#This Row],[PMI]]-B218</f>
        <v>-2.3999999999999986</v>
      </c>
    </row>
    <row r="220" spans="1:3" x14ac:dyDescent="0.2">
      <c r="A220" s="54">
        <v>24047</v>
      </c>
      <c r="B220" s="112">
        <v>59.4</v>
      </c>
      <c r="C220" s="55">
        <f>Table9[[#This Row],[PMI]]-B219</f>
        <v>0.79999999999999716</v>
      </c>
    </row>
    <row r="221" spans="1:3" x14ac:dyDescent="0.2">
      <c r="A221" s="54">
        <v>24077</v>
      </c>
      <c r="B221" s="112">
        <v>62.8</v>
      </c>
      <c r="C221" s="55">
        <f>Table9[[#This Row],[PMI]]-B220</f>
        <v>3.3999999999999986</v>
      </c>
    </row>
    <row r="222" spans="1:3" x14ac:dyDescent="0.2">
      <c r="A222" s="54">
        <v>24108</v>
      </c>
      <c r="B222" s="112">
        <v>65.8</v>
      </c>
      <c r="C222" s="55">
        <f>Table9[[#This Row],[PMI]]-B221</f>
        <v>3</v>
      </c>
    </row>
    <row r="223" spans="1:3" x14ac:dyDescent="0.2">
      <c r="A223" s="54">
        <v>24139</v>
      </c>
      <c r="B223" s="112">
        <v>65.5</v>
      </c>
      <c r="C223" s="55">
        <f>Table9[[#This Row],[PMI]]-B222</f>
        <v>-0.29999999999999716</v>
      </c>
    </row>
    <row r="224" spans="1:3" x14ac:dyDescent="0.2">
      <c r="A224" s="54">
        <v>24167</v>
      </c>
      <c r="B224" s="112">
        <v>65.7</v>
      </c>
      <c r="C224" s="55">
        <f>Table9[[#This Row],[PMI]]-B223</f>
        <v>0.20000000000000284</v>
      </c>
    </row>
    <row r="225" spans="1:3" x14ac:dyDescent="0.2">
      <c r="A225" s="54">
        <v>24198</v>
      </c>
      <c r="B225" s="112">
        <v>64.2</v>
      </c>
      <c r="C225" s="55">
        <f>Table9[[#This Row],[PMI]]-B224</f>
        <v>-1.5</v>
      </c>
    </row>
    <row r="226" spans="1:3" x14ac:dyDescent="0.2">
      <c r="A226" s="54">
        <v>24228</v>
      </c>
      <c r="B226" s="112">
        <v>57.7</v>
      </c>
      <c r="C226" s="55">
        <f>Table9[[#This Row],[PMI]]-B225</f>
        <v>-6.5</v>
      </c>
    </row>
    <row r="227" spans="1:3" x14ac:dyDescent="0.2">
      <c r="A227" s="54">
        <v>24259</v>
      </c>
      <c r="B227" s="112">
        <v>59</v>
      </c>
      <c r="C227" s="55">
        <f>Table9[[#This Row],[PMI]]-B226</f>
        <v>1.2999999999999972</v>
      </c>
    </row>
    <row r="228" spans="1:3" x14ac:dyDescent="0.2">
      <c r="A228" s="54">
        <v>24289</v>
      </c>
      <c r="B228" s="112">
        <v>60.3</v>
      </c>
      <c r="C228" s="55">
        <f>Table9[[#This Row],[PMI]]-B227</f>
        <v>1.2999999999999972</v>
      </c>
    </row>
    <row r="229" spans="1:3" x14ac:dyDescent="0.2">
      <c r="A229" s="54">
        <v>24320</v>
      </c>
      <c r="B229" s="112">
        <v>58.5</v>
      </c>
      <c r="C229" s="55">
        <f>Table9[[#This Row],[PMI]]-B228</f>
        <v>-1.7999999999999972</v>
      </c>
    </row>
    <row r="230" spans="1:3" x14ac:dyDescent="0.2">
      <c r="A230" s="54">
        <v>24351</v>
      </c>
      <c r="B230" s="112">
        <v>58.7</v>
      </c>
      <c r="C230" s="55">
        <f>Table9[[#This Row],[PMI]]-B229</f>
        <v>0.20000000000000284</v>
      </c>
    </row>
    <row r="231" spans="1:3" x14ac:dyDescent="0.2">
      <c r="A231" s="54">
        <v>24381</v>
      </c>
      <c r="B231" s="112">
        <v>57.2</v>
      </c>
      <c r="C231" s="55">
        <f>Table9[[#This Row],[PMI]]-B230</f>
        <v>-1.5</v>
      </c>
    </row>
    <row r="232" spans="1:3" x14ac:dyDescent="0.2">
      <c r="A232" s="54">
        <v>24412</v>
      </c>
      <c r="B232" s="112">
        <v>53.7</v>
      </c>
      <c r="C232" s="55">
        <f>Table9[[#This Row],[PMI]]-B231</f>
        <v>-3.5</v>
      </c>
    </row>
    <row r="233" spans="1:3" x14ac:dyDescent="0.2">
      <c r="A233" s="54">
        <v>24442</v>
      </c>
      <c r="B233" s="112">
        <v>52.4</v>
      </c>
      <c r="C233" s="55">
        <f>Table9[[#This Row],[PMI]]-B232</f>
        <v>-1.3000000000000043</v>
      </c>
    </row>
    <row r="234" spans="1:3" x14ac:dyDescent="0.2">
      <c r="A234" s="54">
        <v>24473</v>
      </c>
      <c r="B234" s="112">
        <v>49.1</v>
      </c>
      <c r="C234" s="55">
        <f>Table9[[#This Row],[PMI]]-B233</f>
        <v>-3.2999999999999972</v>
      </c>
    </row>
    <row r="235" spans="1:3" x14ac:dyDescent="0.2">
      <c r="A235" s="54">
        <v>24504</v>
      </c>
      <c r="B235" s="112">
        <v>47.6</v>
      </c>
      <c r="C235" s="55">
        <f>Table9[[#This Row],[PMI]]-B234</f>
        <v>-1.5</v>
      </c>
    </row>
    <row r="236" spans="1:3" x14ac:dyDescent="0.2">
      <c r="A236" s="54">
        <v>24532</v>
      </c>
      <c r="B236" s="112">
        <v>45.3</v>
      </c>
      <c r="C236" s="55">
        <f>Table9[[#This Row],[PMI]]-B235</f>
        <v>-2.3000000000000043</v>
      </c>
    </row>
    <row r="237" spans="1:3" x14ac:dyDescent="0.2">
      <c r="A237" s="54">
        <v>24563</v>
      </c>
      <c r="B237" s="112">
        <v>42.8</v>
      </c>
      <c r="C237" s="55">
        <f>Table9[[#This Row],[PMI]]-B236</f>
        <v>-2.5</v>
      </c>
    </row>
    <row r="238" spans="1:3" x14ac:dyDescent="0.2">
      <c r="A238" s="54">
        <v>24593</v>
      </c>
      <c r="B238" s="112">
        <v>44.5</v>
      </c>
      <c r="C238" s="55">
        <f>Table9[[#This Row],[PMI]]-B237</f>
        <v>1.7000000000000028</v>
      </c>
    </row>
    <row r="239" spans="1:3" x14ac:dyDescent="0.2">
      <c r="A239" s="54">
        <v>24624</v>
      </c>
      <c r="B239" s="112">
        <v>46.8</v>
      </c>
      <c r="C239" s="55">
        <f>Table9[[#This Row],[PMI]]-B238</f>
        <v>2.2999999999999972</v>
      </c>
    </row>
    <row r="240" spans="1:3" x14ac:dyDescent="0.2">
      <c r="A240" s="54">
        <v>24654</v>
      </c>
      <c r="B240" s="112">
        <v>49.5</v>
      </c>
      <c r="C240" s="55">
        <f>Table9[[#This Row],[PMI]]-B239</f>
        <v>2.7000000000000028</v>
      </c>
    </row>
    <row r="241" spans="1:10" x14ac:dyDescent="0.2">
      <c r="A241" s="54">
        <v>24685</v>
      </c>
      <c r="B241" s="112">
        <v>52.2</v>
      </c>
      <c r="C241" s="55">
        <f>Table9[[#This Row],[PMI]]-B240</f>
        <v>2.7000000000000028</v>
      </c>
    </row>
    <row r="242" spans="1:10" x14ac:dyDescent="0.2">
      <c r="A242" s="54">
        <v>24716</v>
      </c>
      <c r="B242" s="112">
        <v>54.9</v>
      </c>
      <c r="C242" s="55">
        <f>Table9[[#This Row],[PMI]]-B241</f>
        <v>2.6999999999999957</v>
      </c>
    </row>
    <row r="243" spans="1:10" x14ac:dyDescent="0.2">
      <c r="A243" s="54">
        <v>24746</v>
      </c>
      <c r="B243" s="112">
        <v>54.1</v>
      </c>
      <c r="C243" s="55">
        <f>Table9[[#This Row],[PMI]]-B242</f>
        <v>-0.79999999999999716</v>
      </c>
    </row>
    <row r="244" spans="1:10" x14ac:dyDescent="0.2">
      <c r="A244" s="54">
        <v>24777</v>
      </c>
      <c r="B244" s="112">
        <v>54.2</v>
      </c>
      <c r="C244" s="55">
        <f>Table9[[#This Row],[PMI]]-B243</f>
        <v>0.10000000000000142</v>
      </c>
    </row>
    <row r="245" spans="1:10" x14ac:dyDescent="0.2">
      <c r="A245" s="54">
        <v>24807</v>
      </c>
      <c r="B245" s="112">
        <v>55.6</v>
      </c>
      <c r="C245" s="55">
        <f>Table9[[#This Row],[PMI]]-B244</f>
        <v>1.3999999999999986</v>
      </c>
    </row>
    <row r="246" spans="1:10" x14ac:dyDescent="0.2">
      <c r="A246" s="54">
        <v>24838</v>
      </c>
      <c r="B246" s="112">
        <v>56.6</v>
      </c>
      <c r="C246" s="55">
        <f>Table9[[#This Row],[PMI]]-B245</f>
        <v>1</v>
      </c>
      <c r="J246" s="4"/>
    </row>
    <row r="247" spans="1:10" x14ac:dyDescent="0.2">
      <c r="A247" s="54">
        <v>24869</v>
      </c>
      <c r="B247" s="112">
        <v>55</v>
      </c>
      <c r="C247" s="55">
        <f>Table9[[#This Row],[PMI]]-B246</f>
        <v>-1.6000000000000014</v>
      </c>
      <c r="J247" s="4"/>
    </row>
    <row r="248" spans="1:10" x14ac:dyDescent="0.2">
      <c r="A248" s="54">
        <v>24898</v>
      </c>
      <c r="B248" s="112">
        <v>53.8</v>
      </c>
      <c r="C248" s="55">
        <f>Table9[[#This Row],[PMI]]-B247</f>
        <v>-1.2000000000000028</v>
      </c>
      <c r="J248" s="4"/>
    </row>
    <row r="249" spans="1:10" x14ac:dyDescent="0.2">
      <c r="A249" s="54">
        <v>24929</v>
      </c>
      <c r="B249" s="112">
        <v>58</v>
      </c>
      <c r="C249" s="55">
        <f>Table9[[#This Row],[PMI]]-B248</f>
        <v>4.2000000000000028</v>
      </c>
      <c r="J249" s="4"/>
    </row>
    <row r="250" spans="1:10" x14ac:dyDescent="0.2">
      <c r="A250" s="54">
        <v>24959</v>
      </c>
      <c r="B250" s="112">
        <v>55.3</v>
      </c>
      <c r="C250" s="55">
        <f>Table9[[#This Row],[PMI]]-B249</f>
        <v>-2.7000000000000028</v>
      </c>
      <c r="J250" s="4"/>
    </row>
    <row r="251" spans="1:10" x14ac:dyDescent="0.2">
      <c r="A251" s="54">
        <v>24990</v>
      </c>
      <c r="B251" s="112">
        <v>53.5</v>
      </c>
      <c r="C251" s="55">
        <f>Table9[[#This Row],[PMI]]-B250</f>
        <v>-1.7999999999999972</v>
      </c>
      <c r="J251" s="4"/>
    </row>
    <row r="252" spans="1:10" x14ac:dyDescent="0.2">
      <c r="A252" s="54">
        <v>25020</v>
      </c>
      <c r="B252" s="112">
        <v>54.1</v>
      </c>
      <c r="C252" s="55">
        <f>Table9[[#This Row],[PMI]]-B251</f>
        <v>0.60000000000000142</v>
      </c>
      <c r="J252" s="4"/>
    </row>
    <row r="253" spans="1:10" x14ac:dyDescent="0.2">
      <c r="A253" s="54">
        <v>25051</v>
      </c>
      <c r="B253" s="112">
        <v>52.7</v>
      </c>
      <c r="C253" s="55">
        <f>Table9[[#This Row],[PMI]]-B252</f>
        <v>-1.3999999999999986</v>
      </c>
      <c r="J253" s="4"/>
    </row>
    <row r="254" spans="1:10" x14ac:dyDescent="0.2">
      <c r="A254" s="54">
        <v>25082</v>
      </c>
      <c r="B254" s="112">
        <v>51.8</v>
      </c>
      <c r="C254" s="55">
        <f>Table9[[#This Row],[PMI]]-B253</f>
        <v>-0.90000000000000568</v>
      </c>
      <c r="J254" s="4"/>
    </row>
    <row r="255" spans="1:10" x14ac:dyDescent="0.2">
      <c r="A255" s="54">
        <v>25112</v>
      </c>
      <c r="B255" s="112">
        <v>55.8</v>
      </c>
      <c r="C255" s="55">
        <f>Table9[[#This Row],[PMI]]-B254</f>
        <v>4</v>
      </c>
      <c r="J255" s="4"/>
    </row>
    <row r="256" spans="1:10" x14ac:dyDescent="0.2">
      <c r="A256" s="54">
        <v>25143</v>
      </c>
      <c r="B256" s="112">
        <v>58.1</v>
      </c>
      <c r="C256" s="55">
        <f>Table9[[#This Row],[PMI]]-B255</f>
        <v>2.3000000000000043</v>
      </c>
      <c r="J256" s="4"/>
    </row>
    <row r="257" spans="1:10" x14ac:dyDescent="0.2">
      <c r="A257" s="54">
        <v>25173</v>
      </c>
      <c r="B257" s="112">
        <v>56.1</v>
      </c>
      <c r="C257" s="55">
        <f>Table9[[#This Row],[PMI]]-B256</f>
        <v>-2</v>
      </c>
      <c r="J257" s="4"/>
    </row>
    <row r="258" spans="1:10" x14ac:dyDescent="0.2">
      <c r="A258" s="54">
        <v>25204</v>
      </c>
      <c r="B258" s="112">
        <v>54.9</v>
      </c>
      <c r="C258" s="55">
        <f>Table9[[#This Row],[PMI]]-B257</f>
        <v>-1.2000000000000028</v>
      </c>
      <c r="J258" s="4"/>
    </row>
    <row r="259" spans="1:10" x14ac:dyDescent="0.2">
      <c r="A259" s="54">
        <v>25235</v>
      </c>
      <c r="B259" s="112">
        <v>57</v>
      </c>
      <c r="C259" s="55">
        <f>Table9[[#This Row],[PMI]]-B258</f>
        <v>2.1000000000000014</v>
      </c>
      <c r="J259" s="4"/>
    </row>
    <row r="260" spans="1:10" x14ac:dyDescent="0.2">
      <c r="A260" s="54">
        <v>25263</v>
      </c>
      <c r="B260" s="112">
        <v>57.1</v>
      </c>
      <c r="C260" s="55">
        <f>Table9[[#This Row],[PMI]]-B259</f>
        <v>0.10000000000000142</v>
      </c>
      <c r="J260" s="4"/>
    </row>
    <row r="261" spans="1:10" x14ac:dyDescent="0.2">
      <c r="A261" s="54">
        <v>25294</v>
      </c>
      <c r="B261" s="112">
        <v>55.2</v>
      </c>
      <c r="C261" s="55">
        <f>Table9[[#This Row],[PMI]]-B260</f>
        <v>-1.8999999999999986</v>
      </c>
      <c r="J261" s="4"/>
    </row>
    <row r="262" spans="1:10" x14ac:dyDescent="0.2">
      <c r="A262" s="54">
        <v>25324</v>
      </c>
      <c r="B262" s="112">
        <v>56.7</v>
      </c>
      <c r="C262" s="55">
        <f>Table9[[#This Row],[PMI]]-B261</f>
        <v>1.5</v>
      </c>
      <c r="J262" s="4"/>
    </row>
    <row r="263" spans="1:10" x14ac:dyDescent="0.2">
      <c r="A263" s="54">
        <v>25355</v>
      </c>
      <c r="B263" s="112">
        <v>55.5</v>
      </c>
      <c r="C263" s="55">
        <f>Table9[[#This Row],[PMI]]-B262</f>
        <v>-1.2000000000000028</v>
      </c>
      <c r="J263" s="4"/>
    </row>
    <row r="264" spans="1:10" x14ac:dyDescent="0.2">
      <c r="A264" s="54">
        <v>25385</v>
      </c>
      <c r="B264" s="112">
        <v>53.1</v>
      </c>
      <c r="C264" s="55">
        <f>Table9[[#This Row],[PMI]]-B263</f>
        <v>-2.3999999999999986</v>
      </c>
      <c r="J264" s="4"/>
    </row>
    <row r="265" spans="1:10" x14ac:dyDescent="0.2">
      <c r="A265" s="54">
        <v>25416</v>
      </c>
      <c r="B265" s="112">
        <v>54.8</v>
      </c>
      <c r="C265" s="55">
        <f>Table9[[#This Row],[PMI]]-B264</f>
        <v>1.6999999999999957</v>
      </c>
      <c r="J265" s="4"/>
    </row>
    <row r="266" spans="1:10" x14ac:dyDescent="0.2">
      <c r="A266" s="54">
        <v>25447</v>
      </c>
      <c r="B266" s="112">
        <v>54.1</v>
      </c>
      <c r="C266" s="55">
        <f>Table9[[#This Row],[PMI]]-B265</f>
        <v>-0.69999999999999574</v>
      </c>
      <c r="J266" s="4"/>
    </row>
    <row r="267" spans="1:10" x14ac:dyDescent="0.2">
      <c r="A267" s="54">
        <v>25477</v>
      </c>
      <c r="B267" s="112">
        <v>54.6</v>
      </c>
      <c r="C267" s="55">
        <f>Table9[[#This Row],[PMI]]-B266</f>
        <v>0.5</v>
      </c>
      <c r="J267" s="4"/>
    </row>
    <row r="268" spans="1:10" x14ac:dyDescent="0.2">
      <c r="A268" s="54">
        <v>25508</v>
      </c>
      <c r="B268" s="112">
        <v>53.2</v>
      </c>
      <c r="C268" s="55">
        <f>Table9[[#This Row],[PMI]]-B267</f>
        <v>-1.3999999999999986</v>
      </c>
      <c r="J268" s="4"/>
    </row>
    <row r="269" spans="1:10" x14ac:dyDescent="0.2">
      <c r="A269" s="54">
        <v>25538</v>
      </c>
      <c r="B269" s="112">
        <v>52</v>
      </c>
      <c r="C269" s="55">
        <f>Table9[[#This Row],[PMI]]-B268</f>
        <v>-1.2000000000000028</v>
      </c>
      <c r="J269" s="4"/>
    </row>
    <row r="270" spans="1:10" x14ac:dyDescent="0.2">
      <c r="A270" s="54">
        <v>25569</v>
      </c>
      <c r="B270" s="112">
        <v>48.7</v>
      </c>
      <c r="C270" s="55">
        <f>Table9[[#This Row],[PMI]]-B269</f>
        <v>-3.2999999999999972</v>
      </c>
      <c r="J270" s="4"/>
    </row>
    <row r="271" spans="1:10" x14ac:dyDescent="0.2">
      <c r="A271" s="54">
        <v>25600</v>
      </c>
      <c r="B271" s="112">
        <v>47.4</v>
      </c>
      <c r="C271" s="55">
        <f>Table9[[#This Row],[PMI]]-B270</f>
        <v>-1.3000000000000043</v>
      </c>
      <c r="J271" s="4"/>
    </row>
    <row r="272" spans="1:10" x14ac:dyDescent="0.2">
      <c r="A272" s="54">
        <v>25628</v>
      </c>
      <c r="B272" s="112">
        <v>46.9</v>
      </c>
      <c r="C272" s="55">
        <f>Table9[[#This Row],[PMI]]-B271</f>
        <v>-0.5</v>
      </c>
      <c r="J272" s="4"/>
    </row>
    <row r="273" spans="1:10" x14ac:dyDescent="0.2">
      <c r="A273" s="54">
        <v>25659</v>
      </c>
      <c r="B273" s="112">
        <v>45</v>
      </c>
      <c r="C273" s="55">
        <f>Table9[[#This Row],[PMI]]-B272</f>
        <v>-1.8999999999999986</v>
      </c>
      <c r="J273" s="4"/>
    </row>
    <row r="274" spans="1:10" x14ac:dyDescent="0.2">
      <c r="A274" s="54">
        <v>25689</v>
      </c>
      <c r="B274" s="112">
        <v>47.2</v>
      </c>
      <c r="C274" s="55">
        <f>Table9[[#This Row],[PMI]]-B273</f>
        <v>2.2000000000000028</v>
      </c>
      <c r="J274" s="4"/>
    </row>
    <row r="275" spans="1:10" x14ac:dyDescent="0.2">
      <c r="A275" s="54">
        <v>25720</v>
      </c>
      <c r="B275" s="112">
        <v>51.1</v>
      </c>
      <c r="C275" s="55">
        <f>Table9[[#This Row],[PMI]]-B274</f>
        <v>3.8999999999999986</v>
      </c>
      <c r="J275" s="4"/>
    </row>
    <row r="276" spans="1:10" x14ac:dyDescent="0.2">
      <c r="A276" s="54">
        <v>25750</v>
      </c>
      <c r="B276" s="112">
        <v>49.5</v>
      </c>
      <c r="C276" s="55">
        <f>Table9[[#This Row],[PMI]]-B275</f>
        <v>-1.6000000000000014</v>
      </c>
      <c r="J276" s="4"/>
    </row>
    <row r="277" spans="1:10" x14ac:dyDescent="0.2">
      <c r="A277" s="54">
        <v>25781</v>
      </c>
      <c r="B277" s="112">
        <v>47.3</v>
      </c>
      <c r="C277" s="55">
        <f>Table9[[#This Row],[PMI]]-B276</f>
        <v>-2.2000000000000028</v>
      </c>
      <c r="J277" s="4"/>
    </row>
    <row r="278" spans="1:10" x14ac:dyDescent="0.2">
      <c r="A278" s="54">
        <v>25812</v>
      </c>
      <c r="B278" s="112">
        <v>44.1</v>
      </c>
      <c r="C278" s="55">
        <f>Table9[[#This Row],[PMI]]-B277</f>
        <v>-3.1999999999999957</v>
      </c>
      <c r="J278" s="4"/>
    </row>
    <row r="279" spans="1:10" x14ac:dyDescent="0.2">
      <c r="A279" s="54">
        <v>25842</v>
      </c>
      <c r="B279" s="112">
        <v>42.4</v>
      </c>
      <c r="C279" s="55">
        <f>Table9[[#This Row],[PMI]]-B278</f>
        <v>-1.7000000000000028</v>
      </c>
      <c r="J279" s="4"/>
    </row>
    <row r="280" spans="1:10" x14ac:dyDescent="0.2">
      <c r="A280" s="54">
        <v>25873</v>
      </c>
      <c r="B280" s="112">
        <v>39.700000000000003</v>
      </c>
      <c r="C280" s="55">
        <f>Table9[[#This Row],[PMI]]-B279</f>
        <v>-2.6999999999999957</v>
      </c>
      <c r="J280" s="4"/>
    </row>
    <row r="281" spans="1:10" x14ac:dyDescent="0.2">
      <c r="A281" s="54">
        <v>25903</v>
      </c>
      <c r="B281" s="112">
        <v>45.4</v>
      </c>
      <c r="C281" s="55">
        <f>Table9[[#This Row],[PMI]]-B280</f>
        <v>5.6999999999999957</v>
      </c>
      <c r="J281" s="4"/>
    </row>
    <row r="282" spans="1:10" x14ac:dyDescent="0.2">
      <c r="A282" s="54">
        <v>25934</v>
      </c>
      <c r="B282" s="112">
        <v>47.9</v>
      </c>
      <c r="C282" s="55">
        <f>Table9[[#This Row],[PMI]]-B281</f>
        <v>2.5</v>
      </c>
      <c r="J282" s="4"/>
    </row>
    <row r="283" spans="1:10" x14ac:dyDescent="0.2">
      <c r="A283" s="54">
        <v>25965</v>
      </c>
      <c r="B283" s="112">
        <v>54.8</v>
      </c>
      <c r="C283" s="55">
        <f>Table9[[#This Row],[PMI]]-B282</f>
        <v>6.8999999999999986</v>
      </c>
      <c r="J283" s="4"/>
    </row>
    <row r="284" spans="1:10" x14ac:dyDescent="0.2">
      <c r="A284" s="54">
        <v>25993</v>
      </c>
      <c r="B284" s="112">
        <v>51.2</v>
      </c>
      <c r="C284" s="55">
        <f>Table9[[#This Row],[PMI]]-B283</f>
        <v>-3.5999999999999943</v>
      </c>
      <c r="J284" s="4"/>
    </row>
    <row r="285" spans="1:10" x14ac:dyDescent="0.2">
      <c r="A285" s="54">
        <v>26024</v>
      </c>
      <c r="B285" s="112">
        <v>54.5</v>
      </c>
      <c r="C285" s="55">
        <f>Table9[[#This Row],[PMI]]-B284</f>
        <v>3.2999999999999972</v>
      </c>
      <c r="J285" s="4"/>
    </row>
    <row r="286" spans="1:10" x14ac:dyDescent="0.2">
      <c r="A286" s="54">
        <v>26054</v>
      </c>
      <c r="B286" s="112">
        <v>54.2</v>
      </c>
      <c r="C286" s="55">
        <f>Table9[[#This Row],[PMI]]-B285</f>
        <v>-0.29999999999999716</v>
      </c>
      <c r="J286" s="4"/>
    </row>
    <row r="287" spans="1:10" x14ac:dyDescent="0.2">
      <c r="A287" s="54">
        <v>26085</v>
      </c>
      <c r="B287" s="112">
        <v>53.8</v>
      </c>
      <c r="C287" s="55">
        <f>Table9[[#This Row],[PMI]]-B286</f>
        <v>-0.40000000000000568</v>
      </c>
      <c r="J287" s="4"/>
    </row>
    <row r="288" spans="1:10" x14ac:dyDescent="0.2">
      <c r="A288" s="54">
        <v>26115</v>
      </c>
      <c r="B288" s="112">
        <v>54.4</v>
      </c>
      <c r="C288" s="55">
        <f>Table9[[#This Row],[PMI]]-B287</f>
        <v>0.60000000000000142</v>
      </c>
      <c r="J288" s="4"/>
    </row>
    <row r="289" spans="1:10" x14ac:dyDescent="0.2">
      <c r="A289" s="54">
        <v>26146</v>
      </c>
      <c r="B289" s="112">
        <v>53.6</v>
      </c>
      <c r="C289" s="55">
        <f>Table9[[#This Row],[PMI]]-B288</f>
        <v>-0.79999999999999716</v>
      </c>
      <c r="J289" s="4"/>
    </row>
    <row r="290" spans="1:10" x14ac:dyDescent="0.2">
      <c r="A290" s="54">
        <v>26177</v>
      </c>
      <c r="B290" s="112">
        <v>55.1</v>
      </c>
      <c r="C290" s="55">
        <f>Table9[[#This Row],[PMI]]-B289</f>
        <v>1.5</v>
      </c>
      <c r="J290" s="4"/>
    </row>
    <row r="291" spans="1:10" x14ac:dyDescent="0.2">
      <c r="A291" s="54">
        <v>26207</v>
      </c>
      <c r="B291" s="112">
        <v>55</v>
      </c>
      <c r="C291" s="55">
        <f>Table9[[#This Row],[PMI]]-B290</f>
        <v>-0.10000000000000142</v>
      </c>
      <c r="J291" s="4"/>
    </row>
    <row r="292" spans="1:10" x14ac:dyDescent="0.2">
      <c r="A292" s="54">
        <v>26238</v>
      </c>
      <c r="B292" s="112">
        <v>52.3</v>
      </c>
      <c r="C292" s="55">
        <f>Table9[[#This Row],[PMI]]-B291</f>
        <v>-2.7000000000000028</v>
      </c>
      <c r="J292" s="4"/>
    </row>
    <row r="293" spans="1:10" x14ac:dyDescent="0.2">
      <c r="A293" s="54">
        <v>26268</v>
      </c>
      <c r="B293" s="112">
        <v>57.6</v>
      </c>
      <c r="C293" s="55">
        <f>Table9[[#This Row],[PMI]]-B292</f>
        <v>5.3000000000000043</v>
      </c>
      <c r="J293" s="4"/>
    </row>
    <row r="294" spans="1:10" x14ac:dyDescent="0.2">
      <c r="A294" s="54">
        <v>26299</v>
      </c>
      <c r="B294" s="112">
        <v>59.6</v>
      </c>
      <c r="C294" s="55">
        <f>Table9[[#This Row],[PMI]]-B293</f>
        <v>2</v>
      </c>
      <c r="J294" s="4"/>
    </row>
    <row r="295" spans="1:10" x14ac:dyDescent="0.2">
      <c r="A295" s="54">
        <v>26330</v>
      </c>
      <c r="B295" s="112">
        <v>60.6</v>
      </c>
      <c r="C295" s="55">
        <f>Table9[[#This Row],[PMI]]-B294</f>
        <v>1</v>
      </c>
      <c r="J295" s="4"/>
    </row>
    <row r="296" spans="1:10" x14ac:dyDescent="0.2">
      <c r="A296" s="54">
        <v>26359</v>
      </c>
      <c r="B296" s="112">
        <v>59.8</v>
      </c>
      <c r="C296" s="55">
        <f>Table9[[#This Row],[PMI]]-B295</f>
        <v>-0.80000000000000426</v>
      </c>
      <c r="J296" s="4"/>
    </row>
    <row r="297" spans="1:10" x14ac:dyDescent="0.2">
      <c r="A297" s="54">
        <v>26390</v>
      </c>
      <c r="B297" s="112">
        <v>59.3</v>
      </c>
      <c r="C297" s="55">
        <f>Table9[[#This Row],[PMI]]-B296</f>
        <v>-0.5</v>
      </c>
      <c r="J297" s="4"/>
    </row>
    <row r="298" spans="1:10" x14ac:dyDescent="0.2">
      <c r="A298" s="54">
        <v>26420</v>
      </c>
      <c r="B298" s="112">
        <v>61.4</v>
      </c>
      <c r="C298" s="55">
        <f>Table9[[#This Row],[PMI]]-B297</f>
        <v>2.1000000000000014</v>
      </c>
      <c r="J298" s="4"/>
    </row>
    <row r="299" spans="1:10" x14ac:dyDescent="0.2">
      <c r="A299" s="54">
        <v>26451</v>
      </c>
      <c r="B299" s="112">
        <v>58.6</v>
      </c>
      <c r="C299" s="55">
        <f>Table9[[#This Row],[PMI]]-B298</f>
        <v>-2.7999999999999972</v>
      </c>
      <c r="J299" s="4"/>
    </row>
    <row r="300" spans="1:10" x14ac:dyDescent="0.2">
      <c r="A300" s="54">
        <v>26481</v>
      </c>
      <c r="B300" s="112">
        <v>60.1</v>
      </c>
      <c r="C300" s="55">
        <f>Table9[[#This Row],[PMI]]-B299</f>
        <v>1.5</v>
      </c>
      <c r="J300" s="4"/>
    </row>
    <row r="301" spans="1:10" x14ac:dyDescent="0.2">
      <c r="A301" s="54">
        <v>26512</v>
      </c>
      <c r="B301" s="112">
        <v>61.7</v>
      </c>
      <c r="C301" s="55">
        <f>Table9[[#This Row],[PMI]]-B300</f>
        <v>1.6000000000000014</v>
      </c>
      <c r="J301" s="4"/>
    </row>
    <row r="302" spans="1:10" x14ac:dyDescent="0.2">
      <c r="A302" s="54">
        <v>26543</v>
      </c>
      <c r="B302" s="112">
        <v>65.099999999999994</v>
      </c>
      <c r="C302" s="55">
        <f>Table9[[#This Row],[PMI]]-B301</f>
        <v>3.3999999999999915</v>
      </c>
      <c r="J302" s="4"/>
    </row>
    <row r="303" spans="1:10" x14ac:dyDescent="0.2">
      <c r="A303" s="54">
        <v>26573</v>
      </c>
      <c r="B303" s="112">
        <v>67</v>
      </c>
      <c r="C303" s="55">
        <f>Table9[[#This Row],[PMI]]-B302</f>
        <v>1.9000000000000057</v>
      </c>
      <c r="J303" s="4"/>
    </row>
    <row r="304" spans="1:10" x14ac:dyDescent="0.2">
      <c r="A304" s="54">
        <v>26604</v>
      </c>
      <c r="B304" s="112">
        <v>69.900000000000006</v>
      </c>
      <c r="C304" s="55">
        <f>Table9[[#This Row],[PMI]]-B303</f>
        <v>2.9000000000000057</v>
      </c>
      <c r="J304" s="4"/>
    </row>
    <row r="305" spans="1:10" x14ac:dyDescent="0.2">
      <c r="A305" s="54">
        <v>26634</v>
      </c>
      <c r="B305" s="112">
        <v>70.5</v>
      </c>
      <c r="C305" s="55">
        <f>Table9[[#This Row],[PMI]]-B304</f>
        <v>0.59999999999999432</v>
      </c>
      <c r="J305" s="4"/>
    </row>
    <row r="306" spans="1:10" x14ac:dyDescent="0.2">
      <c r="A306" s="54">
        <v>26665</v>
      </c>
      <c r="B306" s="112">
        <v>72.099999999999994</v>
      </c>
      <c r="C306" s="55">
        <f>Table9[[#This Row],[PMI]]-B305</f>
        <v>1.5999999999999943</v>
      </c>
      <c r="J306" s="4"/>
    </row>
    <row r="307" spans="1:10" x14ac:dyDescent="0.2">
      <c r="A307" s="54">
        <v>26696</v>
      </c>
      <c r="B307" s="112">
        <v>69.599999999999994</v>
      </c>
      <c r="C307" s="55">
        <f>Table9[[#This Row],[PMI]]-B306</f>
        <v>-2.5</v>
      </c>
      <c r="J307" s="4"/>
    </row>
    <row r="308" spans="1:10" x14ac:dyDescent="0.2">
      <c r="A308" s="54">
        <v>26724</v>
      </c>
      <c r="B308" s="112">
        <v>69.599999999999994</v>
      </c>
      <c r="C308" s="55">
        <f>Table9[[#This Row],[PMI]]-B307</f>
        <v>0</v>
      </c>
      <c r="J308" s="4"/>
    </row>
    <row r="309" spans="1:10" x14ac:dyDescent="0.2">
      <c r="A309" s="54">
        <v>26755</v>
      </c>
      <c r="B309" s="112">
        <v>67.7</v>
      </c>
      <c r="C309" s="55">
        <f>Table9[[#This Row],[PMI]]-B308</f>
        <v>-1.8999999999999915</v>
      </c>
      <c r="J309" s="4"/>
    </row>
    <row r="310" spans="1:10" x14ac:dyDescent="0.2">
      <c r="A310" s="54">
        <v>26785</v>
      </c>
      <c r="B310" s="112">
        <v>64.8</v>
      </c>
      <c r="C310" s="55">
        <f>Table9[[#This Row],[PMI]]-B309</f>
        <v>-2.9000000000000057</v>
      </c>
      <c r="J310" s="4"/>
    </row>
    <row r="311" spans="1:10" x14ac:dyDescent="0.2">
      <c r="A311" s="54">
        <v>26816</v>
      </c>
      <c r="B311" s="112">
        <v>65</v>
      </c>
      <c r="C311" s="55">
        <f>Table9[[#This Row],[PMI]]-B310</f>
        <v>0.20000000000000284</v>
      </c>
      <c r="J311" s="4"/>
    </row>
    <row r="312" spans="1:10" x14ac:dyDescent="0.2">
      <c r="A312" s="54">
        <v>26846</v>
      </c>
      <c r="B312" s="112">
        <v>57.8</v>
      </c>
      <c r="C312" s="55">
        <f>Table9[[#This Row],[PMI]]-B311</f>
        <v>-7.2000000000000028</v>
      </c>
      <c r="J312" s="4"/>
    </row>
    <row r="313" spans="1:10" x14ac:dyDescent="0.2">
      <c r="A313" s="54">
        <v>26877</v>
      </c>
      <c r="B313" s="112">
        <v>62.7</v>
      </c>
      <c r="C313" s="55">
        <f>Table9[[#This Row],[PMI]]-B312</f>
        <v>4.9000000000000057</v>
      </c>
      <c r="J313" s="4"/>
    </row>
    <row r="314" spans="1:10" x14ac:dyDescent="0.2">
      <c r="A314" s="54">
        <v>26908</v>
      </c>
      <c r="B314" s="112">
        <v>63.5</v>
      </c>
      <c r="C314" s="55">
        <f>Table9[[#This Row],[PMI]]-B313</f>
        <v>0.79999999999999716</v>
      </c>
      <c r="J314" s="4"/>
    </row>
    <row r="315" spans="1:10" x14ac:dyDescent="0.2">
      <c r="A315" s="54">
        <v>26938</v>
      </c>
      <c r="B315" s="112">
        <v>66.2</v>
      </c>
      <c r="C315" s="55">
        <f>Table9[[#This Row],[PMI]]-B314</f>
        <v>2.7000000000000028</v>
      </c>
      <c r="J315" s="4"/>
    </row>
    <row r="316" spans="1:10" x14ac:dyDescent="0.2">
      <c r="A316" s="54">
        <v>26969</v>
      </c>
      <c r="B316" s="112">
        <v>68.099999999999994</v>
      </c>
      <c r="C316" s="55">
        <f>Table9[[#This Row],[PMI]]-B315</f>
        <v>1.8999999999999915</v>
      </c>
      <c r="J316" s="4"/>
    </row>
    <row r="317" spans="1:10" x14ac:dyDescent="0.2">
      <c r="A317" s="54">
        <v>26999</v>
      </c>
      <c r="B317" s="112">
        <v>63.6</v>
      </c>
      <c r="C317" s="55">
        <f>Table9[[#This Row],[PMI]]-B316</f>
        <v>-4.4999999999999929</v>
      </c>
      <c r="J317" s="4"/>
    </row>
    <row r="318" spans="1:10" x14ac:dyDescent="0.2">
      <c r="A318" s="54">
        <v>27030</v>
      </c>
      <c r="B318" s="112">
        <v>62.1</v>
      </c>
      <c r="C318" s="55">
        <f>Table9[[#This Row],[PMI]]-B317</f>
        <v>-1.5</v>
      </c>
      <c r="J318" s="4"/>
    </row>
    <row r="319" spans="1:10" x14ac:dyDescent="0.2">
      <c r="A319" s="54">
        <v>27061</v>
      </c>
      <c r="B319" s="112">
        <v>58.6</v>
      </c>
      <c r="C319" s="55">
        <f>Table9[[#This Row],[PMI]]-B318</f>
        <v>-3.5</v>
      </c>
      <c r="J319" s="4"/>
    </row>
    <row r="320" spans="1:10" x14ac:dyDescent="0.2">
      <c r="A320" s="54">
        <v>27089</v>
      </c>
      <c r="B320" s="112">
        <v>61.8</v>
      </c>
      <c r="C320" s="55">
        <f>Table9[[#This Row],[PMI]]-B319</f>
        <v>3.1999999999999957</v>
      </c>
      <c r="J320" s="4"/>
    </row>
    <row r="321" spans="1:10" x14ac:dyDescent="0.2">
      <c r="A321" s="54">
        <v>27120</v>
      </c>
      <c r="B321" s="112">
        <v>59.9</v>
      </c>
      <c r="C321" s="55">
        <f>Table9[[#This Row],[PMI]]-B320</f>
        <v>-1.8999999999999986</v>
      </c>
      <c r="J321" s="4"/>
    </row>
    <row r="322" spans="1:10" x14ac:dyDescent="0.2">
      <c r="A322" s="54">
        <v>27150</v>
      </c>
      <c r="B322" s="112">
        <v>55.7</v>
      </c>
      <c r="C322" s="55">
        <f>Table9[[#This Row],[PMI]]-B321</f>
        <v>-4.1999999999999957</v>
      </c>
      <c r="J322" s="4"/>
    </row>
    <row r="323" spans="1:10" x14ac:dyDescent="0.2">
      <c r="A323" s="54">
        <v>27181</v>
      </c>
      <c r="B323" s="112">
        <v>54.7</v>
      </c>
      <c r="C323" s="55">
        <f>Table9[[#This Row],[PMI]]-B322</f>
        <v>-1</v>
      </c>
      <c r="J323" s="4"/>
    </row>
    <row r="324" spans="1:10" x14ac:dyDescent="0.2">
      <c r="A324" s="54">
        <v>27211</v>
      </c>
      <c r="B324" s="112">
        <v>54.8</v>
      </c>
      <c r="C324" s="55">
        <f>Table9[[#This Row],[PMI]]-B323</f>
        <v>9.9999999999994316E-2</v>
      </c>
      <c r="J324" s="4"/>
    </row>
    <row r="325" spans="1:10" x14ac:dyDescent="0.2">
      <c r="A325" s="54">
        <v>27242</v>
      </c>
      <c r="B325" s="112">
        <v>52.9</v>
      </c>
      <c r="C325" s="55">
        <f>Table9[[#This Row],[PMI]]-B324</f>
        <v>-1.8999999999999986</v>
      </c>
      <c r="J325" s="4"/>
    </row>
    <row r="326" spans="1:10" x14ac:dyDescent="0.2">
      <c r="A326" s="54">
        <v>27273</v>
      </c>
      <c r="B326" s="112">
        <v>46.2</v>
      </c>
      <c r="C326" s="55">
        <f>Table9[[#This Row],[PMI]]-B325</f>
        <v>-6.6999999999999957</v>
      </c>
      <c r="J326" s="4"/>
    </row>
    <row r="327" spans="1:10" x14ac:dyDescent="0.2">
      <c r="A327" s="54">
        <v>27303</v>
      </c>
      <c r="B327" s="112">
        <v>42.7</v>
      </c>
      <c r="C327" s="55">
        <f>Table9[[#This Row],[PMI]]-B326</f>
        <v>-3.5</v>
      </c>
      <c r="J327" s="4"/>
    </row>
    <row r="328" spans="1:10" x14ac:dyDescent="0.2">
      <c r="A328" s="54">
        <v>27334</v>
      </c>
      <c r="B328" s="112">
        <v>37.9</v>
      </c>
      <c r="C328" s="55">
        <f>Table9[[#This Row],[PMI]]-B327</f>
        <v>-4.8000000000000043</v>
      </c>
      <c r="J328" s="4"/>
    </row>
    <row r="329" spans="1:10" x14ac:dyDescent="0.2">
      <c r="A329" s="54">
        <v>27364</v>
      </c>
      <c r="B329" s="112">
        <v>30.9</v>
      </c>
      <c r="C329" s="55">
        <f>Table9[[#This Row],[PMI]]-B328</f>
        <v>-7</v>
      </c>
    </row>
    <row r="330" spans="1:10" x14ac:dyDescent="0.2">
      <c r="A330" s="54">
        <v>27395</v>
      </c>
      <c r="B330" s="112">
        <v>30.7</v>
      </c>
      <c r="C330" s="55">
        <f>Table9[[#This Row],[PMI]]-B329</f>
        <v>-0.19999999999999929</v>
      </c>
    </row>
    <row r="331" spans="1:10" x14ac:dyDescent="0.2">
      <c r="A331" s="54">
        <v>27426</v>
      </c>
      <c r="B331" s="112">
        <v>34.4</v>
      </c>
      <c r="C331" s="55">
        <f>Table9[[#This Row],[PMI]]-B330</f>
        <v>3.6999999999999993</v>
      </c>
    </row>
    <row r="332" spans="1:10" x14ac:dyDescent="0.2">
      <c r="A332" s="54">
        <v>27454</v>
      </c>
      <c r="B332" s="112">
        <v>31.6</v>
      </c>
      <c r="C332" s="55">
        <f>Table9[[#This Row],[PMI]]-B331</f>
        <v>-2.7999999999999972</v>
      </c>
    </row>
    <row r="333" spans="1:10" x14ac:dyDescent="0.2">
      <c r="A333" s="54">
        <v>27485</v>
      </c>
      <c r="B333" s="112">
        <v>37.5</v>
      </c>
      <c r="C333" s="55">
        <f>Table9[[#This Row],[PMI]]-B332</f>
        <v>5.8999999999999986</v>
      </c>
    </row>
    <row r="334" spans="1:10" x14ac:dyDescent="0.2">
      <c r="A334" s="54">
        <v>27515</v>
      </c>
      <c r="B334" s="112">
        <v>41.2</v>
      </c>
      <c r="C334" s="55">
        <f>Table9[[#This Row],[PMI]]-B333</f>
        <v>3.7000000000000028</v>
      </c>
    </row>
    <row r="335" spans="1:10" x14ac:dyDescent="0.2">
      <c r="A335" s="54">
        <v>27546</v>
      </c>
      <c r="B335" s="112">
        <v>45.1</v>
      </c>
      <c r="C335" s="55">
        <f>Table9[[#This Row],[PMI]]-B334</f>
        <v>3.8999999999999986</v>
      </c>
    </row>
    <row r="336" spans="1:10" x14ac:dyDescent="0.2">
      <c r="A336" s="54">
        <v>27576</v>
      </c>
      <c r="B336" s="112">
        <v>47.2</v>
      </c>
      <c r="C336" s="55">
        <f>Table9[[#This Row],[PMI]]-B335</f>
        <v>2.1000000000000014</v>
      </c>
    </row>
    <row r="337" spans="1:3" x14ac:dyDescent="0.2">
      <c r="A337" s="54">
        <v>27607</v>
      </c>
      <c r="B337" s="112">
        <v>51.4</v>
      </c>
      <c r="C337" s="55">
        <f>Table9[[#This Row],[PMI]]-B336</f>
        <v>4.1999999999999957</v>
      </c>
    </row>
    <row r="338" spans="1:3" x14ac:dyDescent="0.2">
      <c r="A338" s="54">
        <v>27638</v>
      </c>
      <c r="B338" s="112">
        <v>54.4</v>
      </c>
      <c r="C338" s="55">
        <f>Table9[[#This Row],[PMI]]-B337</f>
        <v>3</v>
      </c>
    </row>
    <row r="339" spans="1:3" x14ac:dyDescent="0.2">
      <c r="A339" s="54">
        <v>27668</v>
      </c>
      <c r="B339" s="112">
        <v>55.5</v>
      </c>
      <c r="C339" s="55">
        <f>Table9[[#This Row],[PMI]]-B338</f>
        <v>1.1000000000000014</v>
      </c>
    </row>
    <row r="340" spans="1:3" x14ac:dyDescent="0.2">
      <c r="A340" s="54">
        <v>27699</v>
      </c>
      <c r="B340" s="112">
        <v>54.5</v>
      </c>
      <c r="C340" s="55">
        <f>Table9[[#This Row],[PMI]]-B339</f>
        <v>-1</v>
      </c>
    </row>
    <row r="341" spans="1:3" x14ac:dyDescent="0.2">
      <c r="A341" s="54">
        <v>27729</v>
      </c>
      <c r="B341" s="112">
        <v>54.9</v>
      </c>
      <c r="C341" s="55">
        <f>Table9[[#This Row],[PMI]]-B340</f>
        <v>0.39999999999999858</v>
      </c>
    </row>
    <row r="342" spans="1:3" x14ac:dyDescent="0.2">
      <c r="A342" s="54">
        <v>27760</v>
      </c>
      <c r="B342" s="112">
        <v>58.8</v>
      </c>
      <c r="C342" s="55">
        <f>Table9[[#This Row],[PMI]]-B341</f>
        <v>3.8999999999999986</v>
      </c>
    </row>
    <row r="343" spans="1:3" x14ac:dyDescent="0.2">
      <c r="A343" s="54">
        <v>27791</v>
      </c>
      <c r="B343" s="112">
        <v>61.5</v>
      </c>
      <c r="C343" s="55">
        <f>Table9[[#This Row],[PMI]]-B342</f>
        <v>2.7000000000000028</v>
      </c>
    </row>
    <row r="344" spans="1:3" x14ac:dyDescent="0.2">
      <c r="A344" s="54">
        <v>27820</v>
      </c>
      <c r="B344" s="112">
        <v>58.4</v>
      </c>
      <c r="C344" s="55">
        <f>Table9[[#This Row],[PMI]]-B343</f>
        <v>-3.1000000000000014</v>
      </c>
    </row>
    <row r="345" spans="1:3" x14ac:dyDescent="0.2">
      <c r="A345" s="54">
        <v>27851</v>
      </c>
      <c r="B345" s="112">
        <v>60.6</v>
      </c>
      <c r="C345" s="55">
        <f>Table9[[#This Row],[PMI]]-B344</f>
        <v>2.2000000000000028</v>
      </c>
    </row>
    <row r="346" spans="1:3" x14ac:dyDescent="0.2">
      <c r="A346" s="54">
        <v>27881</v>
      </c>
      <c r="B346" s="112">
        <v>58.8</v>
      </c>
      <c r="C346" s="55">
        <f>Table9[[#This Row],[PMI]]-B345</f>
        <v>-1.8000000000000043</v>
      </c>
    </row>
    <row r="347" spans="1:3" x14ac:dyDescent="0.2">
      <c r="A347" s="54">
        <v>27912</v>
      </c>
      <c r="B347" s="112">
        <v>58.2</v>
      </c>
      <c r="C347" s="55">
        <f>Table9[[#This Row],[PMI]]-B346</f>
        <v>-0.59999999999999432</v>
      </c>
    </row>
    <row r="348" spans="1:3" x14ac:dyDescent="0.2">
      <c r="A348" s="54">
        <v>27942</v>
      </c>
      <c r="B348" s="112">
        <v>55.9</v>
      </c>
      <c r="C348" s="55">
        <f>Table9[[#This Row],[PMI]]-B347</f>
        <v>-2.3000000000000043</v>
      </c>
    </row>
    <row r="349" spans="1:3" x14ac:dyDescent="0.2">
      <c r="A349" s="54">
        <v>27973</v>
      </c>
      <c r="B349" s="112">
        <v>54.5</v>
      </c>
      <c r="C349" s="55">
        <f>Table9[[#This Row],[PMI]]-B348</f>
        <v>-1.3999999999999986</v>
      </c>
    </row>
    <row r="350" spans="1:3" x14ac:dyDescent="0.2">
      <c r="A350" s="54">
        <v>28004</v>
      </c>
      <c r="B350" s="112">
        <v>53.6</v>
      </c>
      <c r="C350" s="55">
        <f>Table9[[#This Row],[PMI]]-B349</f>
        <v>-0.89999999999999858</v>
      </c>
    </row>
    <row r="351" spans="1:3" x14ac:dyDescent="0.2">
      <c r="A351" s="54">
        <v>28034</v>
      </c>
      <c r="B351" s="112">
        <v>53.5</v>
      </c>
      <c r="C351" s="55">
        <f>Table9[[#This Row],[PMI]]-B350</f>
        <v>-0.10000000000000142</v>
      </c>
    </row>
    <row r="352" spans="1:3" x14ac:dyDescent="0.2">
      <c r="A352" s="54">
        <v>28065</v>
      </c>
      <c r="B352" s="112">
        <v>51.7</v>
      </c>
      <c r="C352" s="55">
        <f>Table9[[#This Row],[PMI]]-B351</f>
        <v>-1.7999999999999972</v>
      </c>
    </row>
    <row r="353" spans="1:3" x14ac:dyDescent="0.2">
      <c r="A353" s="54">
        <v>28095</v>
      </c>
      <c r="B353" s="112">
        <v>56.6</v>
      </c>
      <c r="C353" s="55">
        <f>Table9[[#This Row],[PMI]]-B352</f>
        <v>4.8999999999999986</v>
      </c>
    </row>
    <row r="354" spans="1:3" x14ac:dyDescent="0.2">
      <c r="A354" s="54">
        <v>28126</v>
      </c>
      <c r="B354" s="112">
        <v>54.8</v>
      </c>
      <c r="C354" s="55">
        <f>Table9[[#This Row],[PMI]]-B353</f>
        <v>-1.8000000000000043</v>
      </c>
    </row>
    <row r="355" spans="1:3" x14ac:dyDescent="0.2">
      <c r="A355" s="54">
        <v>28157</v>
      </c>
      <c r="B355" s="112">
        <v>55</v>
      </c>
      <c r="C355" s="55">
        <f>Table9[[#This Row],[PMI]]-B354</f>
        <v>0.20000000000000284</v>
      </c>
    </row>
    <row r="356" spans="1:3" x14ac:dyDescent="0.2">
      <c r="A356" s="54">
        <v>28185</v>
      </c>
      <c r="B356" s="112">
        <v>58.4</v>
      </c>
      <c r="C356" s="55">
        <f>Table9[[#This Row],[PMI]]-B355</f>
        <v>3.3999999999999986</v>
      </c>
    </row>
    <row r="357" spans="1:3" x14ac:dyDescent="0.2">
      <c r="A357" s="54">
        <v>28216</v>
      </c>
      <c r="B357" s="112">
        <v>56.9</v>
      </c>
      <c r="C357" s="55">
        <f>Table9[[#This Row],[PMI]]-B356</f>
        <v>-1.5</v>
      </c>
    </row>
    <row r="358" spans="1:3" x14ac:dyDescent="0.2">
      <c r="A358" s="54">
        <v>28246</v>
      </c>
      <c r="B358" s="112">
        <v>59.7</v>
      </c>
      <c r="C358" s="55">
        <f>Table9[[#This Row],[PMI]]-B357</f>
        <v>2.8000000000000043</v>
      </c>
    </row>
    <row r="359" spans="1:3" x14ac:dyDescent="0.2">
      <c r="A359" s="54">
        <v>28277</v>
      </c>
      <c r="B359" s="112">
        <v>56.8</v>
      </c>
      <c r="C359" s="55">
        <f>Table9[[#This Row],[PMI]]-B358</f>
        <v>-2.9000000000000057</v>
      </c>
    </row>
    <row r="360" spans="1:3" x14ac:dyDescent="0.2">
      <c r="A360" s="54">
        <v>28307</v>
      </c>
      <c r="B360" s="112">
        <v>57.7</v>
      </c>
      <c r="C360" s="55">
        <f>Table9[[#This Row],[PMI]]-B359</f>
        <v>0.90000000000000568</v>
      </c>
    </row>
    <row r="361" spans="1:3" x14ac:dyDescent="0.2">
      <c r="A361" s="54">
        <v>28338</v>
      </c>
      <c r="B361" s="112">
        <v>54.9</v>
      </c>
      <c r="C361" s="55">
        <f>Table9[[#This Row],[PMI]]-B360</f>
        <v>-2.8000000000000043</v>
      </c>
    </row>
    <row r="362" spans="1:3" x14ac:dyDescent="0.2">
      <c r="A362" s="54">
        <v>28369</v>
      </c>
      <c r="B362" s="112">
        <v>53.9</v>
      </c>
      <c r="C362" s="55">
        <f>Table9[[#This Row],[PMI]]-B361</f>
        <v>-1</v>
      </c>
    </row>
    <row r="363" spans="1:3" x14ac:dyDescent="0.2">
      <c r="A363" s="54">
        <v>28399</v>
      </c>
      <c r="B363" s="112">
        <v>55.4</v>
      </c>
      <c r="C363" s="55">
        <f>Table9[[#This Row],[PMI]]-B362</f>
        <v>1.5</v>
      </c>
    </row>
    <row r="364" spans="1:3" x14ac:dyDescent="0.2">
      <c r="A364" s="54">
        <v>28430</v>
      </c>
      <c r="B364" s="112">
        <v>56.1</v>
      </c>
      <c r="C364" s="55">
        <f>Table9[[#This Row],[PMI]]-B363</f>
        <v>0.70000000000000284</v>
      </c>
    </row>
    <row r="365" spans="1:3" x14ac:dyDescent="0.2">
      <c r="A365" s="54">
        <v>28460</v>
      </c>
      <c r="B365" s="112">
        <v>59.8</v>
      </c>
      <c r="C365" s="55">
        <f>Table9[[#This Row],[PMI]]-B364</f>
        <v>3.6999999999999957</v>
      </c>
    </row>
    <row r="366" spans="1:3" x14ac:dyDescent="0.2">
      <c r="A366" s="54">
        <v>28491</v>
      </c>
      <c r="B366" s="112">
        <v>57.4</v>
      </c>
      <c r="C366" s="55">
        <f>Table9[[#This Row],[PMI]]-B365</f>
        <v>-2.3999999999999986</v>
      </c>
    </row>
    <row r="367" spans="1:3" x14ac:dyDescent="0.2">
      <c r="A367" s="54">
        <v>28522</v>
      </c>
      <c r="B367" s="112">
        <v>55.9</v>
      </c>
      <c r="C367" s="55">
        <f>Table9[[#This Row],[PMI]]-B366</f>
        <v>-1.5</v>
      </c>
    </row>
    <row r="368" spans="1:3" x14ac:dyDescent="0.2">
      <c r="A368" s="54">
        <v>28550</v>
      </c>
      <c r="B368" s="112">
        <v>55</v>
      </c>
      <c r="C368" s="55">
        <f>Table9[[#This Row],[PMI]]-B367</f>
        <v>-0.89999999999999858</v>
      </c>
    </row>
    <row r="369" spans="1:3" x14ac:dyDescent="0.2">
      <c r="A369" s="54">
        <v>28581</v>
      </c>
      <c r="B369" s="112">
        <v>57.7</v>
      </c>
      <c r="C369" s="55">
        <f>Table9[[#This Row],[PMI]]-B368</f>
        <v>2.7000000000000028</v>
      </c>
    </row>
    <row r="370" spans="1:3" x14ac:dyDescent="0.2">
      <c r="A370" s="54">
        <v>28611</v>
      </c>
      <c r="B370" s="112">
        <v>60.2</v>
      </c>
      <c r="C370" s="55">
        <f>Table9[[#This Row],[PMI]]-B369</f>
        <v>2.5</v>
      </c>
    </row>
    <row r="371" spans="1:3" x14ac:dyDescent="0.2">
      <c r="A371" s="54">
        <v>28642</v>
      </c>
      <c r="B371" s="112">
        <v>60.5</v>
      </c>
      <c r="C371" s="55">
        <f>Table9[[#This Row],[PMI]]-B370</f>
        <v>0.29999999999999716</v>
      </c>
    </row>
    <row r="372" spans="1:3" x14ac:dyDescent="0.2">
      <c r="A372" s="54">
        <v>28672</v>
      </c>
      <c r="B372" s="112">
        <v>62.2</v>
      </c>
      <c r="C372" s="55">
        <f>Table9[[#This Row],[PMI]]-B371</f>
        <v>1.7000000000000028</v>
      </c>
    </row>
    <row r="373" spans="1:3" x14ac:dyDescent="0.2">
      <c r="A373" s="54">
        <v>28703</v>
      </c>
      <c r="B373" s="112">
        <v>60.3</v>
      </c>
      <c r="C373" s="55">
        <f>Table9[[#This Row],[PMI]]-B372</f>
        <v>-1.9000000000000057</v>
      </c>
    </row>
    <row r="374" spans="1:3" x14ac:dyDescent="0.2">
      <c r="A374" s="54">
        <v>28734</v>
      </c>
      <c r="B374" s="112">
        <v>60.5</v>
      </c>
      <c r="C374" s="55">
        <f>Table9[[#This Row],[PMI]]-B373</f>
        <v>0.20000000000000284</v>
      </c>
    </row>
    <row r="375" spans="1:3" x14ac:dyDescent="0.2">
      <c r="A375" s="54">
        <v>28764</v>
      </c>
      <c r="B375" s="112">
        <v>60.1</v>
      </c>
      <c r="C375" s="55">
        <f>Table9[[#This Row],[PMI]]-B374</f>
        <v>-0.39999999999999858</v>
      </c>
    </row>
    <row r="376" spans="1:3" x14ac:dyDescent="0.2">
      <c r="A376" s="54">
        <v>28795</v>
      </c>
      <c r="B376" s="112">
        <v>61.3</v>
      </c>
      <c r="C376" s="55">
        <f>Table9[[#This Row],[PMI]]-B375</f>
        <v>1.1999999999999957</v>
      </c>
    </row>
    <row r="377" spans="1:3" x14ac:dyDescent="0.2">
      <c r="A377" s="54">
        <v>28825</v>
      </c>
      <c r="B377" s="112">
        <v>59.4</v>
      </c>
      <c r="C377" s="55">
        <f>Table9[[#This Row],[PMI]]-B376</f>
        <v>-1.8999999999999986</v>
      </c>
    </row>
    <row r="378" spans="1:3" x14ac:dyDescent="0.2">
      <c r="A378" s="54">
        <v>28856</v>
      </c>
      <c r="B378" s="112">
        <v>58.5</v>
      </c>
      <c r="C378" s="55">
        <f>Table9[[#This Row],[PMI]]-B377</f>
        <v>-0.89999999999999858</v>
      </c>
    </row>
    <row r="379" spans="1:3" x14ac:dyDescent="0.2">
      <c r="A379" s="54">
        <v>28887</v>
      </c>
      <c r="B379" s="112">
        <v>58.2</v>
      </c>
      <c r="C379" s="55">
        <f>Table9[[#This Row],[PMI]]-B378</f>
        <v>-0.29999999999999716</v>
      </c>
    </row>
    <row r="380" spans="1:3" x14ac:dyDescent="0.2">
      <c r="A380" s="54">
        <v>28915</v>
      </c>
      <c r="B380" s="112">
        <v>57.7</v>
      </c>
      <c r="C380" s="55">
        <f>Table9[[#This Row],[PMI]]-B379</f>
        <v>-0.5</v>
      </c>
    </row>
    <row r="381" spans="1:3" x14ac:dyDescent="0.2">
      <c r="A381" s="54">
        <v>28946</v>
      </c>
      <c r="B381" s="112">
        <v>56.2</v>
      </c>
      <c r="C381" s="55">
        <f>Table9[[#This Row],[PMI]]-B380</f>
        <v>-1.5</v>
      </c>
    </row>
    <row r="382" spans="1:3" x14ac:dyDescent="0.2">
      <c r="A382" s="54">
        <v>28976</v>
      </c>
      <c r="B382" s="112">
        <v>54.4</v>
      </c>
      <c r="C382" s="55">
        <f>Table9[[#This Row],[PMI]]-B381</f>
        <v>-1.8000000000000043</v>
      </c>
    </row>
    <row r="383" spans="1:3" x14ac:dyDescent="0.2">
      <c r="A383" s="54">
        <v>29007</v>
      </c>
      <c r="B383" s="112">
        <v>52.7</v>
      </c>
      <c r="C383" s="55">
        <f>Table9[[#This Row],[PMI]]-B382</f>
        <v>-1.6999999999999957</v>
      </c>
    </row>
    <row r="384" spans="1:3" x14ac:dyDescent="0.2">
      <c r="A384" s="54">
        <v>29037</v>
      </c>
      <c r="B384" s="112">
        <v>51.3</v>
      </c>
      <c r="C384" s="55">
        <f>Table9[[#This Row],[PMI]]-B383</f>
        <v>-1.4000000000000057</v>
      </c>
    </row>
    <row r="385" spans="1:3" x14ac:dyDescent="0.2">
      <c r="A385" s="54">
        <v>29068</v>
      </c>
      <c r="B385" s="112">
        <v>49.5</v>
      </c>
      <c r="C385" s="55">
        <f>Table9[[#This Row],[PMI]]-B384</f>
        <v>-1.7999999999999972</v>
      </c>
    </row>
    <row r="386" spans="1:3" x14ac:dyDescent="0.2">
      <c r="A386" s="54">
        <v>29099</v>
      </c>
      <c r="B386" s="112">
        <v>49.6</v>
      </c>
      <c r="C386" s="55">
        <f>Table9[[#This Row],[PMI]]-B385</f>
        <v>0.10000000000000142</v>
      </c>
    </row>
    <row r="387" spans="1:3" x14ac:dyDescent="0.2">
      <c r="A387" s="54">
        <v>29129</v>
      </c>
      <c r="B387" s="112">
        <v>49</v>
      </c>
      <c r="C387" s="55">
        <f>Table9[[#This Row],[PMI]]-B386</f>
        <v>-0.60000000000000142</v>
      </c>
    </row>
    <row r="388" spans="1:3" x14ac:dyDescent="0.2">
      <c r="A388" s="54">
        <v>29160</v>
      </c>
      <c r="B388" s="112">
        <v>48</v>
      </c>
      <c r="C388" s="55">
        <f>Table9[[#This Row],[PMI]]-B387</f>
        <v>-1</v>
      </c>
    </row>
    <row r="389" spans="1:3" x14ac:dyDescent="0.2">
      <c r="A389" s="54">
        <v>29190</v>
      </c>
      <c r="B389" s="112">
        <v>44.8</v>
      </c>
      <c r="C389" s="55">
        <f>Table9[[#This Row],[PMI]]-B388</f>
        <v>-3.2000000000000028</v>
      </c>
    </row>
    <row r="390" spans="1:3" x14ac:dyDescent="0.2">
      <c r="A390" s="54">
        <v>29221</v>
      </c>
      <c r="B390" s="112">
        <v>46.2</v>
      </c>
      <c r="C390" s="55">
        <f>Table9[[#This Row],[PMI]]-B389</f>
        <v>1.4000000000000057</v>
      </c>
    </row>
    <row r="391" spans="1:3" x14ac:dyDescent="0.2">
      <c r="A391" s="54">
        <v>29252</v>
      </c>
      <c r="B391" s="112">
        <v>50.2</v>
      </c>
      <c r="C391" s="55">
        <f>Table9[[#This Row],[PMI]]-B390</f>
        <v>4</v>
      </c>
    </row>
    <row r="392" spans="1:3" x14ac:dyDescent="0.2">
      <c r="A392" s="54">
        <v>29281</v>
      </c>
      <c r="B392" s="112">
        <v>43.6</v>
      </c>
      <c r="C392" s="55">
        <f>Table9[[#This Row],[PMI]]-B391</f>
        <v>-6.6000000000000014</v>
      </c>
    </row>
    <row r="393" spans="1:3" x14ac:dyDescent="0.2">
      <c r="A393" s="54">
        <v>29312</v>
      </c>
      <c r="B393" s="112">
        <v>37.4</v>
      </c>
      <c r="C393" s="55">
        <f>Table9[[#This Row],[PMI]]-B392</f>
        <v>-6.2000000000000028</v>
      </c>
    </row>
    <row r="394" spans="1:3" x14ac:dyDescent="0.2">
      <c r="A394" s="54">
        <v>29342</v>
      </c>
      <c r="B394" s="112">
        <v>29.4</v>
      </c>
      <c r="C394" s="55">
        <f>Table9[[#This Row],[PMI]]-B393</f>
        <v>-8</v>
      </c>
    </row>
    <row r="395" spans="1:3" x14ac:dyDescent="0.2">
      <c r="A395" s="54">
        <v>29373</v>
      </c>
      <c r="B395" s="112">
        <v>30.3</v>
      </c>
      <c r="C395" s="55">
        <f>Table9[[#This Row],[PMI]]-B394</f>
        <v>0.90000000000000213</v>
      </c>
    </row>
    <row r="396" spans="1:3" x14ac:dyDescent="0.2">
      <c r="A396" s="54">
        <v>29403</v>
      </c>
      <c r="B396" s="112">
        <v>35</v>
      </c>
      <c r="C396" s="55">
        <f>Table9[[#This Row],[PMI]]-B395</f>
        <v>4.6999999999999993</v>
      </c>
    </row>
    <row r="397" spans="1:3" x14ac:dyDescent="0.2">
      <c r="A397" s="54">
        <v>29434</v>
      </c>
      <c r="B397" s="112">
        <v>45.5</v>
      </c>
      <c r="C397" s="55">
        <f>Table9[[#This Row],[PMI]]-B396</f>
        <v>10.5</v>
      </c>
    </row>
    <row r="398" spans="1:3" x14ac:dyDescent="0.2">
      <c r="A398" s="54">
        <v>29465</v>
      </c>
      <c r="B398" s="112">
        <v>50.1</v>
      </c>
      <c r="C398" s="55">
        <f>Table9[[#This Row],[PMI]]-B397</f>
        <v>4.6000000000000014</v>
      </c>
    </row>
    <row r="399" spans="1:3" x14ac:dyDescent="0.2">
      <c r="A399" s="54">
        <v>29495</v>
      </c>
      <c r="B399" s="112">
        <v>55.5</v>
      </c>
      <c r="C399" s="55">
        <f>Table9[[#This Row],[PMI]]-B398</f>
        <v>5.3999999999999986</v>
      </c>
    </row>
    <row r="400" spans="1:3" x14ac:dyDescent="0.2">
      <c r="A400" s="54">
        <v>29526</v>
      </c>
      <c r="B400" s="112">
        <v>58.2</v>
      </c>
      <c r="C400" s="55">
        <f>Table9[[#This Row],[PMI]]-B399</f>
        <v>2.7000000000000028</v>
      </c>
    </row>
    <row r="401" spans="1:3" x14ac:dyDescent="0.2">
      <c r="A401" s="54">
        <v>29556</v>
      </c>
      <c r="B401" s="112">
        <v>53</v>
      </c>
      <c r="C401" s="55">
        <f>Table9[[#This Row],[PMI]]-B400</f>
        <v>-5.2000000000000028</v>
      </c>
    </row>
    <row r="402" spans="1:3" x14ac:dyDescent="0.2">
      <c r="A402" s="54">
        <v>29587</v>
      </c>
      <c r="B402" s="112">
        <v>49.2</v>
      </c>
      <c r="C402" s="55">
        <f>Table9[[#This Row],[PMI]]-B401</f>
        <v>-3.7999999999999972</v>
      </c>
    </row>
    <row r="403" spans="1:3" x14ac:dyDescent="0.2">
      <c r="A403" s="54">
        <v>29618</v>
      </c>
      <c r="B403" s="112">
        <v>48.8</v>
      </c>
      <c r="C403" s="55">
        <f>Table9[[#This Row],[PMI]]-B402</f>
        <v>-0.40000000000000568</v>
      </c>
    </row>
    <row r="404" spans="1:3" x14ac:dyDescent="0.2">
      <c r="A404" s="54">
        <v>29646</v>
      </c>
      <c r="B404" s="112">
        <v>49.6</v>
      </c>
      <c r="C404" s="55">
        <f>Table9[[#This Row],[PMI]]-B403</f>
        <v>0.80000000000000426</v>
      </c>
    </row>
    <row r="405" spans="1:3" x14ac:dyDescent="0.2">
      <c r="A405" s="54">
        <v>29677</v>
      </c>
      <c r="B405" s="112">
        <v>51.6</v>
      </c>
      <c r="C405" s="55">
        <f>Table9[[#This Row],[PMI]]-B404</f>
        <v>2</v>
      </c>
    </row>
    <row r="406" spans="1:3" x14ac:dyDescent="0.2">
      <c r="A406" s="54">
        <v>29707</v>
      </c>
      <c r="B406" s="112">
        <v>53.5</v>
      </c>
      <c r="C406" s="55">
        <f>Table9[[#This Row],[PMI]]-B405</f>
        <v>1.8999999999999986</v>
      </c>
    </row>
    <row r="407" spans="1:3" x14ac:dyDescent="0.2">
      <c r="A407" s="54">
        <v>29738</v>
      </c>
      <c r="B407" s="112">
        <v>50.7</v>
      </c>
      <c r="C407" s="55">
        <f>Table9[[#This Row],[PMI]]-B406</f>
        <v>-2.7999999999999972</v>
      </c>
    </row>
    <row r="408" spans="1:3" x14ac:dyDescent="0.2">
      <c r="A408" s="54">
        <v>29768</v>
      </c>
      <c r="B408" s="112">
        <v>46.7</v>
      </c>
      <c r="C408" s="55">
        <f>Table9[[#This Row],[PMI]]-B407</f>
        <v>-4</v>
      </c>
    </row>
    <row r="409" spans="1:3" x14ac:dyDescent="0.2">
      <c r="A409" s="54">
        <v>29799</v>
      </c>
      <c r="B409" s="112">
        <v>48.3</v>
      </c>
      <c r="C409" s="55">
        <f>Table9[[#This Row],[PMI]]-B408</f>
        <v>1.5999999999999943</v>
      </c>
    </row>
    <row r="410" spans="1:3" x14ac:dyDescent="0.2">
      <c r="A410" s="54">
        <v>29830</v>
      </c>
      <c r="B410" s="112">
        <v>42.5</v>
      </c>
      <c r="C410" s="55">
        <f>Table9[[#This Row],[PMI]]-B409</f>
        <v>-5.7999999999999972</v>
      </c>
    </row>
    <row r="411" spans="1:3" x14ac:dyDescent="0.2">
      <c r="A411" s="54">
        <v>29860</v>
      </c>
      <c r="B411" s="112">
        <v>40</v>
      </c>
      <c r="C411" s="55">
        <f>Table9[[#This Row],[PMI]]-B410</f>
        <v>-2.5</v>
      </c>
    </row>
    <row r="412" spans="1:3" x14ac:dyDescent="0.2">
      <c r="A412" s="54">
        <v>29891</v>
      </c>
      <c r="B412" s="112">
        <v>36.1</v>
      </c>
      <c r="C412" s="55">
        <f>Table9[[#This Row],[PMI]]-B411</f>
        <v>-3.8999999999999986</v>
      </c>
    </row>
    <row r="413" spans="1:3" x14ac:dyDescent="0.2">
      <c r="A413" s="54">
        <v>29921</v>
      </c>
      <c r="B413" s="112">
        <v>37.799999999999997</v>
      </c>
      <c r="C413" s="55">
        <f>Table9[[#This Row],[PMI]]-B412</f>
        <v>1.6999999999999957</v>
      </c>
    </row>
    <row r="414" spans="1:3" x14ac:dyDescent="0.2">
      <c r="A414" s="54">
        <v>29952</v>
      </c>
      <c r="B414" s="112">
        <v>38.200000000000003</v>
      </c>
      <c r="C414" s="55">
        <f>Table9[[#This Row],[PMI]]-B413</f>
        <v>0.40000000000000568</v>
      </c>
    </row>
    <row r="415" spans="1:3" x14ac:dyDescent="0.2">
      <c r="A415" s="54">
        <v>29983</v>
      </c>
      <c r="B415" s="112">
        <v>38.299999999999997</v>
      </c>
      <c r="C415" s="55">
        <f>Table9[[#This Row],[PMI]]-B414</f>
        <v>9.9999999999994316E-2</v>
      </c>
    </row>
    <row r="416" spans="1:3" x14ac:dyDescent="0.2">
      <c r="A416" s="54">
        <v>30011</v>
      </c>
      <c r="B416" s="112">
        <v>36.799999999999997</v>
      </c>
      <c r="C416" s="55">
        <f>Table9[[#This Row],[PMI]]-B415</f>
        <v>-1.5</v>
      </c>
    </row>
    <row r="417" spans="1:3" x14ac:dyDescent="0.2">
      <c r="A417" s="54">
        <v>30042</v>
      </c>
      <c r="B417" s="112">
        <v>37.799999999999997</v>
      </c>
      <c r="C417" s="55">
        <f>Table9[[#This Row],[PMI]]-B416</f>
        <v>1</v>
      </c>
    </row>
    <row r="418" spans="1:3" x14ac:dyDescent="0.2">
      <c r="A418" s="54">
        <v>30072</v>
      </c>
      <c r="B418" s="112">
        <v>35.5</v>
      </c>
      <c r="C418" s="55">
        <f>Table9[[#This Row],[PMI]]-B417</f>
        <v>-2.2999999999999972</v>
      </c>
    </row>
    <row r="419" spans="1:3" x14ac:dyDescent="0.2">
      <c r="A419" s="54">
        <v>30103</v>
      </c>
      <c r="B419" s="112">
        <v>38.299999999999997</v>
      </c>
      <c r="C419" s="55">
        <f>Table9[[#This Row],[PMI]]-B418</f>
        <v>2.7999999999999972</v>
      </c>
    </row>
    <row r="420" spans="1:3" x14ac:dyDescent="0.2">
      <c r="A420" s="54">
        <v>30133</v>
      </c>
      <c r="B420" s="112">
        <v>38.4</v>
      </c>
      <c r="C420" s="55">
        <f>Table9[[#This Row],[PMI]]-B419</f>
        <v>0.10000000000000142</v>
      </c>
    </row>
    <row r="421" spans="1:3" x14ac:dyDescent="0.2">
      <c r="A421" s="54">
        <v>30164</v>
      </c>
      <c r="B421" s="112">
        <v>38.299999999999997</v>
      </c>
      <c r="C421" s="55">
        <f>Table9[[#This Row],[PMI]]-B420</f>
        <v>-0.10000000000000142</v>
      </c>
    </row>
    <row r="422" spans="1:3" x14ac:dyDescent="0.2">
      <c r="A422" s="54">
        <v>30195</v>
      </c>
      <c r="B422" s="112">
        <v>38.799999999999997</v>
      </c>
      <c r="C422" s="55">
        <f>Table9[[#This Row],[PMI]]-B421</f>
        <v>0.5</v>
      </c>
    </row>
    <row r="423" spans="1:3" x14ac:dyDescent="0.2">
      <c r="A423" s="54">
        <v>30225</v>
      </c>
      <c r="B423" s="112">
        <v>39.4</v>
      </c>
      <c r="C423" s="55">
        <f>Table9[[#This Row],[PMI]]-B422</f>
        <v>0.60000000000000142</v>
      </c>
    </row>
    <row r="424" spans="1:3" x14ac:dyDescent="0.2">
      <c r="A424" s="54">
        <v>30256</v>
      </c>
      <c r="B424" s="112">
        <v>39.200000000000003</v>
      </c>
      <c r="C424" s="55">
        <f>Table9[[#This Row],[PMI]]-B423</f>
        <v>-0.19999999999999574</v>
      </c>
    </row>
    <row r="425" spans="1:3" x14ac:dyDescent="0.2">
      <c r="A425" s="54">
        <v>30286</v>
      </c>
      <c r="B425" s="112">
        <v>42.8</v>
      </c>
      <c r="C425" s="55">
        <f>Table9[[#This Row],[PMI]]-B424</f>
        <v>3.5999999999999943</v>
      </c>
    </row>
    <row r="426" spans="1:3" x14ac:dyDescent="0.2">
      <c r="A426" s="54">
        <v>30317</v>
      </c>
      <c r="B426" s="112">
        <v>46</v>
      </c>
      <c r="C426" s="55">
        <f>Table9[[#This Row],[PMI]]-B425</f>
        <v>3.2000000000000028</v>
      </c>
    </row>
    <row r="427" spans="1:3" x14ac:dyDescent="0.2">
      <c r="A427" s="54">
        <v>30348</v>
      </c>
      <c r="B427" s="112">
        <v>54.4</v>
      </c>
      <c r="C427" s="55">
        <f>Table9[[#This Row],[PMI]]-B426</f>
        <v>8.3999999999999986</v>
      </c>
    </row>
    <row r="428" spans="1:3" x14ac:dyDescent="0.2">
      <c r="A428" s="54">
        <v>30376</v>
      </c>
      <c r="B428" s="112">
        <v>53.9</v>
      </c>
      <c r="C428" s="55">
        <f>Table9[[#This Row],[PMI]]-B427</f>
        <v>-0.5</v>
      </c>
    </row>
    <row r="429" spans="1:3" x14ac:dyDescent="0.2">
      <c r="A429" s="54">
        <v>30407</v>
      </c>
      <c r="B429" s="112">
        <v>54.2</v>
      </c>
      <c r="C429" s="55">
        <f>Table9[[#This Row],[PMI]]-B428</f>
        <v>0.30000000000000426</v>
      </c>
    </row>
    <row r="430" spans="1:3" x14ac:dyDescent="0.2">
      <c r="A430" s="54">
        <v>30437</v>
      </c>
      <c r="B430" s="112">
        <v>56.1</v>
      </c>
      <c r="C430" s="55">
        <f>Table9[[#This Row],[PMI]]-B429</f>
        <v>1.8999999999999986</v>
      </c>
    </row>
    <row r="431" spans="1:3" x14ac:dyDescent="0.2">
      <c r="A431" s="54">
        <v>30468</v>
      </c>
      <c r="B431" s="112">
        <v>57.5</v>
      </c>
      <c r="C431" s="55">
        <f>Table9[[#This Row],[PMI]]-B430</f>
        <v>1.3999999999999986</v>
      </c>
    </row>
    <row r="432" spans="1:3" x14ac:dyDescent="0.2">
      <c r="A432" s="54">
        <v>30498</v>
      </c>
      <c r="B432" s="112">
        <v>63.6</v>
      </c>
      <c r="C432" s="55">
        <f>Table9[[#This Row],[PMI]]-B431</f>
        <v>6.1000000000000014</v>
      </c>
    </row>
    <row r="433" spans="1:3" x14ac:dyDescent="0.2">
      <c r="A433" s="54">
        <v>30529</v>
      </c>
      <c r="B433" s="112">
        <v>63.1</v>
      </c>
      <c r="C433" s="55">
        <f>Table9[[#This Row],[PMI]]-B432</f>
        <v>-0.5</v>
      </c>
    </row>
    <row r="434" spans="1:3" x14ac:dyDescent="0.2">
      <c r="A434" s="54">
        <v>30560</v>
      </c>
      <c r="B434" s="112">
        <v>62.5</v>
      </c>
      <c r="C434" s="55">
        <f>Table9[[#This Row],[PMI]]-B433</f>
        <v>-0.60000000000000142</v>
      </c>
    </row>
    <row r="435" spans="1:3" x14ac:dyDescent="0.2">
      <c r="A435" s="54">
        <v>30590</v>
      </c>
      <c r="B435" s="112">
        <v>64.400000000000006</v>
      </c>
      <c r="C435" s="55">
        <f>Table9[[#This Row],[PMI]]-B434</f>
        <v>1.9000000000000057</v>
      </c>
    </row>
    <row r="436" spans="1:3" x14ac:dyDescent="0.2">
      <c r="A436" s="54">
        <v>30621</v>
      </c>
      <c r="B436" s="112">
        <v>66</v>
      </c>
      <c r="C436" s="55">
        <f>Table9[[#This Row],[PMI]]-B435</f>
        <v>1.5999999999999943</v>
      </c>
    </row>
    <row r="437" spans="1:3" x14ac:dyDescent="0.2">
      <c r="A437" s="54">
        <v>30651</v>
      </c>
      <c r="B437" s="112">
        <v>69.900000000000006</v>
      </c>
      <c r="C437" s="55">
        <f>Table9[[#This Row],[PMI]]-B436</f>
        <v>3.9000000000000057</v>
      </c>
    </row>
    <row r="438" spans="1:3" x14ac:dyDescent="0.2">
      <c r="A438" s="54">
        <v>30682</v>
      </c>
      <c r="B438" s="112">
        <v>60.5</v>
      </c>
      <c r="C438" s="55">
        <f>Table9[[#This Row],[PMI]]-B437</f>
        <v>-9.4000000000000057</v>
      </c>
    </row>
    <row r="439" spans="1:3" x14ac:dyDescent="0.2">
      <c r="A439" s="54">
        <v>30713</v>
      </c>
      <c r="B439" s="112">
        <v>61.3</v>
      </c>
      <c r="C439" s="55">
        <f>Table9[[#This Row],[PMI]]-B438</f>
        <v>0.79999999999999716</v>
      </c>
    </row>
    <row r="440" spans="1:3" x14ac:dyDescent="0.2">
      <c r="A440" s="54">
        <v>30742</v>
      </c>
      <c r="B440" s="112">
        <v>58.9</v>
      </c>
      <c r="C440" s="55">
        <f>Table9[[#This Row],[PMI]]-B439</f>
        <v>-2.3999999999999986</v>
      </c>
    </row>
    <row r="441" spans="1:3" x14ac:dyDescent="0.2">
      <c r="A441" s="54">
        <v>30773</v>
      </c>
      <c r="B441" s="112">
        <v>61</v>
      </c>
      <c r="C441" s="55">
        <f>Table9[[#This Row],[PMI]]-B440</f>
        <v>2.1000000000000014</v>
      </c>
    </row>
    <row r="442" spans="1:3" x14ac:dyDescent="0.2">
      <c r="A442" s="54">
        <v>30803</v>
      </c>
      <c r="B442" s="112">
        <v>58.6</v>
      </c>
      <c r="C442" s="55">
        <f>Table9[[#This Row],[PMI]]-B441</f>
        <v>-2.3999999999999986</v>
      </c>
    </row>
    <row r="443" spans="1:3" x14ac:dyDescent="0.2">
      <c r="A443" s="54">
        <v>30834</v>
      </c>
      <c r="B443" s="112">
        <v>58.1</v>
      </c>
      <c r="C443" s="55">
        <f>Table9[[#This Row],[PMI]]-B442</f>
        <v>-0.5</v>
      </c>
    </row>
    <row r="444" spans="1:3" x14ac:dyDescent="0.2">
      <c r="A444" s="54">
        <v>30864</v>
      </c>
      <c r="B444" s="112">
        <v>56.1</v>
      </c>
      <c r="C444" s="55">
        <f>Table9[[#This Row],[PMI]]-B443</f>
        <v>-2</v>
      </c>
    </row>
    <row r="445" spans="1:3" x14ac:dyDescent="0.2">
      <c r="A445" s="54">
        <v>30895</v>
      </c>
      <c r="B445" s="112">
        <v>53</v>
      </c>
      <c r="C445" s="55">
        <f>Table9[[#This Row],[PMI]]-B444</f>
        <v>-3.1000000000000014</v>
      </c>
    </row>
    <row r="446" spans="1:3" x14ac:dyDescent="0.2">
      <c r="A446" s="54">
        <v>30926</v>
      </c>
      <c r="B446" s="112">
        <v>50</v>
      </c>
      <c r="C446" s="55">
        <f>Table9[[#This Row],[PMI]]-B445</f>
        <v>-3</v>
      </c>
    </row>
    <row r="447" spans="1:3" x14ac:dyDescent="0.2">
      <c r="A447" s="54">
        <v>30956</v>
      </c>
      <c r="B447" s="112">
        <v>50.8</v>
      </c>
      <c r="C447" s="55">
        <f>Table9[[#This Row],[PMI]]-B446</f>
        <v>0.79999999999999716</v>
      </c>
    </row>
    <row r="448" spans="1:3" x14ac:dyDescent="0.2">
      <c r="A448" s="54">
        <v>30987</v>
      </c>
      <c r="B448" s="112">
        <v>50.3</v>
      </c>
      <c r="C448" s="55">
        <f>Table9[[#This Row],[PMI]]-B447</f>
        <v>-0.5</v>
      </c>
    </row>
    <row r="449" spans="1:3" x14ac:dyDescent="0.2">
      <c r="A449" s="54">
        <v>31017</v>
      </c>
      <c r="B449" s="112">
        <v>50.6</v>
      </c>
      <c r="C449" s="55">
        <f>Table9[[#This Row],[PMI]]-B448</f>
        <v>0.30000000000000426</v>
      </c>
    </row>
    <row r="450" spans="1:3" x14ac:dyDescent="0.2">
      <c r="A450" s="54">
        <v>31048</v>
      </c>
      <c r="B450" s="112">
        <v>50.3</v>
      </c>
      <c r="C450" s="55">
        <f>Table9[[#This Row],[PMI]]-B449</f>
        <v>-0.30000000000000426</v>
      </c>
    </row>
    <row r="451" spans="1:3" x14ac:dyDescent="0.2">
      <c r="A451" s="54">
        <v>31079</v>
      </c>
      <c r="B451" s="112">
        <v>49.9</v>
      </c>
      <c r="C451" s="55">
        <f>Table9[[#This Row],[PMI]]-B450</f>
        <v>-0.39999999999999858</v>
      </c>
    </row>
    <row r="452" spans="1:3" x14ac:dyDescent="0.2">
      <c r="A452" s="54">
        <v>31107</v>
      </c>
      <c r="B452" s="112">
        <v>47.8</v>
      </c>
      <c r="C452" s="55">
        <f>Table9[[#This Row],[PMI]]-B451</f>
        <v>-2.1000000000000014</v>
      </c>
    </row>
    <row r="453" spans="1:3" x14ac:dyDescent="0.2">
      <c r="A453" s="54">
        <v>31138</v>
      </c>
      <c r="B453" s="112">
        <v>48.2</v>
      </c>
      <c r="C453" s="55">
        <f>Table9[[#This Row],[PMI]]-B452</f>
        <v>0.40000000000000568</v>
      </c>
    </row>
    <row r="454" spans="1:3" x14ac:dyDescent="0.2">
      <c r="A454" s="54">
        <v>31168</v>
      </c>
      <c r="B454" s="112">
        <v>47.1</v>
      </c>
      <c r="C454" s="55">
        <f>Table9[[#This Row],[PMI]]-B453</f>
        <v>-1.1000000000000014</v>
      </c>
    </row>
    <row r="455" spans="1:3" x14ac:dyDescent="0.2">
      <c r="A455" s="54">
        <v>31199</v>
      </c>
      <c r="B455" s="112">
        <v>47.8</v>
      </c>
      <c r="C455" s="55">
        <f>Table9[[#This Row],[PMI]]-B454</f>
        <v>0.69999999999999574</v>
      </c>
    </row>
    <row r="456" spans="1:3" x14ac:dyDescent="0.2">
      <c r="A456" s="54">
        <v>31229</v>
      </c>
      <c r="B456" s="112">
        <v>47.9</v>
      </c>
      <c r="C456" s="55">
        <f>Table9[[#This Row],[PMI]]-B455</f>
        <v>0.10000000000000142</v>
      </c>
    </row>
    <row r="457" spans="1:3" x14ac:dyDescent="0.2">
      <c r="A457" s="54">
        <v>31260</v>
      </c>
      <c r="B457" s="112">
        <v>47.7</v>
      </c>
      <c r="C457" s="55">
        <f>Table9[[#This Row],[PMI]]-B456</f>
        <v>-0.19999999999999574</v>
      </c>
    </row>
    <row r="458" spans="1:3" x14ac:dyDescent="0.2">
      <c r="A458" s="54">
        <v>31291</v>
      </c>
      <c r="B458" s="112">
        <v>49.9</v>
      </c>
      <c r="C458" s="55">
        <f>Table9[[#This Row],[PMI]]-B457</f>
        <v>2.1999999999999957</v>
      </c>
    </row>
    <row r="459" spans="1:3" x14ac:dyDescent="0.2">
      <c r="A459" s="54">
        <v>31321</v>
      </c>
      <c r="B459" s="112">
        <v>50.9</v>
      </c>
      <c r="C459" s="55">
        <f>Table9[[#This Row],[PMI]]-B458</f>
        <v>1</v>
      </c>
    </row>
    <row r="460" spans="1:3" x14ac:dyDescent="0.2">
      <c r="A460" s="54">
        <v>31352</v>
      </c>
      <c r="B460" s="112">
        <v>52</v>
      </c>
      <c r="C460" s="55">
        <f>Table9[[#This Row],[PMI]]-B459</f>
        <v>1.1000000000000014</v>
      </c>
    </row>
    <row r="461" spans="1:3" x14ac:dyDescent="0.2">
      <c r="A461" s="54">
        <v>31382</v>
      </c>
      <c r="B461" s="112">
        <v>50.7</v>
      </c>
      <c r="C461" s="55">
        <f>Table9[[#This Row],[PMI]]-B460</f>
        <v>-1.2999999999999972</v>
      </c>
    </row>
    <row r="462" spans="1:3" x14ac:dyDescent="0.2">
      <c r="A462" s="54">
        <v>31413</v>
      </c>
      <c r="B462" s="112">
        <v>51.2</v>
      </c>
      <c r="C462" s="55">
        <f>Table9[[#This Row],[PMI]]-B461</f>
        <v>0.5</v>
      </c>
    </row>
    <row r="463" spans="1:3" x14ac:dyDescent="0.2">
      <c r="A463" s="54">
        <v>31444</v>
      </c>
      <c r="B463" s="112">
        <v>51</v>
      </c>
      <c r="C463" s="55">
        <f>Table9[[#This Row],[PMI]]-B462</f>
        <v>-0.20000000000000284</v>
      </c>
    </row>
    <row r="464" spans="1:3" x14ac:dyDescent="0.2">
      <c r="A464" s="54">
        <v>31472</v>
      </c>
      <c r="B464" s="112">
        <v>51</v>
      </c>
      <c r="C464" s="55">
        <f>Table9[[#This Row],[PMI]]-B463</f>
        <v>0</v>
      </c>
    </row>
    <row r="465" spans="1:3" x14ac:dyDescent="0.2">
      <c r="A465" s="54">
        <v>31503</v>
      </c>
      <c r="B465" s="112">
        <v>49.7</v>
      </c>
      <c r="C465" s="55">
        <f>Table9[[#This Row],[PMI]]-B464</f>
        <v>-1.2999999999999972</v>
      </c>
    </row>
    <row r="466" spans="1:3" x14ac:dyDescent="0.2">
      <c r="A466" s="54">
        <v>31533</v>
      </c>
      <c r="B466" s="112">
        <v>53.4</v>
      </c>
      <c r="C466" s="55">
        <f>Table9[[#This Row],[PMI]]-B465</f>
        <v>3.6999999999999957</v>
      </c>
    </row>
    <row r="467" spans="1:3" x14ac:dyDescent="0.2">
      <c r="A467" s="54">
        <v>31564</v>
      </c>
      <c r="B467" s="112">
        <v>50.5</v>
      </c>
      <c r="C467" s="55">
        <f>Table9[[#This Row],[PMI]]-B466</f>
        <v>-2.8999999999999986</v>
      </c>
    </row>
    <row r="468" spans="1:3" x14ac:dyDescent="0.2">
      <c r="A468" s="54">
        <v>31594</v>
      </c>
      <c r="B468" s="112">
        <v>48</v>
      </c>
      <c r="C468" s="55">
        <f>Table9[[#This Row],[PMI]]-B467</f>
        <v>-2.5</v>
      </c>
    </row>
    <row r="469" spans="1:3" x14ac:dyDescent="0.2">
      <c r="A469" s="54">
        <v>31625</v>
      </c>
      <c r="B469" s="112">
        <v>52.6</v>
      </c>
      <c r="C469" s="55">
        <f>Table9[[#This Row],[PMI]]-B468</f>
        <v>4.6000000000000014</v>
      </c>
    </row>
    <row r="470" spans="1:3" x14ac:dyDescent="0.2">
      <c r="A470" s="54">
        <v>31656</v>
      </c>
      <c r="B470" s="112">
        <v>52.4</v>
      </c>
      <c r="C470" s="55">
        <f>Table9[[#This Row],[PMI]]-B469</f>
        <v>-0.20000000000000284</v>
      </c>
    </row>
    <row r="471" spans="1:3" x14ac:dyDescent="0.2">
      <c r="A471" s="54">
        <v>31686</v>
      </c>
      <c r="B471" s="112">
        <v>51.2</v>
      </c>
      <c r="C471" s="55">
        <f>Table9[[#This Row],[PMI]]-B470</f>
        <v>-1.1999999999999957</v>
      </c>
    </row>
    <row r="472" spans="1:3" x14ac:dyDescent="0.2">
      <c r="A472" s="54">
        <v>31717</v>
      </c>
      <c r="B472" s="112">
        <v>51.2</v>
      </c>
      <c r="C472" s="55">
        <f>Table9[[#This Row],[PMI]]-B471</f>
        <v>0</v>
      </c>
    </row>
    <row r="473" spans="1:3" x14ac:dyDescent="0.2">
      <c r="A473" s="54">
        <v>31747</v>
      </c>
      <c r="B473" s="112">
        <v>50.5</v>
      </c>
      <c r="C473" s="55">
        <f>Table9[[#This Row],[PMI]]-B472</f>
        <v>-0.70000000000000284</v>
      </c>
    </row>
    <row r="474" spans="1:3" x14ac:dyDescent="0.2">
      <c r="A474" s="54">
        <v>31778</v>
      </c>
      <c r="B474" s="112">
        <v>54.9</v>
      </c>
      <c r="C474" s="55">
        <f>Table9[[#This Row],[PMI]]-B473</f>
        <v>4.3999999999999986</v>
      </c>
    </row>
    <row r="475" spans="1:3" x14ac:dyDescent="0.2">
      <c r="A475" s="54">
        <v>31809</v>
      </c>
      <c r="B475" s="112">
        <v>52.6</v>
      </c>
      <c r="C475" s="55">
        <f>Table9[[#This Row],[PMI]]-B474</f>
        <v>-2.2999999999999972</v>
      </c>
    </row>
    <row r="476" spans="1:3" x14ac:dyDescent="0.2">
      <c r="A476" s="54">
        <v>31837</v>
      </c>
      <c r="B476" s="112">
        <v>55</v>
      </c>
      <c r="C476" s="55">
        <f>Table9[[#This Row],[PMI]]-B475</f>
        <v>2.3999999999999986</v>
      </c>
    </row>
    <row r="477" spans="1:3" x14ac:dyDescent="0.2">
      <c r="A477" s="54">
        <v>31868</v>
      </c>
      <c r="B477" s="112">
        <v>55.5</v>
      </c>
      <c r="C477" s="55">
        <f>Table9[[#This Row],[PMI]]-B476</f>
        <v>0.5</v>
      </c>
    </row>
    <row r="478" spans="1:3" x14ac:dyDescent="0.2">
      <c r="A478" s="54">
        <v>31898</v>
      </c>
      <c r="B478" s="55">
        <v>57.2</v>
      </c>
      <c r="C478" s="55">
        <f>Table9[[#This Row],[PMI]]-B477</f>
        <v>1.7000000000000028</v>
      </c>
    </row>
    <row r="479" spans="1:3" x14ac:dyDescent="0.2">
      <c r="A479" s="54">
        <v>31929</v>
      </c>
      <c r="B479" s="55">
        <v>57.4</v>
      </c>
      <c r="C479" s="55">
        <f>Table9[[#This Row],[PMI]]-B478</f>
        <v>0.19999999999999574</v>
      </c>
    </row>
    <row r="480" spans="1:3" x14ac:dyDescent="0.2">
      <c r="A480" s="54">
        <v>31959</v>
      </c>
      <c r="B480" s="55">
        <v>57.5</v>
      </c>
      <c r="C480" s="55">
        <f>Table9[[#This Row],[PMI]]-B479</f>
        <v>0.10000000000000142</v>
      </c>
    </row>
    <row r="481" spans="1:3" x14ac:dyDescent="0.2">
      <c r="A481" s="54">
        <v>31990</v>
      </c>
      <c r="B481" s="55">
        <v>59.3</v>
      </c>
      <c r="C481" s="55">
        <f>Table9[[#This Row],[PMI]]-B480</f>
        <v>1.7999999999999972</v>
      </c>
    </row>
    <row r="482" spans="1:3" x14ac:dyDescent="0.2">
      <c r="A482" s="54">
        <v>32021</v>
      </c>
      <c r="B482" s="55">
        <v>60</v>
      </c>
      <c r="C482" s="55">
        <f>Table9[[#This Row],[PMI]]-B481</f>
        <v>0.70000000000000284</v>
      </c>
    </row>
    <row r="483" spans="1:3" x14ac:dyDescent="0.2">
      <c r="A483" s="54">
        <v>32051</v>
      </c>
      <c r="B483" s="55">
        <v>60.7</v>
      </c>
      <c r="C483" s="55">
        <f>Table9[[#This Row],[PMI]]-B482</f>
        <v>0.70000000000000284</v>
      </c>
    </row>
    <row r="484" spans="1:3" x14ac:dyDescent="0.2">
      <c r="A484" s="54">
        <v>32082</v>
      </c>
      <c r="B484" s="55">
        <v>58.8</v>
      </c>
      <c r="C484" s="55">
        <f>Table9[[#This Row],[PMI]]-B483</f>
        <v>-1.9000000000000057</v>
      </c>
    </row>
    <row r="485" spans="1:3" x14ac:dyDescent="0.2">
      <c r="A485" s="54">
        <v>32112</v>
      </c>
      <c r="B485" s="55">
        <v>61</v>
      </c>
      <c r="C485" s="55">
        <f>Table9[[#This Row],[PMI]]-B484</f>
        <v>2.2000000000000028</v>
      </c>
    </row>
    <row r="486" spans="1:3" x14ac:dyDescent="0.2">
      <c r="A486" s="54">
        <v>32143</v>
      </c>
      <c r="B486" s="55">
        <v>57.5</v>
      </c>
      <c r="C486" s="55">
        <f>Table9[[#This Row],[PMI]]-B485</f>
        <v>-3.5</v>
      </c>
    </row>
    <row r="487" spans="1:3" x14ac:dyDescent="0.2">
      <c r="A487" s="54">
        <v>32174</v>
      </c>
      <c r="B487" s="55">
        <v>56.2</v>
      </c>
      <c r="C487" s="55">
        <f>Table9[[#This Row],[PMI]]-B486</f>
        <v>-1.2999999999999972</v>
      </c>
    </row>
    <row r="488" spans="1:3" x14ac:dyDescent="0.2">
      <c r="A488" s="54">
        <v>32203</v>
      </c>
      <c r="B488" s="55">
        <v>54.6</v>
      </c>
      <c r="C488" s="55">
        <f>Table9[[#This Row],[PMI]]-B487</f>
        <v>-1.6000000000000014</v>
      </c>
    </row>
    <row r="489" spans="1:3" x14ac:dyDescent="0.2">
      <c r="A489" s="54">
        <v>32234</v>
      </c>
      <c r="B489" s="55">
        <v>55.8</v>
      </c>
      <c r="C489" s="55">
        <f>Table9[[#This Row],[PMI]]-B488</f>
        <v>1.1999999999999957</v>
      </c>
    </row>
    <row r="490" spans="1:3" x14ac:dyDescent="0.2">
      <c r="A490" s="54">
        <v>32264</v>
      </c>
      <c r="B490" s="55">
        <v>55.5</v>
      </c>
      <c r="C490" s="55">
        <f>Table9[[#This Row],[PMI]]-B489</f>
        <v>-0.29999999999999716</v>
      </c>
    </row>
    <row r="491" spans="1:3" x14ac:dyDescent="0.2">
      <c r="A491" s="54">
        <v>32295</v>
      </c>
      <c r="B491" s="55">
        <v>59.3</v>
      </c>
      <c r="C491" s="55">
        <f>Table9[[#This Row],[PMI]]-B490</f>
        <v>3.7999999999999972</v>
      </c>
    </row>
    <row r="492" spans="1:3" x14ac:dyDescent="0.2">
      <c r="A492" s="54">
        <v>32325</v>
      </c>
      <c r="B492" s="55">
        <v>58.2</v>
      </c>
      <c r="C492" s="55">
        <f>Table9[[#This Row],[PMI]]-B491</f>
        <v>-1.0999999999999943</v>
      </c>
    </row>
    <row r="493" spans="1:3" x14ac:dyDescent="0.2">
      <c r="A493" s="54">
        <v>32356</v>
      </c>
      <c r="B493" s="55">
        <v>56</v>
      </c>
      <c r="C493" s="55">
        <f>Table9[[#This Row],[PMI]]-B492</f>
        <v>-2.2000000000000028</v>
      </c>
    </row>
    <row r="494" spans="1:3" x14ac:dyDescent="0.2">
      <c r="A494" s="54">
        <v>32387</v>
      </c>
      <c r="B494" s="55">
        <v>54.5</v>
      </c>
      <c r="C494" s="55">
        <f>Table9[[#This Row],[PMI]]-B493</f>
        <v>-1.5</v>
      </c>
    </row>
    <row r="495" spans="1:3" x14ac:dyDescent="0.2">
      <c r="A495" s="54">
        <v>32417</v>
      </c>
      <c r="B495" s="55">
        <v>55.4</v>
      </c>
      <c r="C495" s="55">
        <f>Table9[[#This Row],[PMI]]-B494</f>
        <v>0.89999999999999858</v>
      </c>
    </row>
    <row r="496" spans="1:3" x14ac:dyDescent="0.2">
      <c r="A496" s="54">
        <v>32448</v>
      </c>
      <c r="B496" s="55">
        <v>55.6</v>
      </c>
      <c r="C496" s="55">
        <f>Table9[[#This Row],[PMI]]-B495</f>
        <v>0.20000000000000284</v>
      </c>
    </row>
    <row r="497" spans="1:3" x14ac:dyDescent="0.2">
      <c r="A497" s="54">
        <v>32478</v>
      </c>
      <c r="B497" s="55">
        <v>56</v>
      </c>
      <c r="C497" s="55">
        <f>Table9[[#This Row],[PMI]]-B496</f>
        <v>0.39999999999999858</v>
      </c>
    </row>
    <row r="498" spans="1:3" x14ac:dyDescent="0.2">
      <c r="A498" s="54">
        <v>32509</v>
      </c>
      <c r="B498" s="55">
        <v>54.7</v>
      </c>
      <c r="C498" s="55">
        <f>Table9[[#This Row],[PMI]]-B497</f>
        <v>-1.2999999999999972</v>
      </c>
    </row>
    <row r="499" spans="1:3" x14ac:dyDescent="0.2">
      <c r="A499" s="54">
        <v>32540</v>
      </c>
      <c r="B499" s="55">
        <v>54.1</v>
      </c>
      <c r="C499" s="55">
        <f>Table9[[#This Row],[PMI]]-B498</f>
        <v>-0.60000000000000142</v>
      </c>
    </row>
    <row r="500" spans="1:3" x14ac:dyDescent="0.2">
      <c r="A500" s="54">
        <v>32568</v>
      </c>
      <c r="B500" s="55">
        <v>51.5</v>
      </c>
      <c r="C500" s="55">
        <f>Table9[[#This Row],[PMI]]-B499</f>
        <v>-2.6000000000000014</v>
      </c>
    </row>
    <row r="501" spans="1:3" x14ac:dyDescent="0.2">
      <c r="A501" s="54">
        <v>32599</v>
      </c>
      <c r="B501" s="55">
        <v>52.2</v>
      </c>
      <c r="C501" s="55">
        <f>Table9[[#This Row],[PMI]]-B500</f>
        <v>0.70000000000000284</v>
      </c>
    </row>
    <row r="502" spans="1:3" x14ac:dyDescent="0.2">
      <c r="A502" s="54">
        <v>32629</v>
      </c>
      <c r="B502" s="55">
        <v>49.3</v>
      </c>
      <c r="C502" s="55">
        <f>Table9[[#This Row],[PMI]]-B501</f>
        <v>-2.9000000000000057</v>
      </c>
    </row>
    <row r="503" spans="1:3" x14ac:dyDescent="0.2">
      <c r="A503" s="54">
        <v>32660</v>
      </c>
      <c r="B503" s="55">
        <v>47.3</v>
      </c>
      <c r="C503" s="55">
        <f>Table9[[#This Row],[PMI]]-B502</f>
        <v>-2</v>
      </c>
    </row>
    <row r="504" spans="1:3" x14ac:dyDescent="0.2">
      <c r="A504" s="54">
        <v>32690</v>
      </c>
      <c r="B504" s="55">
        <v>45.9</v>
      </c>
      <c r="C504" s="55">
        <f>Table9[[#This Row],[PMI]]-B503</f>
        <v>-1.3999999999999986</v>
      </c>
    </row>
    <row r="505" spans="1:3" x14ac:dyDescent="0.2">
      <c r="A505" s="54">
        <v>32721</v>
      </c>
      <c r="B505" s="55">
        <v>45.1</v>
      </c>
      <c r="C505" s="55">
        <f>Table9[[#This Row],[PMI]]-B504</f>
        <v>-0.79999999999999716</v>
      </c>
    </row>
    <row r="506" spans="1:3" x14ac:dyDescent="0.2">
      <c r="A506" s="54">
        <v>32752</v>
      </c>
      <c r="B506" s="55">
        <v>46</v>
      </c>
      <c r="C506" s="55">
        <f>Table9[[#This Row],[PMI]]-B505</f>
        <v>0.89999999999999858</v>
      </c>
    </row>
    <row r="507" spans="1:3" x14ac:dyDescent="0.2">
      <c r="A507" s="54">
        <v>32782</v>
      </c>
      <c r="B507" s="55">
        <v>46.8</v>
      </c>
      <c r="C507" s="55">
        <f>Table9[[#This Row],[PMI]]-B506</f>
        <v>0.79999999999999716</v>
      </c>
    </row>
    <row r="508" spans="1:3" x14ac:dyDescent="0.2">
      <c r="A508" s="54">
        <v>32813</v>
      </c>
      <c r="B508" s="55">
        <v>46.8</v>
      </c>
      <c r="C508" s="55">
        <f>Table9[[#This Row],[PMI]]-B507</f>
        <v>0</v>
      </c>
    </row>
    <row r="509" spans="1:3" x14ac:dyDescent="0.2">
      <c r="A509" s="54">
        <v>32843</v>
      </c>
      <c r="B509" s="55">
        <v>47.4</v>
      </c>
      <c r="C509" s="55">
        <f>Table9[[#This Row],[PMI]]-B508</f>
        <v>0.60000000000000142</v>
      </c>
    </row>
    <row r="510" spans="1:3" x14ac:dyDescent="0.2">
      <c r="A510" s="54">
        <v>32874</v>
      </c>
      <c r="B510" s="55">
        <v>47.2</v>
      </c>
      <c r="C510" s="55">
        <f>Table9[[#This Row],[PMI]]-B509</f>
        <v>-0.19999999999999574</v>
      </c>
    </row>
    <row r="511" spans="1:3" x14ac:dyDescent="0.2">
      <c r="A511" s="54">
        <v>32905</v>
      </c>
      <c r="B511" s="55">
        <v>49.1</v>
      </c>
      <c r="C511" s="55">
        <f>Table9[[#This Row],[PMI]]-B510</f>
        <v>1.8999999999999986</v>
      </c>
    </row>
    <row r="512" spans="1:3" x14ac:dyDescent="0.2">
      <c r="A512" s="54">
        <v>32933</v>
      </c>
      <c r="B512" s="55">
        <v>49.9</v>
      </c>
      <c r="C512" s="55">
        <f>Table9[[#This Row],[PMI]]-B511</f>
        <v>0.79999999999999716</v>
      </c>
    </row>
    <row r="513" spans="1:3" x14ac:dyDescent="0.2">
      <c r="A513" s="54">
        <v>32964</v>
      </c>
      <c r="B513" s="55">
        <v>50</v>
      </c>
      <c r="C513" s="55">
        <f>Table9[[#This Row],[PMI]]-B512</f>
        <v>0.10000000000000142</v>
      </c>
    </row>
    <row r="514" spans="1:3" x14ac:dyDescent="0.2">
      <c r="A514" s="54">
        <v>32994</v>
      </c>
      <c r="B514" s="55">
        <v>49.5</v>
      </c>
      <c r="C514" s="55">
        <f>Table9[[#This Row],[PMI]]-B513</f>
        <v>-0.5</v>
      </c>
    </row>
    <row r="515" spans="1:3" x14ac:dyDescent="0.2">
      <c r="A515" s="54">
        <v>33025</v>
      </c>
      <c r="B515" s="55">
        <v>49.2</v>
      </c>
      <c r="C515" s="55">
        <f>Table9[[#This Row],[PMI]]-B514</f>
        <v>-0.29999999999999716</v>
      </c>
    </row>
    <row r="516" spans="1:3" x14ac:dyDescent="0.2">
      <c r="A516" s="54">
        <v>33055</v>
      </c>
      <c r="B516" s="55">
        <v>46.6</v>
      </c>
      <c r="C516" s="55">
        <f>Table9[[#This Row],[PMI]]-B515</f>
        <v>-2.6000000000000014</v>
      </c>
    </row>
    <row r="517" spans="1:3" x14ac:dyDescent="0.2">
      <c r="A517" s="54">
        <v>33086</v>
      </c>
      <c r="B517" s="55">
        <v>46.1</v>
      </c>
      <c r="C517" s="55">
        <f>Table9[[#This Row],[PMI]]-B516</f>
        <v>-0.5</v>
      </c>
    </row>
    <row r="518" spans="1:3" x14ac:dyDescent="0.2">
      <c r="A518" s="54">
        <v>33117</v>
      </c>
      <c r="B518" s="55">
        <v>44.5</v>
      </c>
      <c r="C518" s="55">
        <f>Table9[[#This Row],[PMI]]-B517</f>
        <v>-1.6000000000000014</v>
      </c>
    </row>
    <row r="519" spans="1:3" x14ac:dyDescent="0.2">
      <c r="A519" s="54">
        <v>33147</v>
      </c>
      <c r="B519" s="55">
        <v>43.2</v>
      </c>
      <c r="C519" s="55">
        <f>Table9[[#This Row],[PMI]]-B518</f>
        <v>-1.2999999999999972</v>
      </c>
    </row>
    <row r="520" spans="1:3" x14ac:dyDescent="0.2">
      <c r="A520" s="54">
        <v>33178</v>
      </c>
      <c r="B520" s="55">
        <v>41.3</v>
      </c>
      <c r="C520" s="55">
        <f>Table9[[#This Row],[PMI]]-B519</f>
        <v>-1.9000000000000057</v>
      </c>
    </row>
    <row r="521" spans="1:3" x14ac:dyDescent="0.2">
      <c r="A521" s="54">
        <v>33208</v>
      </c>
      <c r="B521" s="55">
        <v>40.799999999999997</v>
      </c>
      <c r="C521" s="55">
        <f>Table9[[#This Row],[PMI]]-B520</f>
        <v>-0.5</v>
      </c>
    </row>
    <row r="522" spans="1:3" x14ac:dyDescent="0.2">
      <c r="A522" s="54">
        <v>33239</v>
      </c>
      <c r="B522" s="55">
        <v>39.200000000000003</v>
      </c>
      <c r="C522" s="55">
        <f>Table9[[#This Row],[PMI]]-B521</f>
        <v>-1.5999999999999943</v>
      </c>
    </row>
    <row r="523" spans="1:3" x14ac:dyDescent="0.2">
      <c r="A523" s="54">
        <v>33270</v>
      </c>
      <c r="B523" s="55">
        <v>39.4</v>
      </c>
      <c r="C523" s="55">
        <f>Table9[[#This Row],[PMI]]-B522</f>
        <v>0.19999999999999574</v>
      </c>
    </row>
    <row r="524" spans="1:3" x14ac:dyDescent="0.2">
      <c r="A524" s="54">
        <v>33298</v>
      </c>
      <c r="B524" s="55">
        <v>40.700000000000003</v>
      </c>
      <c r="C524" s="55">
        <f>Table9[[#This Row],[PMI]]-B523</f>
        <v>1.3000000000000043</v>
      </c>
    </row>
    <row r="525" spans="1:3" x14ac:dyDescent="0.2">
      <c r="A525" s="54">
        <v>33329</v>
      </c>
      <c r="B525" s="55">
        <v>42.8</v>
      </c>
      <c r="C525" s="55">
        <f>Table9[[#This Row],[PMI]]-B524</f>
        <v>2.0999999999999943</v>
      </c>
    </row>
    <row r="526" spans="1:3" x14ac:dyDescent="0.2">
      <c r="A526" s="54">
        <v>33359</v>
      </c>
      <c r="B526" s="55">
        <v>44.5</v>
      </c>
      <c r="C526" s="55">
        <f>Table9[[#This Row],[PMI]]-B525</f>
        <v>1.7000000000000028</v>
      </c>
    </row>
    <row r="527" spans="1:3" x14ac:dyDescent="0.2">
      <c r="A527" s="54">
        <v>33390</v>
      </c>
      <c r="B527" s="55">
        <v>50.3</v>
      </c>
      <c r="C527" s="55">
        <f>Table9[[#This Row],[PMI]]-B526</f>
        <v>5.7999999999999972</v>
      </c>
    </row>
    <row r="528" spans="1:3" x14ac:dyDescent="0.2">
      <c r="A528" s="54">
        <v>33420</v>
      </c>
      <c r="B528" s="55">
        <v>50.6</v>
      </c>
      <c r="C528" s="55">
        <f>Table9[[#This Row],[PMI]]-B527</f>
        <v>0.30000000000000426</v>
      </c>
    </row>
    <row r="529" spans="1:3" x14ac:dyDescent="0.2">
      <c r="A529" s="54">
        <v>33451</v>
      </c>
      <c r="B529" s="55">
        <v>52.9</v>
      </c>
      <c r="C529" s="55">
        <f>Table9[[#This Row],[PMI]]-B528</f>
        <v>2.2999999999999972</v>
      </c>
    </row>
    <row r="530" spans="1:3" x14ac:dyDescent="0.2">
      <c r="A530" s="54">
        <v>33482</v>
      </c>
      <c r="B530" s="55">
        <v>54.9</v>
      </c>
      <c r="C530" s="55">
        <f>Table9[[#This Row],[PMI]]-B529</f>
        <v>2</v>
      </c>
    </row>
    <row r="531" spans="1:3" x14ac:dyDescent="0.2">
      <c r="A531" s="54">
        <v>33512</v>
      </c>
      <c r="B531" s="55">
        <v>53.1</v>
      </c>
      <c r="C531" s="55">
        <f>Table9[[#This Row],[PMI]]-B530</f>
        <v>-1.7999999999999972</v>
      </c>
    </row>
    <row r="532" spans="1:3" x14ac:dyDescent="0.2">
      <c r="A532" s="54">
        <v>33543</v>
      </c>
      <c r="B532" s="55">
        <v>49.5</v>
      </c>
      <c r="C532" s="55">
        <f>Table9[[#This Row],[PMI]]-B531</f>
        <v>-3.6000000000000014</v>
      </c>
    </row>
    <row r="533" spans="1:3" x14ac:dyDescent="0.2">
      <c r="A533" s="54">
        <v>33573</v>
      </c>
      <c r="B533" s="55">
        <v>46.8</v>
      </c>
      <c r="C533" s="55">
        <f>Table9[[#This Row],[PMI]]-B532</f>
        <v>-2.7000000000000028</v>
      </c>
    </row>
    <row r="534" spans="1:3" x14ac:dyDescent="0.2">
      <c r="A534" s="54">
        <v>33604</v>
      </c>
      <c r="B534" s="55">
        <v>47.3</v>
      </c>
      <c r="C534" s="55">
        <f>Table9[[#This Row],[PMI]]-B533</f>
        <v>0.5</v>
      </c>
    </row>
    <row r="535" spans="1:3" x14ac:dyDescent="0.2">
      <c r="A535" s="54">
        <v>33635</v>
      </c>
      <c r="B535" s="55">
        <v>52.7</v>
      </c>
      <c r="C535" s="55">
        <f>Table9[[#This Row],[PMI]]-B534</f>
        <v>5.4000000000000057</v>
      </c>
    </row>
    <row r="536" spans="1:3" x14ac:dyDescent="0.2">
      <c r="A536" s="54">
        <v>33664</v>
      </c>
      <c r="B536" s="55">
        <v>54.6</v>
      </c>
      <c r="C536" s="55">
        <f>Table9[[#This Row],[PMI]]-B535</f>
        <v>1.8999999999999986</v>
      </c>
    </row>
    <row r="537" spans="1:3" x14ac:dyDescent="0.2">
      <c r="A537" s="54">
        <v>33695</v>
      </c>
      <c r="B537" s="55">
        <v>52.6</v>
      </c>
      <c r="C537" s="55">
        <f>Table9[[#This Row],[PMI]]-B536</f>
        <v>-2</v>
      </c>
    </row>
    <row r="538" spans="1:3" x14ac:dyDescent="0.2">
      <c r="A538" s="54">
        <v>33725</v>
      </c>
      <c r="B538" s="55">
        <v>55.7</v>
      </c>
      <c r="C538" s="55">
        <f>Table9[[#This Row],[PMI]]-B537</f>
        <v>3.1000000000000014</v>
      </c>
    </row>
    <row r="539" spans="1:3" x14ac:dyDescent="0.2">
      <c r="A539" s="54">
        <v>33756</v>
      </c>
      <c r="B539" s="55">
        <v>53.6</v>
      </c>
      <c r="C539" s="55">
        <f>Table9[[#This Row],[PMI]]-B538</f>
        <v>-2.1000000000000014</v>
      </c>
    </row>
    <row r="540" spans="1:3" x14ac:dyDescent="0.2">
      <c r="A540" s="54">
        <v>33786</v>
      </c>
      <c r="B540" s="55">
        <v>53.9</v>
      </c>
      <c r="C540" s="55">
        <f>Table9[[#This Row],[PMI]]-B539</f>
        <v>0.29999999999999716</v>
      </c>
    </row>
    <row r="541" spans="1:3" x14ac:dyDescent="0.2">
      <c r="A541" s="54">
        <v>33817</v>
      </c>
      <c r="B541" s="55">
        <v>53.4</v>
      </c>
      <c r="C541" s="55">
        <f>Table9[[#This Row],[PMI]]-B540</f>
        <v>-0.5</v>
      </c>
    </row>
    <row r="542" spans="1:3" x14ac:dyDescent="0.2">
      <c r="A542" s="54">
        <v>33848</v>
      </c>
      <c r="B542" s="55">
        <v>49.7</v>
      </c>
      <c r="C542" s="55">
        <f>Table9[[#This Row],[PMI]]-B541</f>
        <v>-3.6999999999999957</v>
      </c>
    </row>
    <row r="543" spans="1:3" x14ac:dyDescent="0.2">
      <c r="A543" s="54">
        <v>33878</v>
      </c>
      <c r="B543" s="55">
        <v>50.3</v>
      </c>
      <c r="C543" s="55">
        <f>Table9[[#This Row],[PMI]]-B542</f>
        <v>0.59999999999999432</v>
      </c>
    </row>
    <row r="544" spans="1:3" x14ac:dyDescent="0.2">
      <c r="A544" s="54">
        <v>33909</v>
      </c>
      <c r="B544" s="55">
        <v>53.6</v>
      </c>
      <c r="C544" s="55">
        <f>Table9[[#This Row],[PMI]]-B543</f>
        <v>3.3000000000000043</v>
      </c>
    </row>
    <row r="545" spans="1:3" x14ac:dyDescent="0.2">
      <c r="A545" s="54">
        <v>33939</v>
      </c>
      <c r="B545" s="55">
        <v>54.2</v>
      </c>
      <c r="C545" s="55">
        <f>Table9[[#This Row],[PMI]]-B544</f>
        <v>0.60000000000000142</v>
      </c>
    </row>
    <row r="546" spans="1:3" x14ac:dyDescent="0.2">
      <c r="A546" s="54">
        <v>33970</v>
      </c>
      <c r="B546" s="55">
        <v>55.8</v>
      </c>
      <c r="C546" s="55">
        <f>Table9[[#This Row],[PMI]]-B545</f>
        <v>1.5999999999999943</v>
      </c>
    </row>
    <row r="547" spans="1:3" x14ac:dyDescent="0.2">
      <c r="A547" s="54">
        <v>34001</v>
      </c>
      <c r="B547" s="55">
        <v>55.2</v>
      </c>
      <c r="C547" s="55">
        <f>Table9[[#This Row],[PMI]]-B546</f>
        <v>-0.59999999999999432</v>
      </c>
    </row>
    <row r="548" spans="1:3" x14ac:dyDescent="0.2">
      <c r="A548" s="54">
        <v>34029</v>
      </c>
      <c r="B548" s="55">
        <v>53.5</v>
      </c>
      <c r="C548" s="55">
        <f>Table9[[#This Row],[PMI]]-B547</f>
        <v>-1.7000000000000028</v>
      </c>
    </row>
    <row r="549" spans="1:3" x14ac:dyDescent="0.2">
      <c r="A549" s="54">
        <v>34060</v>
      </c>
      <c r="B549" s="55">
        <v>50.2</v>
      </c>
      <c r="C549" s="55">
        <f>Table9[[#This Row],[PMI]]-B548</f>
        <v>-3.2999999999999972</v>
      </c>
    </row>
    <row r="550" spans="1:3" x14ac:dyDescent="0.2">
      <c r="A550" s="54">
        <v>34090</v>
      </c>
      <c r="B550" s="55">
        <v>51.2</v>
      </c>
      <c r="C550" s="55">
        <f>Table9[[#This Row],[PMI]]-B549</f>
        <v>1</v>
      </c>
    </row>
    <row r="551" spans="1:3" x14ac:dyDescent="0.2">
      <c r="A551" s="54">
        <v>34121</v>
      </c>
      <c r="B551" s="55">
        <v>49.6</v>
      </c>
      <c r="C551" s="55">
        <f>Table9[[#This Row],[PMI]]-B550</f>
        <v>-1.6000000000000014</v>
      </c>
    </row>
    <row r="552" spans="1:3" x14ac:dyDescent="0.2">
      <c r="A552" s="54">
        <v>34151</v>
      </c>
      <c r="B552" s="55">
        <v>50.2</v>
      </c>
      <c r="C552" s="55">
        <f>Table9[[#This Row],[PMI]]-B551</f>
        <v>0.60000000000000142</v>
      </c>
    </row>
    <row r="553" spans="1:3" x14ac:dyDescent="0.2">
      <c r="A553" s="54">
        <v>34182</v>
      </c>
      <c r="B553" s="55">
        <v>50.7</v>
      </c>
      <c r="C553" s="55">
        <f>Table9[[#This Row],[PMI]]-B552</f>
        <v>0.5</v>
      </c>
    </row>
    <row r="554" spans="1:3" x14ac:dyDescent="0.2">
      <c r="A554" s="54">
        <v>34213</v>
      </c>
      <c r="B554" s="55">
        <v>50.8</v>
      </c>
      <c r="C554" s="55">
        <f>Table9[[#This Row],[PMI]]-B553</f>
        <v>9.9999999999994316E-2</v>
      </c>
    </row>
    <row r="555" spans="1:3" x14ac:dyDescent="0.2">
      <c r="A555" s="54">
        <v>34243</v>
      </c>
      <c r="B555" s="55">
        <v>53.4</v>
      </c>
      <c r="C555" s="55">
        <f>Table9[[#This Row],[PMI]]-B554</f>
        <v>2.6000000000000014</v>
      </c>
    </row>
    <row r="556" spans="1:3" x14ac:dyDescent="0.2">
      <c r="A556" s="54">
        <v>34274</v>
      </c>
      <c r="B556" s="55">
        <v>53.8</v>
      </c>
      <c r="C556" s="55">
        <f>Table9[[#This Row],[PMI]]-B555</f>
        <v>0.39999999999999858</v>
      </c>
    </row>
    <row r="557" spans="1:3" x14ac:dyDescent="0.2">
      <c r="A557" s="54">
        <v>34304</v>
      </c>
      <c r="B557" s="55">
        <v>55.6</v>
      </c>
      <c r="C557" s="55">
        <f>Table9[[#This Row],[PMI]]-B556</f>
        <v>1.8000000000000043</v>
      </c>
    </row>
    <row r="558" spans="1:3" x14ac:dyDescent="0.2">
      <c r="A558" s="54">
        <v>34335</v>
      </c>
      <c r="B558" s="55">
        <v>56</v>
      </c>
      <c r="C558" s="55">
        <f>Table9[[#This Row],[PMI]]-B557</f>
        <v>0.39999999999999858</v>
      </c>
    </row>
    <row r="559" spans="1:3" x14ac:dyDescent="0.2">
      <c r="A559" s="54">
        <v>34366</v>
      </c>
      <c r="B559" s="55">
        <v>56.5</v>
      </c>
      <c r="C559" s="55">
        <f>Table9[[#This Row],[PMI]]-B558</f>
        <v>0.5</v>
      </c>
    </row>
    <row r="560" spans="1:3" x14ac:dyDescent="0.2">
      <c r="A560" s="54">
        <v>34394</v>
      </c>
      <c r="B560" s="55">
        <v>56.9</v>
      </c>
      <c r="C560" s="55">
        <f>Table9[[#This Row],[PMI]]-B559</f>
        <v>0.39999999999999858</v>
      </c>
    </row>
    <row r="561" spans="1:3" x14ac:dyDescent="0.2">
      <c r="A561" s="54">
        <v>34425</v>
      </c>
      <c r="B561" s="55">
        <v>57.4</v>
      </c>
      <c r="C561" s="55">
        <f>Table9[[#This Row],[PMI]]-B560</f>
        <v>0.5</v>
      </c>
    </row>
    <row r="562" spans="1:3" x14ac:dyDescent="0.2">
      <c r="A562" s="54">
        <v>34455</v>
      </c>
      <c r="B562" s="55">
        <v>58.2</v>
      </c>
      <c r="C562" s="55">
        <f>Table9[[#This Row],[PMI]]-B561</f>
        <v>0.80000000000000426</v>
      </c>
    </row>
    <row r="563" spans="1:3" x14ac:dyDescent="0.2">
      <c r="A563" s="54">
        <v>34486</v>
      </c>
      <c r="B563" s="55">
        <v>58.8</v>
      </c>
      <c r="C563" s="55">
        <f>Table9[[#This Row],[PMI]]-B562</f>
        <v>0.59999999999999432</v>
      </c>
    </row>
    <row r="564" spans="1:3" x14ac:dyDescent="0.2">
      <c r="A564" s="54">
        <v>34516</v>
      </c>
      <c r="B564" s="55">
        <v>58.5</v>
      </c>
      <c r="C564" s="55">
        <f>Table9[[#This Row],[PMI]]-B563</f>
        <v>-0.29999999999999716</v>
      </c>
    </row>
    <row r="565" spans="1:3" x14ac:dyDescent="0.2">
      <c r="A565" s="54">
        <v>34547</v>
      </c>
      <c r="B565" s="55">
        <v>58</v>
      </c>
      <c r="C565" s="55">
        <f>Table9[[#This Row],[PMI]]-B564</f>
        <v>-0.5</v>
      </c>
    </row>
    <row r="566" spans="1:3" x14ac:dyDescent="0.2">
      <c r="A566" s="54">
        <v>34578</v>
      </c>
      <c r="B566" s="55">
        <v>59</v>
      </c>
      <c r="C566" s="55">
        <f>Table9[[#This Row],[PMI]]-B565</f>
        <v>1</v>
      </c>
    </row>
    <row r="567" spans="1:3" x14ac:dyDescent="0.2">
      <c r="A567" s="54">
        <v>34608</v>
      </c>
      <c r="B567" s="55">
        <v>59.4</v>
      </c>
      <c r="C567" s="55">
        <f>Table9[[#This Row],[PMI]]-B566</f>
        <v>0.39999999999999858</v>
      </c>
    </row>
    <row r="568" spans="1:3" x14ac:dyDescent="0.2">
      <c r="A568" s="54">
        <v>34639</v>
      </c>
      <c r="B568" s="55">
        <v>59.2</v>
      </c>
      <c r="C568" s="55">
        <f>Table9[[#This Row],[PMI]]-B567</f>
        <v>-0.19999999999999574</v>
      </c>
    </row>
    <row r="569" spans="1:3" x14ac:dyDescent="0.2">
      <c r="A569" s="54">
        <v>34669</v>
      </c>
      <c r="B569" s="55">
        <v>56.1</v>
      </c>
      <c r="C569" s="55">
        <f>Table9[[#This Row],[PMI]]-B568</f>
        <v>-3.1000000000000014</v>
      </c>
    </row>
    <row r="570" spans="1:3" x14ac:dyDescent="0.2">
      <c r="A570" s="54">
        <v>34700</v>
      </c>
      <c r="B570" s="55">
        <v>57.4</v>
      </c>
      <c r="C570" s="55">
        <f>Table9[[#This Row],[PMI]]-B569</f>
        <v>1.2999999999999972</v>
      </c>
    </row>
    <row r="571" spans="1:3" x14ac:dyDescent="0.2">
      <c r="A571" s="54">
        <v>34731</v>
      </c>
      <c r="B571" s="55">
        <v>55.1</v>
      </c>
      <c r="C571" s="55">
        <f>Table9[[#This Row],[PMI]]-B570</f>
        <v>-2.2999999999999972</v>
      </c>
    </row>
    <row r="572" spans="1:3" x14ac:dyDescent="0.2">
      <c r="A572" s="54">
        <v>34759</v>
      </c>
      <c r="B572" s="55">
        <v>52.1</v>
      </c>
      <c r="C572" s="55">
        <f>Table9[[#This Row],[PMI]]-B571</f>
        <v>-3</v>
      </c>
    </row>
    <row r="573" spans="1:3" x14ac:dyDescent="0.2">
      <c r="A573" s="54">
        <v>34790</v>
      </c>
      <c r="B573" s="55">
        <v>51.5</v>
      </c>
      <c r="C573" s="55">
        <f>Table9[[#This Row],[PMI]]-B572</f>
        <v>-0.60000000000000142</v>
      </c>
    </row>
    <row r="574" spans="1:3" x14ac:dyDescent="0.2">
      <c r="A574" s="54">
        <v>34820</v>
      </c>
      <c r="B574" s="55">
        <v>46.7</v>
      </c>
      <c r="C574" s="55">
        <f>Table9[[#This Row],[PMI]]-B573</f>
        <v>-4.7999999999999972</v>
      </c>
    </row>
    <row r="575" spans="1:3" x14ac:dyDescent="0.2">
      <c r="A575" s="54">
        <v>34851</v>
      </c>
      <c r="B575" s="55">
        <v>45.9</v>
      </c>
      <c r="C575" s="55">
        <f>Table9[[#This Row],[PMI]]-B574</f>
        <v>-0.80000000000000426</v>
      </c>
    </row>
    <row r="576" spans="1:3" x14ac:dyDescent="0.2">
      <c r="A576" s="54">
        <v>34881</v>
      </c>
      <c r="B576" s="55">
        <v>50.7</v>
      </c>
      <c r="C576" s="55">
        <f>Table9[[#This Row],[PMI]]-B575</f>
        <v>4.8000000000000043</v>
      </c>
    </row>
    <row r="577" spans="1:3" x14ac:dyDescent="0.2">
      <c r="A577" s="54">
        <v>34912</v>
      </c>
      <c r="B577" s="55">
        <v>47.1</v>
      </c>
      <c r="C577" s="55">
        <f>Table9[[#This Row],[PMI]]-B576</f>
        <v>-3.6000000000000014</v>
      </c>
    </row>
    <row r="578" spans="1:3" x14ac:dyDescent="0.2">
      <c r="A578" s="54">
        <v>34943</v>
      </c>
      <c r="B578" s="55">
        <v>48.1</v>
      </c>
      <c r="C578" s="55">
        <f>Table9[[#This Row],[PMI]]-B577</f>
        <v>1</v>
      </c>
    </row>
    <row r="579" spans="1:3" x14ac:dyDescent="0.2">
      <c r="A579" s="54">
        <v>34973</v>
      </c>
      <c r="B579" s="55">
        <v>46.7</v>
      </c>
      <c r="C579" s="55">
        <f>Table9[[#This Row],[PMI]]-B578</f>
        <v>-1.3999999999999986</v>
      </c>
    </row>
    <row r="580" spans="1:3" x14ac:dyDescent="0.2">
      <c r="A580" s="54">
        <v>35004</v>
      </c>
      <c r="B580" s="55">
        <v>45.9</v>
      </c>
      <c r="C580" s="55">
        <f>Table9[[#This Row],[PMI]]-B579</f>
        <v>-0.80000000000000426</v>
      </c>
    </row>
    <row r="581" spans="1:3" x14ac:dyDescent="0.2">
      <c r="A581" s="54">
        <v>35034</v>
      </c>
      <c r="B581" s="55">
        <v>46.2</v>
      </c>
      <c r="C581" s="55">
        <f>Table9[[#This Row],[PMI]]-B580</f>
        <v>0.30000000000000426</v>
      </c>
    </row>
    <row r="582" spans="1:3" x14ac:dyDescent="0.2">
      <c r="A582" s="54">
        <v>35065</v>
      </c>
      <c r="B582" s="55">
        <v>45.5</v>
      </c>
      <c r="C582" s="55">
        <f>Table9[[#This Row],[PMI]]-B581</f>
        <v>-0.70000000000000284</v>
      </c>
    </row>
    <row r="583" spans="1:3" x14ac:dyDescent="0.2">
      <c r="A583" s="54">
        <v>35096</v>
      </c>
      <c r="B583" s="55">
        <v>45.9</v>
      </c>
      <c r="C583" s="55">
        <f>Table9[[#This Row],[PMI]]-B582</f>
        <v>0.39999999999999858</v>
      </c>
    </row>
    <row r="584" spans="1:3" x14ac:dyDescent="0.2">
      <c r="A584" s="54">
        <v>35125</v>
      </c>
      <c r="B584" s="55">
        <v>46.9</v>
      </c>
      <c r="C584" s="55">
        <f>Table9[[#This Row],[PMI]]-B583</f>
        <v>1</v>
      </c>
    </row>
    <row r="585" spans="1:3" x14ac:dyDescent="0.2">
      <c r="A585" s="54">
        <v>35156</v>
      </c>
      <c r="B585" s="55">
        <v>49.3</v>
      </c>
      <c r="C585" s="55">
        <f>Table9[[#This Row],[PMI]]-B584</f>
        <v>2.3999999999999986</v>
      </c>
    </row>
    <row r="586" spans="1:3" x14ac:dyDescent="0.2">
      <c r="A586" s="54">
        <v>35186</v>
      </c>
      <c r="B586" s="55">
        <v>49.1</v>
      </c>
      <c r="C586" s="55">
        <f>Table9[[#This Row],[PMI]]-B585</f>
        <v>-0.19999999999999574</v>
      </c>
    </row>
    <row r="587" spans="1:3" x14ac:dyDescent="0.2">
      <c r="A587" s="54">
        <v>35217</v>
      </c>
      <c r="B587" s="55">
        <v>53.6</v>
      </c>
      <c r="C587" s="55">
        <f>Table9[[#This Row],[PMI]]-B586</f>
        <v>4.5</v>
      </c>
    </row>
    <row r="588" spans="1:3" x14ac:dyDescent="0.2">
      <c r="A588" s="54">
        <v>35247</v>
      </c>
      <c r="B588" s="55">
        <v>49.7</v>
      </c>
      <c r="C588" s="55">
        <f>Table9[[#This Row],[PMI]]-B587</f>
        <v>-3.8999999999999986</v>
      </c>
    </row>
    <row r="589" spans="1:3" x14ac:dyDescent="0.2">
      <c r="A589" s="54">
        <v>35278</v>
      </c>
      <c r="B589" s="55">
        <v>51.6</v>
      </c>
      <c r="C589" s="55">
        <f>Table9[[#This Row],[PMI]]-B588</f>
        <v>1.8999999999999986</v>
      </c>
    </row>
    <row r="590" spans="1:3" x14ac:dyDescent="0.2">
      <c r="A590" s="54">
        <v>35309</v>
      </c>
      <c r="B590" s="55">
        <v>51.1</v>
      </c>
      <c r="C590" s="55">
        <f>Table9[[#This Row],[PMI]]-B589</f>
        <v>-0.5</v>
      </c>
    </row>
    <row r="591" spans="1:3" x14ac:dyDescent="0.2">
      <c r="A591" s="54">
        <v>35339</v>
      </c>
      <c r="B591" s="55">
        <v>50.5</v>
      </c>
      <c r="C591" s="55">
        <f>Table9[[#This Row],[PMI]]-B590</f>
        <v>-0.60000000000000142</v>
      </c>
    </row>
    <row r="592" spans="1:3" x14ac:dyDescent="0.2">
      <c r="A592" s="54">
        <v>35370</v>
      </c>
      <c r="B592" s="55">
        <v>53</v>
      </c>
      <c r="C592" s="55">
        <f>Table9[[#This Row],[PMI]]-B591</f>
        <v>2.5</v>
      </c>
    </row>
    <row r="593" spans="1:3" x14ac:dyDescent="0.2">
      <c r="A593" s="54">
        <v>35400</v>
      </c>
      <c r="B593" s="55">
        <v>55.2</v>
      </c>
      <c r="C593" s="55">
        <f>Table9[[#This Row],[PMI]]-B592</f>
        <v>2.2000000000000028</v>
      </c>
    </row>
    <row r="594" spans="1:3" x14ac:dyDescent="0.2">
      <c r="A594" s="54">
        <v>35431</v>
      </c>
      <c r="B594" s="55">
        <v>53.8</v>
      </c>
      <c r="C594" s="55">
        <f>Table9[[#This Row],[PMI]]-B593</f>
        <v>-1.4000000000000057</v>
      </c>
    </row>
    <row r="595" spans="1:3" x14ac:dyDescent="0.2">
      <c r="A595" s="54">
        <v>35462</v>
      </c>
      <c r="B595" s="55">
        <v>53.1</v>
      </c>
      <c r="C595" s="55">
        <f>Table9[[#This Row],[PMI]]-B594</f>
        <v>-0.69999999999999574</v>
      </c>
    </row>
    <row r="596" spans="1:3" x14ac:dyDescent="0.2">
      <c r="A596" s="54">
        <v>35490</v>
      </c>
      <c r="B596" s="55">
        <v>53.8</v>
      </c>
      <c r="C596" s="55">
        <f>Table9[[#This Row],[PMI]]-B595</f>
        <v>0.69999999999999574</v>
      </c>
    </row>
    <row r="597" spans="1:3" x14ac:dyDescent="0.2">
      <c r="A597" s="54">
        <v>35521</v>
      </c>
      <c r="B597" s="55">
        <v>53.7</v>
      </c>
      <c r="C597" s="55">
        <f>Table9[[#This Row],[PMI]]-B596</f>
        <v>-9.9999999999994316E-2</v>
      </c>
    </row>
    <row r="598" spans="1:3" x14ac:dyDescent="0.2">
      <c r="A598" s="54">
        <v>35551</v>
      </c>
      <c r="B598" s="55">
        <v>56.1</v>
      </c>
      <c r="C598" s="55">
        <f>Table9[[#This Row],[PMI]]-B597</f>
        <v>2.3999999999999986</v>
      </c>
    </row>
    <row r="599" spans="1:3" x14ac:dyDescent="0.2">
      <c r="A599" s="54">
        <v>35582</v>
      </c>
      <c r="B599" s="55">
        <v>54.9</v>
      </c>
      <c r="C599" s="55">
        <f>Table9[[#This Row],[PMI]]-B598</f>
        <v>-1.2000000000000028</v>
      </c>
    </row>
    <row r="600" spans="1:3" x14ac:dyDescent="0.2">
      <c r="A600" s="54">
        <v>35612</v>
      </c>
      <c r="B600" s="55">
        <v>57.7</v>
      </c>
      <c r="C600" s="55">
        <f>Table9[[#This Row],[PMI]]-B599</f>
        <v>2.8000000000000043</v>
      </c>
    </row>
    <row r="601" spans="1:3" x14ac:dyDescent="0.2">
      <c r="A601" s="54">
        <v>35643</v>
      </c>
      <c r="B601" s="55">
        <v>56.3</v>
      </c>
      <c r="C601" s="55">
        <f>Table9[[#This Row],[PMI]]-B600</f>
        <v>-1.4000000000000057</v>
      </c>
    </row>
    <row r="602" spans="1:3" x14ac:dyDescent="0.2">
      <c r="A602" s="54">
        <v>35674</v>
      </c>
      <c r="B602" s="55">
        <v>53.9</v>
      </c>
      <c r="C602" s="55">
        <f>Table9[[#This Row],[PMI]]-B601</f>
        <v>-2.3999999999999986</v>
      </c>
    </row>
    <row r="603" spans="1:3" x14ac:dyDescent="0.2">
      <c r="A603" s="54">
        <v>35704</v>
      </c>
      <c r="B603" s="55">
        <v>56.4</v>
      </c>
      <c r="C603" s="55">
        <f>Table9[[#This Row],[PMI]]-B602</f>
        <v>2.5</v>
      </c>
    </row>
    <row r="604" spans="1:3" x14ac:dyDescent="0.2">
      <c r="A604" s="54">
        <v>35735</v>
      </c>
      <c r="B604" s="55">
        <v>55.7</v>
      </c>
      <c r="C604" s="55">
        <f>Table9[[#This Row],[PMI]]-B603</f>
        <v>-0.69999999999999574</v>
      </c>
    </row>
    <row r="605" spans="1:3" x14ac:dyDescent="0.2">
      <c r="A605" s="54">
        <v>35765</v>
      </c>
      <c r="B605" s="55">
        <v>54.5</v>
      </c>
      <c r="C605" s="55">
        <f>Table9[[#This Row],[PMI]]-B604</f>
        <v>-1.2000000000000028</v>
      </c>
    </row>
    <row r="606" spans="1:3" x14ac:dyDescent="0.2">
      <c r="A606" s="54">
        <v>35796</v>
      </c>
      <c r="B606" s="55">
        <v>53.8</v>
      </c>
      <c r="C606" s="55">
        <f>Table9[[#This Row],[PMI]]-B605</f>
        <v>-0.70000000000000284</v>
      </c>
    </row>
    <row r="607" spans="1:3" x14ac:dyDescent="0.2">
      <c r="A607" s="54">
        <v>35827</v>
      </c>
      <c r="B607" s="55">
        <v>52.9</v>
      </c>
      <c r="C607" s="55">
        <f>Table9[[#This Row],[PMI]]-B606</f>
        <v>-0.89999999999999858</v>
      </c>
    </row>
    <row r="608" spans="1:3" x14ac:dyDescent="0.2">
      <c r="A608" s="54">
        <v>35855</v>
      </c>
      <c r="B608" s="55">
        <v>52.9</v>
      </c>
      <c r="C608" s="55">
        <f>Table9[[#This Row],[PMI]]-B607</f>
        <v>0</v>
      </c>
    </row>
    <row r="609" spans="1:3" x14ac:dyDescent="0.2">
      <c r="A609" s="54">
        <v>35886</v>
      </c>
      <c r="B609" s="55">
        <v>52.2</v>
      </c>
      <c r="C609" s="55">
        <f>Table9[[#This Row],[PMI]]-B608</f>
        <v>-0.69999999999999574</v>
      </c>
    </row>
    <row r="610" spans="1:3" x14ac:dyDescent="0.2">
      <c r="A610" s="54">
        <v>35916</v>
      </c>
      <c r="B610" s="55">
        <v>50.9</v>
      </c>
      <c r="C610" s="55">
        <f>Table9[[#This Row],[PMI]]-B609</f>
        <v>-1.3000000000000043</v>
      </c>
    </row>
    <row r="611" spans="1:3" x14ac:dyDescent="0.2">
      <c r="A611" s="54">
        <v>35947</v>
      </c>
      <c r="B611" s="55">
        <v>48.9</v>
      </c>
      <c r="C611" s="55">
        <f>Table9[[#This Row],[PMI]]-B610</f>
        <v>-2</v>
      </c>
    </row>
    <row r="612" spans="1:3" x14ac:dyDescent="0.2">
      <c r="A612" s="54">
        <v>35977</v>
      </c>
      <c r="B612" s="55">
        <v>49.2</v>
      </c>
      <c r="C612" s="55">
        <f>Table9[[#This Row],[PMI]]-B611</f>
        <v>0.30000000000000426</v>
      </c>
    </row>
    <row r="613" spans="1:3" x14ac:dyDescent="0.2">
      <c r="A613" s="54">
        <v>36008</v>
      </c>
      <c r="B613" s="55">
        <v>49.3</v>
      </c>
      <c r="C613" s="55">
        <f>Table9[[#This Row],[PMI]]-B612</f>
        <v>9.9999999999994316E-2</v>
      </c>
    </row>
    <row r="614" spans="1:3" x14ac:dyDescent="0.2">
      <c r="A614" s="54">
        <v>36039</v>
      </c>
      <c r="B614" s="55">
        <v>48.7</v>
      </c>
      <c r="C614" s="55">
        <f>Table9[[#This Row],[PMI]]-B613</f>
        <v>-0.59999999999999432</v>
      </c>
    </row>
    <row r="615" spans="1:3" x14ac:dyDescent="0.2">
      <c r="A615" s="54">
        <v>36069</v>
      </c>
      <c r="B615" s="55">
        <v>48.7</v>
      </c>
      <c r="C615" s="55">
        <f>Table9[[#This Row],[PMI]]-B614</f>
        <v>0</v>
      </c>
    </row>
    <row r="616" spans="1:3" x14ac:dyDescent="0.2">
      <c r="A616" s="54">
        <v>36100</v>
      </c>
      <c r="B616" s="55">
        <v>48.2</v>
      </c>
      <c r="C616" s="55">
        <f>Table9[[#This Row],[PMI]]-B615</f>
        <v>-0.5</v>
      </c>
    </row>
    <row r="617" spans="1:3" x14ac:dyDescent="0.2">
      <c r="A617" s="54">
        <v>36130</v>
      </c>
      <c r="B617" s="55">
        <v>46.8</v>
      </c>
      <c r="C617" s="55">
        <f>Table9[[#This Row],[PMI]]-B616</f>
        <v>-1.4000000000000057</v>
      </c>
    </row>
    <row r="618" spans="1:3" x14ac:dyDescent="0.2">
      <c r="A618" s="54">
        <v>36161</v>
      </c>
      <c r="B618" s="55">
        <v>50.6</v>
      </c>
      <c r="C618" s="55">
        <f>Table9[[#This Row],[PMI]]-B617</f>
        <v>3.8000000000000043</v>
      </c>
    </row>
    <row r="619" spans="1:3" x14ac:dyDescent="0.2">
      <c r="A619" s="54">
        <v>36192</v>
      </c>
      <c r="B619" s="55">
        <v>51.7</v>
      </c>
      <c r="C619" s="55">
        <f>Table9[[#This Row],[PMI]]-B618</f>
        <v>1.1000000000000014</v>
      </c>
    </row>
    <row r="620" spans="1:3" x14ac:dyDescent="0.2">
      <c r="A620" s="54">
        <v>36220</v>
      </c>
      <c r="B620" s="55">
        <v>52.4</v>
      </c>
      <c r="C620" s="55">
        <f>Table9[[#This Row],[PMI]]-B619</f>
        <v>0.69999999999999574</v>
      </c>
    </row>
    <row r="621" spans="1:3" x14ac:dyDescent="0.2">
      <c r="A621" s="54">
        <v>36251</v>
      </c>
      <c r="B621" s="55">
        <v>52.3</v>
      </c>
      <c r="C621" s="55">
        <f>Table9[[#This Row],[PMI]]-B620</f>
        <v>-0.10000000000000142</v>
      </c>
    </row>
    <row r="622" spans="1:3" x14ac:dyDescent="0.2">
      <c r="A622" s="54">
        <v>36281</v>
      </c>
      <c r="B622" s="55">
        <v>54.3</v>
      </c>
      <c r="C622" s="55">
        <f>Table9[[#This Row],[PMI]]-B621</f>
        <v>2</v>
      </c>
    </row>
    <row r="623" spans="1:3" x14ac:dyDescent="0.2">
      <c r="A623" s="54">
        <v>36312</v>
      </c>
      <c r="B623" s="55">
        <v>55.8</v>
      </c>
      <c r="C623" s="55">
        <f>Table9[[#This Row],[PMI]]-B622</f>
        <v>1.5</v>
      </c>
    </row>
    <row r="624" spans="1:3" x14ac:dyDescent="0.2">
      <c r="A624" s="54">
        <v>36342</v>
      </c>
      <c r="B624" s="55">
        <v>53.6</v>
      </c>
      <c r="C624" s="55">
        <f>Table9[[#This Row],[PMI]]-B623</f>
        <v>-2.1999999999999957</v>
      </c>
    </row>
    <row r="625" spans="1:3" x14ac:dyDescent="0.2">
      <c r="A625" s="54">
        <v>36373</v>
      </c>
      <c r="B625" s="55">
        <v>54.8</v>
      </c>
      <c r="C625" s="55">
        <f>Table9[[#This Row],[PMI]]-B624</f>
        <v>1.1999999999999957</v>
      </c>
    </row>
    <row r="626" spans="1:3" x14ac:dyDescent="0.2">
      <c r="A626" s="54">
        <v>36404</v>
      </c>
      <c r="B626" s="55">
        <v>57</v>
      </c>
      <c r="C626" s="55">
        <f>Table9[[#This Row],[PMI]]-B625</f>
        <v>2.2000000000000028</v>
      </c>
    </row>
    <row r="627" spans="1:3" x14ac:dyDescent="0.2">
      <c r="A627" s="54">
        <v>36434</v>
      </c>
      <c r="B627" s="55">
        <v>57.2</v>
      </c>
      <c r="C627" s="55">
        <f>Table9[[#This Row],[PMI]]-B626</f>
        <v>0.20000000000000284</v>
      </c>
    </row>
    <row r="628" spans="1:3" x14ac:dyDescent="0.2">
      <c r="A628" s="54">
        <v>36465</v>
      </c>
      <c r="B628" s="55">
        <v>58.1</v>
      </c>
      <c r="C628" s="55">
        <f>Table9[[#This Row],[PMI]]-B627</f>
        <v>0.89999999999999858</v>
      </c>
    </row>
    <row r="629" spans="1:3" x14ac:dyDescent="0.2">
      <c r="A629" s="54">
        <v>36495</v>
      </c>
      <c r="B629" s="55">
        <v>57.8</v>
      </c>
      <c r="C629" s="55">
        <f>Table9[[#This Row],[PMI]]-B628</f>
        <v>-0.30000000000000426</v>
      </c>
    </row>
    <row r="630" spans="1:3" x14ac:dyDescent="0.2">
      <c r="A630" s="54">
        <v>36526</v>
      </c>
      <c r="B630" s="55">
        <v>56.7</v>
      </c>
      <c r="C630" s="55">
        <f>Table9[[#This Row],[PMI]]-B629</f>
        <v>-1.0999999999999943</v>
      </c>
    </row>
    <row r="631" spans="1:3" x14ac:dyDescent="0.2">
      <c r="A631" s="54">
        <v>36557</v>
      </c>
      <c r="B631" s="55">
        <v>55.8</v>
      </c>
      <c r="C631" s="55">
        <f>Table9[[#This Row],[PMI]]-B630</f>
        <v>-0.90000000000000568</v>
      </c>
    </row>
    <row r="632" spans="1:3" x14ac:dyDescent="0.2">
      <c r="A632" s="54">
        <v>36586</v>
      </c>
      <c r="B632" s="55">
        <v>54.9</v>
      </c>
      <c r="C632" s="55">
        <f>Table9[[#This Row],[PMI]]-B631</f>
        <v>-0.89999999999999858</v>
      </c>
    </row>
    <row r="633" spans="1:3" x14ac:dyDescent="0.2">
      <c r="A633" s="54">
        <v>36617</v>
      </c>
      <c r="B633" s="55">
        <v>54.7</v>
      </c>
      <c r="C633" s="55">
        <f>Table9[[#This Row],[PMI]]-B632</f>
        <v>-0.19999999999999574</v>
      </c>
    </row>
    <row r="634" spans="1:3" x14ac:dyDescent="0.2">
      <c r="A634" s="54">
        <v>36647</v>
      </c>
      <c r="B634" s="55">
        <v>53.2</v>
      </c>
      <c r="C634" s="55">
        <f>Table9[[#This Row],[PMI]]-B633</f>
        <v>-1.5</v>
      </c>
    </row>
    <row r="635" spans="1:3" x14ac:dyDescent="0.2">
      <c r="A635" s="54">
        <v>36678</v>
      </c>
      <c r="B635" s="55">
        <v>51.4</v>
      </c>
      <c r="C635" s="55">
        <f>Table9[[#This Row],[PMI]]-B634</f>
        <v>-1.8000000000000043</v>
      </c>
    </row>
    <row r="636" spans="1:3" x14ac:dyDescent="0.2">
      <c r="A636" s="54">
        <v>36708</v>
      </c>
      <c r="B636" s="55">
        <v>52.5</v>
      </c>
      <c r="C636" s="55">
        <f>Table9[[#This Row],[PMI]]-B635</f>
        <v>1.1000000000000014</v>
      </c>
    </row>
    <row r="637" spans="1:3" x14ac:dyDescent="0.2">
      <c r="A637" s="54">
        <v>36739</v>
      </c>
      <c r="B637" s="55">
        <v>49.9</v>
      </c>
      <c r="C637" s="55">
        <f>Table9[[#This Row],[PMI]]-B636</f>
        <v>-2.6000000000000014</v>
      </c>
    </row>
    <row r="638" spans="1:3" x14ac:dyDescent="0.2">
      <c r="A638" s="54">
        <v>36770</v>
      </c>
      <c r="B638" s="55">
        <v>49.7</v>
      </c>
      <c r="C638" s="55">
        <f>Table9[[#This Row],[PMI]]-B637</f>
        <v>-0.19999999999999574</v>
      </c>
    </row>
    <row r="639" spans="1:3" x14ac:dyDescent="0.2">
      <c r="A639" s="54">
        <v>36800</v>
      </c>
      <c r="B639" s="55">
        <v>48.7</v>
      </c>
      <c r="C639" s="55">
        <f>Table9[[#This Row],[PMI]]-B638</f>
        <v>-1</v>
      </c>
    </row>
    <row r="640" spans="1:3" x14ac:dyDescent="0.2">
      <c r="A640" s="54">
        <v>36831</v>
      </c>
      <c r="B640" s="55">
        <v>48.5</v>
      </c>
      <c r="C640" s="55">
        <f>Table9[[#This Row],[PMI]]-B639</f>
        <v>-0.20000000000000284</v>
      </c>
    </row>
    <row r="641" spans="1:3" x14ac:dyDescent="0.2">
      <c r="A641" s="54">
        <v>36861</v>
      </c>
      <c r="B641" s="55">
        <v>43.9</v>
      </c>
      <c r="C641" s="55">
        <f>Table9[[#This Row],[PMI]]-B640</f>
        <v>-4.6000000000000014</v>
      </c>
    </row>
    <row r="642" spans="1:3" x14ac:dyDescent="0.2">
      <c r="A642" s="54">
        <v>36892</v>
      </c>
      <c r="B642" s="55">
        <v>42.3</v>
      </c>
      <c r="C642" s="55">
        <f>Table9[[#This Row],[PMI]]-B641</f>
        <v>-1.6000000000000014</v>
      </c>
    </row>
    <row r="643" spans="1:3" x14ac:dyDescent="0.2">
      <c r="A643" s="54">
        <v>36923</v>
      </c>
      <c r="B643" s="55">
        <v>42.1</v>
      </c>
      <c r="C643" s="55">
        <f>Table9[[#This Row],[PMI]]-B642</f>
        <v>-0.19999999999999574</v>
      </c>
    </row>
    <row r="644" spans="1:3" x14ac:dyDescent="0.2">
      <c r="A644" s="54">
        <v>36951</v>
      </c>
      <c r="B644" s="55">
        <v>43.1</v>
      </c>
      <c r="C644" s="55">
        <f>Table9[[#This Row],[PMI]]-B643</f>
        <v>1</v>
      </c>
    </row>
    <row r="645" spans="1:3" x14ac:dyDescent="0.2">
      <c r="A645" s="54">
        <v>36982</v>
      </c>
      <c r="B645" s="55">
        <v>42.7</v>
      </c>
      <c r="C645" s="55">
        <f>Table9[[#This Row],[PMI]]-B644</f>
        <v>-0.39999999999999858</v>
      </c>
    </row>
    <row r="646" spans="1:3" x14ac:dyDescent="0.2">
      <c r="A646" s="54">
        <v>37012</v>
      </c>
      <c r="B646" s="55">
        <v>41.3</v>
      </c>
      <c r="C646" s="55">
        <f>Table9[[#This Row],[PMI]]-B645</f>
        <v>-1.4000000000000057</v>
      </c>
    </row>
    <row r="647" spans="1:3" x14ac:dyDescent="0.2">
      <c r="A647" s="54">
        <v>37043</v>
      </c>
      <c r="B647" s="55">
        <v>43.2</v>
      </c>
      <c r="C647" s="55">
        <f>Table9[[#This Row],[PMI]]-B646</f>
        <v>1.9000000000000057</v>
      </c>
    </row>
    <row r="648" spans="1:3" x14ac:dyDescent="0.2">
      <c r="A648" s="54">
        <v>37073</v>
      </c>
      <c r="B648" s="55">
        <v>43.5</v>
      </c>
      <c r="C648" s="55">
        <f>Table9[[#This Row],[PMI]]-B647</f>
        <v>0.29999999999999716</v>
      </c>
    </row>
    <row r="649" spans="1:3" x14ac:dyDescent="0.2">
      <c r="A649" s="54">
        <v>37104</v>
      </c>
      <c r="B649" s="55">
        <v>46.3</v>
      </c>
      <c r="C649" s="55">
        <f>Table9[[#This Row],[PMI]]-B648</f>
        <v>2.7999999999999972</v>
      </c>
    </row>
    <row r="650" spans="1:3" x14ac:dyDescent="0.2">
      <c r="A650" s="54">
        <v>37135</v>
      </c>
      <c r="B650" s="55">
        <v>46.2</v>
      </c>
      <c r="C650" s="55">
        <f>Table9[[#This Row],[PMI]]-B649</f>
        <v>-9.9999999999994316E-2</v>
      </c>
    </row>
    <row r="651" spans="1:3" x14ac:dyDescent="0.2">
      <c r="A651" s="54">
        <v>37165</v>
      </c>
      <c r="B651" s="55">
        <v>40.799999999999997</v>
      </c>
      <c r="C651" s="55">
        <f>Table9[[#This Row],[PMI]]-B650</f>
        <v>-5.4000000000000057</v>
      </c>
    </row>
    <row r="652" spans="1:3" x14ac:dyDescent="0.2">
      <c r="A652" s="54">
        <v>37196</v>
      </c>
      <c r="B652" s="55">
        <v>44.1</v>
      </c>
      <c r="C652" s="55">
        <f>Table9[[#This Row],[PMI]]-B651</f>
        <v>3.3000000000000043</v>
      </c>
    </row>
    <row r="653" spans="1:3" x14ac:dyDescent="0.2">
      <c r="A653" s="54">
        <v>37226</v>
      </c>
      <c r="B653" s="55">
        <v>45.3</v>
      </c>
      <c r="C653" s="55">
        <f>Table9[[#This Row],[PMI]]-B652</f>
        <v>1.1999999999999957</v>
      </c>
    </row>
    <row r="654" spans="1:3" x14ac:dyDescent="0.2">
      <c r="A654" s="54">
        <v>37257</v>
      </c>
      <c r="B654" s="55">
        <v>47.5</v>
      </c>
      <c r="C654" s="55">
        <f>Table9[[#This Row],[PMI]]-B653</f>
        <v>2.2000000000000028</v>
      </c>
    </row>
    <row r="655" spans="1:3" x14ac:dyDescent="0.2">
      <c r="A655" s="54">
        <v>37288</v>
      </c>
      <c r="B655" s="55">
        <v>50.7</v>
      </c>
      <c r="C655" s="55">
        <f>Table9[[#This Row],[PMI]]-B654</f>
        <v>3.2000000000000028</v>
      </c>
    </row>
    <row r="656" spans="1:3" x14ac:dyDescent="0.2">
      <c r="A656" s="54">
        <v>37316</v>
      </c>
      <c r="B656" s="55">
        <v>52.4</v>
      </c>
      <c r="C656" s="55">
        <f>Table9[[#This Row],[PMI]]-B655</f>
        <v>1.6999999999999957</v>
      </c>
    </row>
    <row r="657" spans="1:3" x14ac:dyDescent="0.2">
      <c r="A657" s="54">
        <v>37347</v>
      </c>
      <c r="B657" s="55">
        <v>52.4</v>
      </c>
      <c r="C657" s="55">
        <f>Table9[[#This Row],[PMI]]-B656</f>
        <v>0</v>
      </c>
    </row>
    <row r="658" spans="1:3" x14ac:dyDescent="0.2">
      <c r="A658" s="54">
        <v>37377</v>
      </c>
      <c r="B658" s="55">
        <v>53.1</v>
      </c>
      <c r="C658" s="55">
        <f>Table9[[#This Row],[PMI]]-B657</f>
        <v>0.70000000000000284</v>
      </c>
    </row>
    <row r="659" spans="1:3" x14ac:dyDescent="0.2">
      <c r="A659" s="54">
        <v>37408</v>
      </c>
      <c r="B659" s="55">
        <v>53.6</v>
      </c>
      <c r="C659" s="55">
        <f>Table9[[#This Row],[PMI]]-B658</f>
        <v>0.5</v>
      </c>
    </row>
    <row r="660" spans="1:3" x14ac:dyDescent="0.2">
      <c r="A660" s="54">
        <v>37438</v>
      </c>
      <c r="B660" s="55">
        <v>50.2</v>
      </c>
      <c r="C660" s="55">
        <f>Table9[[#This Row],[PMI]]-B659</f>
        <v>-3.3999999999999986</v>
      </c>
    </row>
    <row r="661" spans="1:3" x14ac:dyDescent="0.2">
      <c r="A661" s="54">
        <v>37469</v>
      </c>
      <c r="B661" s="55">
        <v>50.3</v>
      </c>
      <c r="C661" s="55">
        <f>Table9[[#This Row],[PMI]]-B660</f>
        <v>9.9999999999994316E-2</v>
      </c>
    </row>
    <row r="662" spans="1:3" x14ac:dyDescent="0.2">
      <c r="A662" s="54">
        <v>37500</v>
      </c>
      <c r="B662" s="55">
        <v>50.5</v>
      </c>
      <c r="C662" s="55">
        <f>Table9[[#This Row],[PMI]]-B661</f>
        <v>0.20000000000000284</v>
      </c>
    </row>
    <row r="663" spans="1:3" x14ac:dyDescent="0.2">
      <c r="A663" s="54">
        <v>37530</v>
      </c>
      <c r="B663" s="55">
        <v>49</v>
      </c>
      <c r="C663" s="55">
        <f>Table9[[#This Row],[PMI]]-B662</f>
        <v>-1.5</v>
      </c>
    </row>
    <row r="664" spans="1:3" x14ac:dyDescent="0.2">
      <c r="A664" s="54">
        <v>37561</v>
      </c>
      <c r="B664" s="55">
        <v>48.5</v>
      </c>
      <c r="C664" s="55">
        <f>Table9[[#This Row],[PMI]]-B663</f>
        <v>-0.5</v>
      </c>
    </row>
    <row r="665" spans="1:3" x14ac:dyDescent="0.2">
      <c r="A665" s="54">
        <v>37591</v>
      </c>
      <c r="B665" s="55">
        <v>51.6</v>
      </c>
      <c r="C665" s="55">
        <f>Table9[[#This Row],[PMI]]-B664</f>
        <v>3.1000000000000014</v>
      </c>
    </row>
    <row r="666" spans="1:3" x14ac:dyDescent="0.2">
      <c r="A666" s="54">
        <v>37622</v>
      </c>
      <c r="B666" s="55">
        <v>51.3</v>
      </c>
      <c r="C666" s="55">
        <f>Table9[[#This Row],[PMI]]-B665</f>
        <v>-0.30000000000000426</v>
      </c>
    </row>
    <row r="667" spans="1:3" x14ac:dyDescent="0.2">
      <c r="A667" s="54">
        <v>37653</v>
      </c>
      <c r="B667" s="55">
        <v>48.8</v>
      </c>
      <c r="C667" s="55">
        <f>Table9[[#This Row],[PMI]]-B666</f>
        <v>-2.5</v>
      </c>
    </row>
    <row r="668" spans="1:3" x14ac:dyDescent="0.2">
      <c r="A668" s="54">
        <v>37681</v>
      </c>
      <c r="B668" s="55">
        <v>46.3</v>
      </c>
      <c r="C668" s="55">
        <f>Table9[[#This Row],[PMI]]-B667</f>
        <v>-2.5</v>
      </c>
    </row>
    <row r="669" spans="1:3" x14ac:dyDescent="0.2">
      <c r="A669" s="54">
        <v>37712</v>
      </c>
      <c r="B669" s="55">
        <v>46.1</v>
      </c>
      <c r="C669" s="55">
        <f>Table9[[#This Row],[PMI]]-B668</f>
        <v>-0.19999999999999574</v>
      </c>
    </row>
    <row r="670" spans="1:3" x14ac:dyDescent="0.2">
      <c r="A670" s="54">
        <v>37742</v>
      </c>
      <c r="B670" s="55">
        <v>49</v>
      </c>
      <c r="C670" s="55">
        <f>Table9[[#This Row],[PMI]]-B669</f>
        <v>2.8999999999999986</v>
      </c>
    </row>
    <row r="671" spans="1:3" x14ac:dyDescent="0.2">
      <c r="A671" s="54">
        <v>37773</v>
      </c>
      <c r="B671" s="55">
        <v>49</v>
      </c>
      <c r="C671" s="55">
        <f>Table9[[#This Row],[PMI]]-B670</f>
        <v>0</v>
      </c>
    </row>
    <row r="672" spans="1:3" x14ac:dyDescent="0.2">
      <c r="A672" s="54">
        <v>37803</v>
      </c>
      <c r="B672" s="55">
        <v>51</v>
      </c>
      <c r="C672" s="55">
        <f>Table9[[#This Row],[PMI]]-B671</f>
        <v>2</v>
      </c>
    </row>
    <row r="673" spans="1:3" x14ac:dyDescent="0.2">
      <c r="A673" s="54">
        <v>37834</v>
      </c>
      <c r="B673" s="55">
        <v>53.2</v>
      </c>
      <c r="C673" s="55">
        <f>Table9[[#This Row],[PMI]]-B672</f>
        <v>2.2000000000000028</v>
      </c>
    </row>
    <row r="674" spans="1:3" x14ac:dyDescent="0.2">
      <c r="A674" s="54">
        <v>37865</v>
      </c>
      <c r="B674" s="55">
        <v>52.4</v>
      </c>
      <c r="C674" s="55">
        <f>Table9[[#This Row],[PMI]]-B673</f>
        <v>-0.80000000000000426</v>
      </c>
    </row>
    <row r="675" spans="1:3" x14ac:dyDescent="0.2">
      <c r="A675" s="54">
        <v>37895</v>
      </c>
      <c r="B675" s="55">
        <v>55.2</v>
      </c>
      <c r="C675" s="55">
        <f>Table9[[#This Row],[PMI]]-B674</f>
        <v>2.8000000000000043</v>
      </c>
    </row>
    <row r="676" spans="1:3" x14ac:dyDescent="0.2">
      <c r="A676" s="54">
        <v>37926</v>
      </c>
      <c r="B676" s="55">
        <v>58.4</v>
      </c>
      <c r="C676" s="55">
        <f>Table9[[#This Row],[PMI]]-B675</f>
        <v>3.1999999999999957</v>
      </c>
    </row>
    <row r="677" spans="1:3" x14ac:dyDescent="0.2">
      <c r="A677" s="54">
        <v>37956</v>
      </c>
      <c r="B677" s="55">
        <v>60.1</v>
      </c>
      <c r="C677" s="55">
        <f>Table9[[#This Row],[PMI]]-B676</f>
        <v>1.7000000000000028</v>
      </c>
    </row>
    <row r="678" spans="1:3" x14ac:dyDescent="0.2">
      <c r="A678" s="54">
        <v>37987</v>
      </c>
      <c r="B678" s="55">
        <v>60.8</v>
      </c>
      <c r="C678" s="55">
        <f>Table9[[#This Row],[PMI]]-B677</f>
        <v>0.69999999999999574</v>
      </c>
    </row>
    <row r="679" spans="1:3" x14ac:dyDescent="0.2">
      <c r="A679" s="54">
        <v>38018</v>
      </c>
      <c r="B679" s="55">
        <v>59.9</v>
      </c>
      <c r="C679" s="55">
        <f>Table9[[#This Row],[PMI]]-B678</f>
        <v>-0.89999999999999858</v>
      </c>
    </row>
    <row r="680" spans="1:3" x14ac:dyDescent="0.2">
      <c r="A680" s="54">
        <v>38047</v>
      </c>
      <c r="B680" s="55">
        <v>60.6</v>
      </c>
      <c r="C680" s="55">
        <f>Table9[[#This Row],[PMI]]-B679</f>
        <v>0.70000000000000284</v>
      </c>
    </row>
    <row r="681" spans="1:3" x14ac:dyDescent="0.2">
      <c r="A681" s="54">
        <v>38078</v>
      </c>
      <c r="B681" s="55">
        <v>60.6</v>
      </c>
      <c r="C681" s="55">
        <f>Table9[[#This Row],[PMI]]-B680</f>
        <v>0</v>
      </c>
    </row>
    <row r="682" spans="1:3" x14ac:dyDescent="0.2">
      <c r="A682" s="54">
        <v>38108</v>
      </c>
      <c r="B682" s="55">
        <v>61.4</v>
      </c>
      <c r="C682" s="55">
        <f>Table9[[#This Row],[PMI]]-B681</f>
        <v>0.79999999999999716</v>
      </c>
    </row>
    <row r="683" spans="1:3" x14ac:dyDescent="0.2">
      <c r="A683" s="54">
        <v>38139</v>
      </c>
      <c r="B683" s="55">
        <v>60.5</v>
      </c>
      <c r="C683" s="55">
        <f>Table9[[#This Row],[PMI]]-B682</f>
        <v>-0.89999999999999858</v>
      </c>
    </row>
    <row r="684" spans="1:3" x14ac:dyDescent="0.2">
      <c r="A684" s="54">
        <v>38169</v>
      </c>
      <c r="B684" s="55">
        <v>59.9</v>
      </c>
      <c r="C684" s="55">
        <f>Table9[[#This Row],[PMI]]-B683</f>
        <v>-0.60000000000000142</v>
      </c>
    </row>
    <row r="685" spans="1:3" x14ac:dyDescent="0.2">
      <c r="A685" s="54">
        <v>38200</v>
      </c>
      <c r="B685" s="55">
        <v>58.5</v>
      </c>
      <c r="C685" s="55">
        <f>Table9[[#This Row],[PMI]]-B684</f>
        <v>-1.3999999999999986</v>
      </c>
    </row>
    <row r="686" spans="1:3" x14ac:dyDescent="0.2">
      <c r="A686" s="54">
        <v>38231</v>
      </c>
      <c r="B686" s="55">
        <v>57.4</v>
      </c>
      <c r="C686" s="55">
        <f>Table9[[#This Row],[PMI]]-B685</f>
        <v>-1.1000000000000014</v>
      </c>
    </row>
    <row r="687" spans="1:3" x14ac:dyDescent="0.2">
      <c r="A687" s="54">
        <v>38261</v>
      </c>
      <c r="B687" s="55">
        <v>56.3</v>
      </c>
      <c r="C687" s="55">
        <f>Table9[[#This Row],[PMI]]-B686</f>
        <v>-1.1000000000000014</v>
      </c>
    </row>
    <row r="688" spans="1:3" x14ac:dyDescent="0.2">
      <c r="A688" s="54">
        <v>38292</v>
      </c>
      <c r="B688" s="55">
        <v>56.2</v>
      </c>
      <c r="C688" s="55">
        <f>Table9[[#This Row],[PMI]]-B687</f>
        <v>-9.9999999999994316E-2</v>
      </c>
    </row>
    <row r="689" spans="1:7" x14ac:dyDescent="0.2">
      <c r="A689" s="54">
        <v>38322</v>
      </c>
      <c r="B689" s="55">
        <v>57.2</v>
      </c>
      <c r="C689" s="55">
        <f>Table9[[#This Row],[PMI]]-B688</f>
        <v>1</v>
      </c>
      <c r="G689" s="4"/>
    </row>
    <row r="690" spans="1:7" x14ac:dyDescent="0.2">
      <c r="A690" s="54">
        <v>38353</v>
      </c>
      <c r="B690" s="55">
        <v>56.8</v>
      </c>
      <c r="C690" s="55">
        <f>Table9[[#This Row],[PMI]]-B689</f>
        <v>-0.40000000000000568</v>
      </c>
      <c r="G690" s="4"/>
    </row>
    <row r="691" spans="1:7" x14ac:dyDescent="0.2">
      <c r="A691" s="54">
        <v>38384</v>
      </c>
      <c r="B691" s="55">
        <v>55.5</v>
      </c>
      <c r="C691" s="55">
        <f>Table9[[#This Row],[PMI]]-B690</f>
        <v>-1.2999999999999972</v>
      </c>
      <c r="G691" s="4"/>
    </row>
    <row r="692" spans="1:7" x14ac:dyDescent="0.2">
      <c r="A692" s="54">
        <v>38412</v>
      </c>
      <c r="B692" s="55">
        <v>55.2</v>
      </c>
      <c r="C692" s="55">
        <f>Table9[[#This Row],[PMI]]-B691</f>
        <v>-0.29999999999999716</v>
      </c>
      <c r="G692" s="4"/>
    </row>
    <row r="693" spans="1:7" x14ac:dyDescent="0.2">
      <c r="A693" s="54">
        <v>38443</v>
      </c>
      <c r="B693" s="55">
        <v>52.2</v>
      </c>
      <c r="C693" s="55">
        <f>Table9[[#This Row],[PMI]]-B692</f>
        <v>-3</v>
      </c>
      <c r="G693" s="4"/>
    </row>
    <row r="694" spans="1:7" x14ac:dyDescent="0.2">
      <c r="A694" s="54">
        <v>38473</v>
      </c>
      <c r="B694" s="55">
        <v>50.8</v>
      </c>
      <c r="C694" s="55">
        <f>Table9[[#This Row],[PMI]]-B693</f>
        <v>-1.4000000000000057</v>
      </c>
      <c r="G694" s="4"/>
    </row>
    <row r="695" spans="1:7" x14ac:dyDescent="0.2">
      <c r="A695" s="54">
        <v>38504</v>
      </c>
      <c r="B695" s="55">
        <v>52.4</v>
      </c>
      <c r="C695" s="55">
        <f>Table9[[#This Row],[PMI]]-B694</f>
        <v>1.6000000000000014</v>
      </c>
      <c r="G695" s="4"/>
    </row>
    <row r="696" spans="1:7" x14ac:dyDescent="0.2">
      <c r="A696" s="54">
        <v>38534</v>
      </c>
      <c r="B696" s="55">
        <v>52.8</v>
      </c>
      <c r="C696" s="55">
        <f>Table9[[#This Row],[PMI]]-B695</f>
        <v>0.39999999999999858</v>
      </c>
      <c r="G696" s="4"/>
    </row>
    <row r="697" spans="1:7" x14ac:dyDescent="0.2">
      <c r="A697" s="54">
        <v>38565</v>
      </c>
      <c r="B697" s="55">
        <v>52.4</v>
      </c>
      <c r="C697" s="55">
        <f>Table9[[#This Row],[PMI]]-B696</f>
        <v>-0.39999999999999858</v>
      </c>
      <c r="G697" s="4"/>
    </row>
    <row r="698" spans="1:7" x14ac:dyDescent="0.2">
      <c r="A698" s="54">
        <v>38596</v>
      </c>
      <c r="B698" s="55">
        <v>56.8</v>
      </c>
      <c r="C698" s="55">
        <f>Table9[[#This Row],[PMI]]-B697</f>
        <v>4.3999999999999986</v>
      </c>
      <c r="G698" s="4"/>
    </row>
    <row r="699" spans="1:7" x14ac:dyDescent="0.2">
      <c r="A699" s="54">
        <v>38626</v>
      </c>
      <c r="B699" s="55">
        <v>57.2</v>
      </c>
      <c r="C699" s="55">
        <f>Table9[[#This Row],[PMI]]-B698</f>
        <v>0.40000000000000568</v>
      </c>
      <c r="G699" s="4"/>
    </row>
    <row r="700" spans="1:7" x14ac:dyDescent="0.2">
      <c r="A700" s="54">
        <v>38657</v>
      </c>
      <c r="B700" s="55">
        <v>56.7</v>
      </c>
      <c r="C700" s="55">
        <f>Table9[[#This Row],[PMI]]-B699</f>
        <v>-0.5</v>
      </c>
      <c r="G700" s="4"/>
    </row>
    <row r="701" spans="1:7" x14ac:dyDescent="0.2">
      <c r="A701" s="54">
        <v>38687</v>
      </c>
      <c r="B701" s="55">
        <v>55.1</v>
      </c>
      <c r="C701" s="55">
        <f>Table9[[#This Row],[PMI]]-B700</f>
        <v>-1.6000000000000014</v>
      </c>
      <c r="G701" s="4"/>
    </row>
    <row r="702" spans="1:7" x14ac:dyDescent="0.2">
      <c r="A702" s="54">
        <v>38718</v>
      </c>
      <c r="B702" s="55">
        <v>55</v>
      </c>
      <c r="C702" s="55">
        <f>Table9[[#This Row],[PMI]]-B701</f>
        <v>-0.10000000000000142</v>
      </c>
      <c r="G702" s="4"/>
    </row>
    <row r="703" spans="1:7" x14ac:dyDescent="0.2">
      <c r="A703" s="54">
        <v>38749</v>
      </c>
      <c r="B703" s="55">
        <v>55.8</v>
      </c>
      <c r="C703" s="55">
        <f>Table9[[#This Row],[PMI]]-B702</f>
        <v>0.79999999999999716</v>
      </c>
      <c r="G703" s="4"/>
    </row>
    <row r="704" spans="1:7" x14ac:dyDescent="0.2">
      <c r="A704" s="54">
        <v>38777</v>
      </c>
      <c r="B704" s="55">
        <v>54.3</v>
      </c>
      <c r="C704" s="55">
        <f>Table9[[#This Row],[PMI]]-B703</f>
        <v>-1.5</v>
      </c>
      <c r="G704" s="4"/>
    </row>
    <row r="705" spans="1:7" x14ac:dyDescent="0.2">
      <c r="A705" s="54">
        <v>38808</v>
      </c>
      <c r="B705" s="55">
        <v>55.2</v>
      </c>
      <c r="C705" s="55">
        <f>Table9[[#This Row],[PMI]]-B704</f>
        <v>0.90000000000000568</v>
      </c>
      <c r="G705" s="4"/>
    </row>
    <row r="706" spans="1:7" x14ac:dyDescent="0.2">
      <c r="A706" s="54">
        <v>38838</v>
      </c>
      <c r="B706" s="55">
        <v>53.7</v>
      </c>
      <c r="C706" s="55">
        <f>Table9[[#This Row],[PMI]]-B705</f>
        <v>-1.5</v>
      </c>
      <c r="G706" s="4"/>
    </row>
    <row r="707" spans="1:7" x14ac:dyDescent="0.2">
      <c r="A707" s="54">
        <v>38869</v>
      </c>
      <c r="B707" s="55">
        <v>52</v>
      </c>
      <c r="C707" s="55">
        <f>Table9[[#This Row],[PMI]]-B706</f>
        <v>-1.7000000000000028</v>
      </c>
      <c r="G707" s="4"/>
    </row>
    <row r="708" spans="1:7" x14ac:dyDescent="0.2">
      <c r="A708" s="54">
        <v>38899</v>
      </c>
      <c r="B708" s="55">
        <v>53</v>
      </c>
      <c r="C708" s="55">
        <f>Table9[[#This Row],[PMI]]-B707</f>
        <v>1</v>
      </c>
      <c r="G708" s="4"/>
    </row>
    <row r="709" spans="1:7" x14ac:dyDescent="0.2">
      <c r="A709" s="54">
        <v>38930</v>
      </c>
      <c r="B709" s="55">
        <v>53.7</v>
      </c>
      <c r="C709" s="55">
        <f>Table9[[#This Row],[PMI]]-B708</f>
        <v>0.70000000000000284</v>
      </c>
      <c r="G709" s="4"/>
    </row>
    <row r="710" spans="1:7" x14ac:dyDescent="0.2">
      <c r="A710" s="54">
        <v>38961</v>
      </c>
      <c r="B710" s="55">
        <v>52.2</v>
      </c>
      <c r="C710" s="55">
        <f>Table9[[#This Row],[PMI]]-B709</f>
        <v>-1.5</v>
      </c>
      <c r="G710" s="4"/>
    </row>
    <row r="711" spans="1:7" x14ac:dyDescent="0.2">
      <c r="A711" s="54">
        <v>38991</v>
      </c>
      <c r="B711" s="55">
        <v>51.4</v>
      </c>
      <c r="C711" s="55">
        <f>Table9[[#This Row],[PMI]]-B710</f>
        <v>-0.80000000000000426</v>
      </c>
      <c r="G711" s="4"/>
    </row>
    <row r="712" spans="1:7" x14ac:dyDescent="0.2">
      <c r="A712" s="54">
        <v>39022</v>
      </c>
      <c r="B712" s="55">
        <v>50.3</v>
      </c>
      <c r="C712" s="55">
        <f>Table9[[#This Row],[PMI]]-B711</f>
        <v>-1.1000000000000014</v>
      </c>
      <c r="G712" s="4"/>
    </row>
    <row r="713" spans="1:7" x14ac:dyDescent="0.2">
      <c r="A713" s="54">
        <v>39052</v>
      </c>
      <c r="B713" s="55">
        <v>51.4</v>
      </c>
      <c r="C713" s="55">
        <f>Table9[[#This Row],[PMI]]-B712</f>
        <v>1.1000000000000014</v>
      </c>
      <c r="G713" s="4"/>
    </row>
    <row r="714" spans="1:7" x14ac:dyDescent="0.2">
      <c r="A714" s="54">
        <v>39083</v>
      </c>
      <c r="B714" s="55">
        <v>50.4</v>
      </c>
      <c r="C714" s="55">
        <f>Table9[[#This Row],[PMI]]-B713</f>
        <v>-1</v>
      </c>
      <c r="G714" s="4"/>
    </row>
    <row r="715" spans="1:7" x14ac:dyDescent="0.2">
      <c r="A715" s="54">
        <v>39114</v>
      </c>
      <c r="B715" s="55">
        <v>54.1</v>
      </c>
      <c r="C715" s="55">
        <f>Table9[[#This Row],[PMI]]-B714</f>
        <v>3.7000000000000028</v>
      </c>
      <c r="G715" s="4"/>
    </row>
    <row r="716" spans="1:7" x14ac:dyDescent="0.2">
      <c r="A716" s="54">
        <v>39142</v>
      </c>
      <c r="B716" s="55">
        <v>52.8</v>
      </c>
      <c r="C716" s="55">
        <f>Table9[[#This Row],[PMI]]-B715</f>
        <v>-1.3000000000000043</v>
      </c>
      <c r="G716" s="4"/>
    </row>
    <row r="717" spans="1:7" x14ac:dyDescent="0.2">
      <c r="A717" s="54">
        <v>39173</v>
      </c>
      <c r="B717" s="55">
        <v>52.7</v>
      </c>
      <c r="C717" s="55">
        <f>Table9[[#This Row],[PMI]]-B716</f>
        <v>-9.9999999999994316E-2</v>
      </c>
      <c r="G717" s="4"/>
    </row>
    <row r="718" spans="1:7" x14ac:dyDescent="0.2">
      <c r="A718" s="54">
        <v>39203</v>
      </c>
      <c r="B718" s="55">
        <v>53.1</v>
      </c>
      <c r="C718" s="55">
        <f>Table9[[#This Row],[PMI]]-B717</f>
        <v>0.39999999999999858</v>
      </c>
      <c r="G718" s="4"/>
    </row>
    <row r="719" spans="1:7" x14ac:dyDescent="0.2">
      <c r="A719" s="54">
        <v>39234</v>
      </c>
      <c r="B719" s="55">
        <v>54</v>
      </c>
      <c r="C719" s="55">
        <f>Table9[[#This Row],[PMI]]-B718</f>
        <v>0.89999999999999858</v>
      </c>
      <c r="G719" s="4"/>
    </row>
    <row r="720" spans="1:7" x14ac:dyDescent="0.2">
      <c r="A720" s="54">
        <v>39264</v>
      </c>
      <c r="B720" s="55">
        <v>51.8</v>
      </c>
      <c r="C720" s="55">
        <f>Table9[[#This Row],[PMI]]-B719</f>
        <v>-2.2000000000000028</v>
      </c>
      <c r="G720" s="4"/>
    </row>
    <row r="721" spans="1:7" x14ac:dyDescent="0.2">
      <c r="A721" s="54">
        <v>39295</v>
      </c>
      <c r="B721" s="55">
        <v>52.2</v>
      </c>
      <c r="C721" s="55">
        <f>Table9[[#This Row],[PMI]]-B720</f>
        <v>0.40000000000000568</v>
      </c>
      <c r="G721" s="4"/>
    </row>
    <row r="722" spans="1:7" x14ac:dyDescent="0.2">
      <c r="A722" s="54">
        <v>39326</v>
      </c>
      <c r="B722" s="55">
        <v>53.8</v>
      </c>
      <c r="C722" s="55">
        <f>Table9[[#This Row],[PMI]]-B721</f>
        <v>1.5999999999999943</v>
      </c>
      <c r="G722" s="4"/>
    </row>
    <row r="723" spans="1:7" x14ac:dyDescent="0.2">
      <c r="A723" s="54">
        <v>39356</v>
      </c>
      <c r="B723" s="55">
        <v>52.8</v>
      </c>
      <c r="C723" s="55">
        <f>Table9[[#This Row],[PMI]]-B722</f>
        <v>-1</v>
      </c>
      <c r="G723" s="4"/>
    </row>
    <row r="724" spans="1:7" x14ac:dyDescent="0.2">
      <c r="A724" s="54">
        <v>39387</v>
      </c>
      <c r="B724" s="55">
        <v>51.5</v>
      </c>
      <c r="C724" s="55">
        <f>Table9[[#This Row],[PMI]]-B723</f>
        <v>-1.2999999999999972</v>
      </c>
      <c r="G724" s="4"/>
    </row>
    <row r="725" spans="1:7" x14ac:dyDescent="0.2">
      <c r="A725" s="54">
        <v>39417</v>
      </c>
      <c r="B725" s="55">
        <v>50.1</v>
      </c>
      <c r="C725" s="55">
        <f>Table9[[#This Row],[PMI]]-B724</f>
        <v>-1.3999999999999986</v>
      </c>
      <c r="G725" s="4"/>
    </row>
    <row r="726" spans="1:7" x14ac:dyDescent="0.2">
      <c r="A726" s="54">
        <v>39448</v>
      </c>
      <c r="B726" s="55">
        <v>50.9</v>
      </c>
      <c r="C726" s="55">
        <f>Table9[[#This Row],[PMI]]-B725</f>
        <v>0.79999999999999716</v>
      </c>
      <c r="G726" s="4"/>
    </row>
    <row r="727" spans="1:7" x14ac:dyDescent="0.2">
      <c r="A727" s="54">
        <v>39479</v>
      </c>
      <c r="B727" s="55">
        <v>48.8</v>
      </c>
      <c r="C727" s="55">
        <f>Table9[[#This Row],[PMI]]-B726</f>
        <v>-2.1000000000000014</v>
      </c>
      <c r="G727" s="4"/>
    </row>
    <row r="728" spans="1:7" x14ac:dyDescent="0.2">
      <c r="A728" s="54">
        <v>39508</v>
      </c>
      <c r="B728" s="55">
        <v>49.7</v>
      </c>
      <c r="C728" s="55">
        <f>Table9[[#This Row],[PMI]]-B727</f>
        <v>0.90000000000000568</v>
      </c>
      <c r="G728" s="4"/>
    </row>
    <row r="729" spans="1:7" x14ac:dyDescent="0.2">
      <c r="A729" s="54">
        <v>39539</v>
      </c>
      <c r="B729" s="55">
        <v>48.5</v>
      </c>
      <c r="C729" s="55">
        <f>Table9[[#This Row],[PMI]]-B728</f>
        <v>-1.2000000000000028</v>
      </c>
      <c r="G729" s="4"/>
    </row>
    <row r="730" spans="1:7" x14ac:dyDescent="0.2">
      <c r="A730" s="54">
        <v>39569</v>
      </c>
      <c r="B730" s="55">
        <v>48.9</v>
      </c>
      <c r="C730" s="55">
        <f>Table9[[#This Row],[PMI]]-B729</f>
        <v>0.39999999999999858</v>
      </c>
      <c r="G730" s="4"/>
    </row>
    <row r="731" spans="1:7" x14ac:dyDescent="0.2">
      <c r="A731" s="54">
        <v>39600</v>
      </c>
      <c r="B731" s="55">
        <v>49.9</v>
      </c>
      <c r="C731" s="55">
        <f>Table9[[#This Row],[PMI]]-B730</f>
        <v>1</v>
      </c>
      <c r="G731" s="4"/>
    </row>
    <row r="732" spans="1:7" x14ac:dyDescent="0.2">
      <c r="A732" s="54">
        <v>39630</v>
      </c>
      <c r="B732" s="55">
        <v>50.8</v>
      </c>
      <c r="C732" s="55">
        <f>Table9[[#This Row],[PMI]]-B731</f>
        <v>0.89999999999999858</v>
      </c>
      <c r="G732" s="4"/>
    </row>
    <row r="733" spans="1:7" x14ac:dyDescent="0.2">
      <c r="A733" s="54">
        <v>39661</v>
      </c>
      <c r="B733" s="55">
        <v>50.1</v>
      </c>
      <c r="C733" s="55">
        <f>Table9[[#This Row],[PMI]]-B732</f>
        <v>-0.69999999999999574</v>
      </c>
      <c r="G733" s="4"/>
    </row>
    <row r="734" spans="1:7" x14ac:dyDescent="0.2">
      <c r="A734" s="54">
        <v>39692</v>
      </c>
      <c r="B734" s="55">
        <v>47.2</v>
      </c>
      <c r="C734" s="55">
        <f>Table9[[#This Row],[PMI]]-B733</f>
        <v>-2.8999999999999986</v>
      </c>
      <c r="G734" s="4"/>
    </row>
    <row r="735" spans="1:7" x14ac:dyDescent="0.2">
      <c r="A735" s="54">
        <v>39722</v>
      </c>
      <c r="B735" s="55">
        <v>38.200000000000003</v>
      </c>
      <c r="C735" s="55">
        <f>Table9[[#This Row],[PMI]]-B734</f>
        <v>-9</v>
      </c>
      <c r="G735" s="4"/>
    </row>
    <row r="736" spans="1:7" x14ac:dyDescent="0.2">
      <c r="A736" s="54">
        <v>39753</v>
      </c>
      <c r="B736" s="55">
        <v>39</v>
      </c>
      <c r="C736" s="55">
        <f>Table9[[#This Row],[PMI]]-B735</f>
        <v>0.79999999999999716</v>
      </c>
      <c r="G736" s="4"/>
    </row>
    <row r="737" spans="1:7" x14ac:dyDescent="0.2">
      <c r="A737" s="54">
        <v>39783</v>
      </c>
      <c r="B737" s="55">
        <v>34.5</v>
      </c>
      <c r="C737" s="55">
        <f>Table9[[#This Row],[PMI]]-B736</f>
        <v>-4.5</v>
      </c>
      <c r="G737" s="4"/>
    </row>
    <row r="738" spans="1:7" x14ac:dyDescent="0.2">
      <c r="A738" s="54">
        <v>39814</v>
      </c>
      <c r="B738" s="55">
        <v>36.4</v>
      </c>
      <c r="C738" s="55">
        <f>Table9[[#This Row],[PMI]]-B737</f>
        <v>1.8999999999999986</v>
      </c>
      <c r="G738" s="4"/>
    </row>
    <row r="739" spans="1:7" x14ac:dyDescent="0.2">
      <c r="A739" s="54">
        <v>39845</v>
      </c>
      <c r="B739" s="55">
        <v>36.6</v>
      </c>
      <c r="C739" s="55">
        <f>Table9[[#This Row],[PMI]]-B738</f>
        <v>0.20000000000000284</v>
      </c>
      <c r="G739" s="4"/>
    </row>
    <row r="740" spans="1:7" x14ac:dyDescent="0.2">
      <c r="A740" s="54">
        <v>39873</v>
      </c>
      <c r="B740" s="55">
        <v>37.200000000000003</v>
      </c>
      <c r="C740" s="55">
        <f>Table9[[#This Row],[PMI]]-B739</f>
        <v>0.60000000000000142</v>
      </c>
      <c r="G740" s="4"/>
    </row>
    <row r="741" spans="1:7" x14ac:dyDescent="0.2">
      <c r="A741" s="54">
        <v>39904</v>
      </c>
      <c r="B741" s="55">
        <v>39.9</v>
      </c>
      <c r="C741" s="55">
        <f>Table9[[#This Row],[PMI]]-B740</f>
        <v>2.6999999999999957</v>
      </c>
      <c r="G741" s="4"/>
    </row>
    <row r="742" spans="1:7" x14ac:dyDescent="0.2">
      <c r="A742" s="54">
        <v>39934</v>
      </c>
      <c r="B742" s="55">
        <v>44.1</v>
      </c>
      <c r="C742" s="55">
        <f>Table9[[#This Row],[PMI]]-B741</f>
        <v>4.2000000000000028</v>
      </c>
      <c r="G742" s="4"/>
    </row>
    <row r="743" spans="1:7" x14ac:dyDescent="0.2">
      <c r="A743" s="54">
        <v>39965</v>
      </c>
      <c r="B743" s="55">
        <v>46.3</v>
      </c>
      <c r="C743" s="55">
        <f>Table9[[#This Row],[PMI]]-B742</f>
        <v>2.1999999999999957</v>
      </c>
      <c r="G743" s="4"/>
    </row>
    <row r="744" spans="1:7" x14ac:dyDescent="0.2">
      <c r="A744" s="54">
        <v>39995</v>
      </c>
      <c r="B744" s="55">
        <v>49.7</v>
      </c>
      <c r="C744" s="55">
        <f>Table9[[#This Row],[PMI]]-B743</f>
        <v>3.4000000000000057</v>
      </c>
      <c r="G744" s="4"/>
    </row>
    <row r="745" spans="1:7" x14ac:dyDescent="0.2">
      <c r="A745" s="54">
        <v>40026</v>
      </c>
      <c r="B745" s="55">
        <v>53.4</v>
      </c>
      <c r="C745" s="55">
        <f>Table9[[#This Row],[PMI]]-B744</f>
        <v>3.6999999999999957</v>
      </c>
      <c r="G745" s="4"/>
    </row>
    <row r="746" spans="1:7" x14ac:dyDescent="0.2">
      <c r="A746" s="54">
        <v>40057</v>
      </c>
      <c r="B746" s="55">
        <v>54.9</v>
      </c>
      <c r="C746" s="55">
        <f>Table9[[#This Row],[PMI]]-B745</f>
        <v>1.5</v>
      </c>
      <c r="G746" s="4"/>
    </row>
    <row r="747" spans="1:7" x14ac:dyDescent="0.2">
      <c r="A747" s="54">
        <v>40087</v>
      </c>
      <c r="B747" s="55">
        <v>57.6</v>
      </c>
      <c r="C747" s="55">
        <f>Table9[[#This Row],[PMI]]-B746</f>
        <v>2.7000000000000028</v>
      </c>
      <c r="G747" s="4"/>
    </row>
    <row r="748" spans="1:7" x14ac:dyDescent="0.2">
      <c r="A748" s="54">
        <v>40118</v>
      </c>
      <c r="B748" s="55">
        <v>55.4</v>
      </c>
      <c r="C748" s="55">
        <f>Table9[[#This Row],[PMI]]-B747</f>
        <v>-2.2000000000000028</v>
      </c>
      <c r="G748" s="4"/>
    </row>
    <row r="749" spans="1:7" x14ac:dyDescent="0.2">
      <c r="A749" s="54">
        <v>40148</v>
      </c>
      <c r="B749" s="55">
        <v>55.8</v>
      </c>
      <c r="C749" s="55">
        <f>Table9[[#This Row],[PMI]]-B748</f>
        <v>0.39999999999999858</v>
      </c>
      <c r="G749" s="4"/>
    </row>
    <row r="750" spans="1:7" x14ac:dyDescent="0.2">
      <c r="A750" s="54">
        <v>40179</v>
      </c>
      <c r="B750" s="55">
        <v>56.3</v>
      </c>
      <c r="C750" s="55">
        <f>Table9[[#This Row],[PMI]]-B749</f>
        <v>0.5</v>
      </c>
      <c r="G750" s="4"/>
    </row>
    <row r="751" spans="1:7" x14ac:dyDescent="0.2">
      <c r="A751" s="54">
        <v>40210</v>
      </c>
      <c r="B751" s="55">
        <v>55.5</v>
      </c>
      <c r="C751" s="55">
        <f>Table9[[#This Row],[PMI]]-B750</f>
        <v>-0.79999999999999716</v>
      </c>
      <c r="G751" s="4"/>
    </row>
    <row r="752" spans="1:7" x14ac:dyDescent="0.2">
      <c r="A752" s="54">
        <v>40238</v>
      </c>
      <c r="B752" s="55">
        <v>58.8</v>
      </c>
      <c r="C752" s="55">
        <f>Table9[[#This Row],[PMI]]-B751</f>
        <v>3.2999999999999972</v>
      </c>
      <c r="G752" s="4"/>
    </row>
    <row r="753" spans="1:7" x14ac:dyDescent="0.2">
      <c r="A753" s="54">
        <v>40269</v>
      </c>
      <c r="B753" s="55">
        <v>58.1</v>
      </c>
      <c r="C753" s="55">
        <f>Table9[[#This Row],[PMI]]-B752</f>
        <v>-0.69999999999999574</v>
      </c>
      <c r="G753" s="4"/>
    </row>
    <row r="754" spans="1:7" x14ac:dyDescent="0.2">
      <c r="A754" s="54">
        <v>40299</v>
      </c>
      <c r="B754" s="55">
        <v>57.4</v>
      </c>
      <c r="C754" s="55">
        <f>Table9[[#This Row],[PMI]]-B753</f>
        <v>-0.70000000000000284</v>
      </c>
      <c r="G754" s="4"/>
    </row>
    <row r="755" spans="1:7" x14ac:dyDescent="0.2">
      <c r="A755" s="54">
        <v>40330</v>
      </c>
      <c r="B755" s="55">
        <v>56.5</v>
      </c>
      <c r="C755" s="55">
        <f>Table9[[#This Row],[PMI]]-B754</f>
        <v>-0.89999999999999858</v>
      </c>
      <c r="G755" s="4"/>
    </row>
    <row r="756" spans="1:7" x14ac:dyDescent="0.2">
      <c r="A756" s="54">
        <v>40360</v>
      </c>
      <c r="B756" s="55">
        <v>56.1</v>
      </c>
      <c r="C756" s="55">
        <f>Table9[[#This Row],[PMI]]-B755</f>
        <v>-0.39999999999999858</v>
      </c>
      <c r="G756" s="4"/>
    </row>
    <row r="757" spans="1:7" x14ac:dyDescent="0.2">
      <c r="A757" s="54">
        <v>40391</v>
      </c>
      <c r="B757" s="55">
        <v>56.4</v>
      </c>
      <c r="C757" s="55">
        <f>Table9[[#This Row],[PMI]]-B756</f>
        <v>0.29999999999999716</v>
      </c>
      <c r="G757" s="4"/>
    </row>
    <row r="758" spans="1:7" x14ac:dyDescent="0.2">
      <c r="A758" s="54">
        <v>40422</v>
      </c>
      <c r="B758" s="55">
        <v>55.3</v>
      </c>
      <c r="C758" s="55">
        <f>Table9[[#This Row],[PMI]]-B757</f>
        <v>-1.1000000000000014</v>
      </c>
      <c r="G758" s="4"/>
    </row>
    <row r="759" spans="1:7" x14ac:dyDescent="0.2">
      <c r="A759" s="54">
        <v>40452</v>
      </c>
      <c r="B759" s="55">
        <v>56.9</v>
      </c>
      <c r="C759" s="55">
        <f>Table9[[#This Row],[PMI]]-B758</f>
        <v>1.6000000000000014</v>
      </c>
      <c r="G759" s="4"/>
    </row>
    <row r="760" spans="1:7" x14ac:dyDescent="0.2">
      <c r="A760" s="54">
        <v>40483</v>
      </c>
      <c r="B760" s="55">
        <v>57.3</v>
      </c>
      <c r="C760" s="55">
        <f>Table9[[#This Row],[PMI]]-B759</f>
        <v>0.39999999999999858</v>
      </c>
      <c r="G760" s="4"/>
    </row>
    <row r="761" spans="1:7" x14ac:dyDescent="0.2">
      <c r="A761" s="54">
        <v>40513</v>
      </c>
      <c r="B761" s="55">
        <v>56.6</v>
      </c>
      <c r="C761" s="55">
        <f>Table9[[#This Row],[PMI]]-B760</f>
        <v>-0.69999999999999574</v>
      </c>
      <c r="G761" s="4"/>
    </row>
    <row r="762" spans="1:7" x14ac:dyDescent="0.2">
      <c r="A762" s="54">
        <v>40544</v>
      </c>
      <c r="B762" s="55">
        <v>59.1</v>
      </c>
      <c r="C762" s="55">
        <f>Table9[[#This Row],[PMI]]-B761</f>
        <v>2.5</v>
      </c>
      <c r="G762" s="4"/>
    </row>
    <row r="763" spans="1:7" x14ac:dyDescent="0.2">
      <c r="A763" s="54">
        <v>40575</v>
      </c>
      <c r="B763" s="55">
        <v>59.2</v>
      </c>
      <c r="C763" s="55">
        <f>Table9[[#This Row],[PMI]]-B762</f>
        <v>0.10000000000000142</v>
      </c>
      <c r="G763" s="4"/>
    </row>
    <row r="764" spans="1:7" x14ac:dyDescent="0.2">
      <c r="A764" s="54">
        <v>40603</v>
      </c>
      <c r="B764" s="55">
        <v>58.4</v>
      </c>
      <c r="C764" s="55">
        <f>Table9[[#This Row],[PMI]]-B763</f>
        <v>-0.80000000000000426</v>
      </c>
      <c r="G764" s="4"/>
    </row>
    <row r="765" spans="1:7" x14ac:dyDescent="0.2">
      <c r="A765" s="54">
        <v>40634</v>
      </c>
      <c r="B765" s="55">
        <v>57.9</v>
      </c>
      <c r="C765" s="55">
        <f>Table9[[#This Row],[PMI]]-B764</f>
        <v>-0.5</v>
      </c>
      <c r="G765" s="4"/>
    </row>
    <row r="766" spans="1:7" x14ac:dyDescent="0.2">
      <c r="A766" s="54">
        <v>40664</v>
      </c>
      <c r="B766" s="55">
        <v>54.8</v>
      </c>
      <c r="C766" s="55">
        <f>Table9[[#This Row],[PMI]]-B765</f>
        <v>-3.1000000000000014</v>
      </c>
      <c r="G766" s="4"/>
    </row>
    <row r="767" spans="1:7" x14ac:dyDescent="0.2">
      <c r="A767" s="54">
        <v>40695</v>
      </c>
      <c r="B767" s="55">
        <v>55.8</v>
      </c>
      <c r="C767" s="55">
        <f>Table9[[#This Row],[PMI]]-B766</f>
        <v>1</v>
      </c>
      <c r="G767" s="4"/>
    </row>
    <row r="768" spans="1:7" x14ac:dyDescent="0.2">
      <c r="A768" s="54">
        <v>40725</v>
      </c>
      <c r="B768" s="55">
        <v>52.9</v>
      </c>
      <c r="C768" s="55">
        <f>Table9[[#This Row],[PMI]]-B767</f>
        <v>-2.8999999999999986</v>
      </c>
      <c r="G768" s="4"/>
    </row>
    <row r="769" spans="1:7" x14ac:dyDescent="0.2">
      <c r="A769" s="54">
        <v>40756</v>
      </c>
      <c r="B769" s="55">
        <v>52.6</v>
      </c>
      <c r="C769" s="55">
        <f>Table9[[#This Row],[PMI]]-B768</f>
        <v>-0.29999999999999716</v>
      </c>
      <c r="G769" s="4"/>
    </row>
    <row r="770" spans="1:7" x14ac:dyDescent="0.2">
      <c r="A770" s="54">
        <v>40787</v>
      </c>
      <c r="B770" s="55">
        <v>53.7</v>
      </c>
      <c r="C770" s="55">
        <f>Table9[[#This Row],[PMI]]-B769</f>
        <v>1.1000000000000014</v>
      </c>
      <c r="G770" s="4"/>
    </row>
    <row r="771" spans="1:7" x14ac:dyDescent="0.2">
      <c r="A771" s="54">
        <v>40817</v>
      </c>
      <c r="B771" s="55">
        <v>51.4</v>
      </c>
      <c r="C771" s="55">
        <f>Table9[[#This Row],[PMI]]-B770</f>
        <v>-2.3000000000000043</v>
      </c>
      <c r="G771" s="4"/>
    </row>
    <row r="772" spans="1:7" x14ac:dyDescent="0.2">
      <c r="A772" s="54">
        <v>40848</v>
      </c>
      <c r="B772" s="55">
        <v>51.8</v>
      </c>
      <c r="C772" s="55">
        <f>Table9[[#This Row],[PMI]]-B771</f>
        <v>0.39999999999999858</v>
      </c>
      <c r="G772" s="4"/>
    </row>
    <row r="773" spans="1:7" x14ac:dyDescent="0.2">
      <c r="A773" s="54">
        <v>40878</v>
      </c>
      <c r="B773" s="55">
        <v>53</v>
      </c>
      <c r="C773" s="55">
        <f>Table9[[#This Row],[PMI]]-B772</f>
        <v>1.2000000000000028</v>
      </c>
      <c r="G773" s="4"/>
    </row>
    <row r="774" spans="1:7" x14ac:dyDescent="0.2">
      <c r="A774" s="54">
        <v>40909</v>
      </c>
      <c r="B774" s="55">
        <v>52.6</v>
      </c>
      <c r="C774" s="55">
        <f>Table9[[#This Row],[PMI]]-B773</f>
        <v>-0.39999999999999858</v>
      </c>
      <c r="G774" s="4"/>
    </row>
    <row r="775" spans="1:7" x14ac:dyDescent="0.2">
      <c r="A775" s="54">
        <v>40940</v>
      </c>
      <c r="B775" s="55">
        <v>53.1</v>
      </c>
      <c r="C775" s="55">
        <f>Table9[[#This Row],[PMI]]-B774</f>
        <v>0.5</v>
      </c>
      <c r="G775" s="4"/>
    </row>
    <row r="776" spans="1:7" x14ac:dyDescent="0.2">
      <c r="A776" s="54">
        <v>40969</v>
      </c>
      <c r="B776" s="55">
        <v>53.5</v>
      </c>
      <c r="C776" s="55">
        <f>Table9[[#This Row],[PMI]]-B775</f>
        <v>0.39999999999999858</v>
      </c>
      <c r="G776" s="4"/>
    </row>
    <row r="777" spans="1:7" x14ac:dyDescent="0.2">
      <c r="A777" s="54">
        <v>41000</v>
      </c>
      <c r="B777" s="55">
        <v>53.5</v>
      </c>
      <c r="C777" s="55">
        <f>Table9[[#This Row],[PMI]]-B776</f>
        <v>0</v>
      </c>
      <c r="G777" s="4"/>
    </row>
    <row r="778" spans="1:7" x14ac:dyDescent="0.2">
      <c r="A778" s="54">
        <v>41030</v>
      </c>
      <c r="B778" s="55">
        <v>52.6</v>
      </c>
      <c r="C778" s="55">
        <f>Table9[[#This Row],[PMI]]-B777</f>
        <v>-0.89999999999999858</v>
      </c>
      <c r="G778" s="4"/>
    </row>
    <row r="779" spans="1:7" x14ac:dyDescent="0.2">
      <c r="A779" s="54">
        <v>41061</v>
      </c>
      <c r="B779" s="55">
        <v>49.7</v>
      </c>
      <c r="C779" s="55">
        <f>Table9[[#This Row],[PMI]]-B778</f>
        <v>-2.8999999999999986</v>
      </c>
      <c r="G779" s="4"/>
    </row>
    <row r="780" spans="1:7" x14ac:dyDescent="0.2">
      <c r="A780" s="54">
        <v>41091</v>
      </c>
      <c r="B780" s="55">
        <v>50</v>
      </c>
      <c r="C780" s="55">
        <f>Table9[[#This Row],[PMI]]-B779</f>
        <v>0.29999999999999716</v>
      </c>
      <c r="G780" s="4"/>
    </row>
    <row r="781" spans="1:7" x14ac:dyDescent="0.2">
      <c r="A781" s="54">
        <v>41122</v>
      </c>
      <c r="B781" s="55">
        <v>50.2</v>
      </c>
      <c r="C781" s="55">
        <f>Table9[[#This Row],[PMI]]-B780</f>
        <v>0.20000000000000284</v>
      </c>
      <c r="G781" s="4"/>
    </row>
    <row r="782" spans="1:7" x14ac:dyDescent="0.2">
      <c r="A782" s="54">
        <v>41153</v>
      </c>
      <c r="B782" s="55">
        <v>51.8</v>
      </c>
      <c r="C782" s="55">
        <f>Table9[[#This Row],[PMI]]-B781</f>
        <v>1.5999999999999943</v>
      </c>
      <c r="G782" s="4"/>
    </row>
    <row r="783" spans="1:7" x14ac:dyDescent="0.2">
      <c r="A783" s="54">
        <v>41183</v>
      </c>
      <c r="B783" s="55">
        <v>50.7</v>
      </c>
      <c r="C783" s="55">
        <f>Table9[[#This Row],[PMI]]-B782</f>
        <v>-1.0999999999999943</v>
      </c>
      <c r="G783" s="4"/>
    </row>
    <row r="784" spans="1:7" x14ac:dyDescent="0.2">
      <c r="A784" s="54">
        <v>41214</v>
      </c>
      <c r="B784" s="55">
        <v>48.9</v>
      </c>
      <c r="C784" s="55">
        <f>Table9[[#This Row],[PMI]]-B783</f>
        <v>-1.8000000000000043</v>
      </c>
      <c r="G784" s="4"/>
    </row>
    <row r="785" spans="1:7" x14ac:dyDescent="0.2">
      <c r="A785" s="54">
        <v>41244</v>
      </c>
      <c r="B785" s="55">
        <v>49.8</v>
      </c>
      <c r="C785" s="55">
        <f>Table9[[#This Row],[PMI]]-B784</f>
        <v>0.89999999999999858</v>
      </c>
      <c r="G785" s="4"/>
    </row>
    <row r="786" spans="1:7" x14ac:dyDescent="0.2">
      <c r="A786" s="54">
        <v>41275</v>
      </c>
      <c r="B786" s="55">
        <v>52</v>
      </c>
      <c r="C786" s="55">
        <f>Table9[[#This Row],[PMI]]-B785</f>
        <v>2.2000000000000028</v>
      </c>
      <c r="G786" s="4"/>
    </row>
    <row r="787" spans="1:7" x14ac:dyDescent="0.2">
      <c r="A787" s="54">
        <v>41306</v>
      </c>
      <c r="B787" s="55">
        <v>53.6</v>
      </c>
      <c r="C787" s="55">
        <f>Table9[[#This Row],[PMI]]-B786</f>
        <v>1.6000000000000014</v>
      </c>
      <c r="G787" s="4"/>
    </row>
    <row r="788" spans="1:7" x14ac:dyDescent="0.2">
      <c r="A788" s="54">
        <v>41334</v>
      </c>
      <c r="B788" s="55">
        <v>52</v>
      </c>
      <c r="C788" s="55">
        <f>Table9[[#This Row],[PMI]]-B787</f>
        <v>-1.6000000000000014</v>
      </c>
      <c r="G788" s="4"/>
    </row>
    <row r="789" spans="1:7" x14ac:dyDescent="0.2">
      <c r="A789" s="54">
        <v>41365</v>
      </c>
      <c r="B789" s="55">
        <v>49.7</v>
      </c>
      <c r="C789" s="55">
        <f>Table9[[#This Row],[PMI]]-B788</f>
        <v>-2.2999999999999972</v>
      </c>
      <c r="G789" s="4"/>
    </row>
    <row r="790" spans="1:7" x14ac:dyDescent="0.2">
      <c r="A790" s="54">
        <v>41395</v>
      </c>
      <c r="B790" s="55">
        <v>50.5</v>
      </c>
      <c r="C790" s="55">
        <f>Table9[[#This Row],[PMI]]-B789</f>
        <v>0.79999999999999716</v>
      </c>
      <c r="G790" s="4"/>
    </row>
    <row r="791" spans="1:7" x14ac:dyDescent="0.2">
      <c r="A791" s="54">
        <v>41426</v>
      </c>
      <c r="B791" s="55">
        <v>51.5</v>
      </c>
      <c r="C791" s="55">
        <f>Table9[[#This Row],[PMI]]-B790</f>
        <v>1</v>
      </c>
      <c r="G791" s="4"/>
    </row>
    <row r="792" spans="1:7" x14ac:dyDescent="0.2">
      <c r="A792" s="54">
        <v>41456</v>
      </c>
      <c r="B792" s="55">
        <v>53.5</v>
      </c>
      <c r="C792" s="55">
        <f>Table9[[#This Row],[PMI]]-B791</f>
        <v>2</v>
      </c>
      <c r="G792" s="4"/>
    </row>
    <row r="793" spans="1:7" x14ac:dyDescent="0.2">
      <c r="A793" s="54">
        <v>41487</v>
      </c>
      <c r="B793" s="55">
        <v>55.9</v>
      </c>
      <c r="C793" s="55">
        <f>Table9[[#This Row],[PMI]]-B792</f>
        <v>2.3999999999999986</v>
      </c>
      <c r="G793" s="4"/>
    </row>
    <row r="794" spans="1:7" x14ac:dyDescent="0.2">
      <c r="A794" s="54">
        <v>41518</v>
      </c>
      <c r="B794" s="55">
        <v>54.8</v>
      </c>
      <c r="C794" s="55">
        <f>Table9[[#This Row],[PMI]]-B793</f>
        <v>-1.1000000000000014</v>
      </c>
      <c r="G794" s="4"/>
    </row>
    <row r="795" spans="1:7" x14ac:dyDescent="0.2">
      <c r="A795" s="54">
        <v>41548</v>
      </c>
      <c r="B795" s="55">
        <v>55.3</v>
      </c>
      <c r="C795" s="55">
        <f>Table9[[#This Row],[PMI]]-B794</f>
        <v>0.5</v>
      </c>
      <c r="G795" s="4"/>
    </row>
    <row r="796" spans="1:7" x14ac:dyDescent="0.2">
      <c r="A796" s="54">
        <v>41579</v>
      </c>
      <c r="B796" s="55">
        <v>56.3</v>
      </c>
      <c r="C796" s="55">
        <f>Table9[[#This Row],[PMI]]-B795</f>
        <v>1</v>
      </c>
      <c r="G796" s="4"/>
    </row>
    <row r="797" spans="1:7" x14ac:dyDescent="0.2">
      <c r="A797" s="54">
        <v>41609</v>
      </c>
      <c r="B797" s="55">
        <v>55.9</v>
      </c>
      <c r="C797" s="55">
        <f>Table9[[#This Row],[PMI]]-B796</f>
        <v>-0.39999999999999858</v>
      </c>
      <c r="G797" s="4"/>
    </row>
    <row r="798" spans="1:7" x14ac:dyDescent="0.2">
      <c r="A798" s="54">
        <v>41640</v>
      </c>
      <c r="B798" s="55">
        <v>51.7</v>
      </c>
      <c r="C798" s="55">
        <f>Table9[[#This Row],[PMI]]-B797</f>
        <v>-4.1999999999999957</v>
      </c>
      <c r="G798" s="4"/>
    </row>
    <row r="799" spans="1:7" x14ac:dyDescent="0.2">
      <c r="A799" s="54">
        <v>41671</v>
      </c>
      <c r="B799" s="55">
        <v>54.6</v>
      </c>
      <c r="C799" s="55">
        <f>Table9[[#This Row],[PMI]]-B798</f>
        <v>2.8999999999999986</v>
      </c>
      <c r="G799" s="4"/>
    </row>
    <row r="800" spans="1:7" x14ac:dyDescent="0.2">
      <c r="A800" s="54">
        <v>41699</v>
      </c>
      <c r="B800" s="55">
        <v>55.3</v>
      </c>
      <c r="C800" s="55">
        <f>Table9[[#This Row],[PMI]]-B799</f>
        <v>0.69999999999999574</v>
      </c>
      <c r="G800" s="4"/>
    </row>
    <row r="801" spans="1:7" x14ac:dyDescent="0.2">
      <c r="A801" s="54">
        <v>41730</v>
      </c>
      <c r="B801" s="55">
        <v>55.7</v>
      </c>
      <c r="C801" s="55">
        <f>Table9[[#This Row],[PMI]]-B800</f>
        <v>0.40000000000000568</v>
      </c>
      <c r="G801" s="4"/>
    </row>
    <row r="802" spans="1:7" x14ac:dyDescent="0.2">
      <c r="A802" s="54">
        <v>41760</v>
      </c>
      <c r="B802" s="55">
        <v>55.8</v>
      </c>
      <c r="C802" s="55">
        <f>Table9[[#This Row],[PMI]]-B801</f>
        <v>9.9999999999994316E-2</v>
      </c>
      <c r="G802" s="4"/>
    </row>
    <row r="803" spans="1:7" x14ac:dyDescent="0.2">
      <c r="A803" s="54">
        <v>41791</v>
      </c>
      <c r="B803" s="55">
        <v>54.9</v>
      </c>
      <c r="C803" s="55">
        <f>Table9[[#This Row],[PMI]]-B802</f>
        <v>-0.89999999999999858</v>
      </c>
      <c r="G803" s="4"/>
    </row>
    <row r="804" spans="1:7" x14ac:dyDescent="0.2">
      <c r="A804" s="54">
        <v>41821</v>
      </c>
      <c r="B804" s="55">
        <v>55.3</v>
      </c>
      <c r="C804" s="55">
        <f>Table9[[#This Row],[PMI]]-B803</f>
        <v>0.39999999999999858</v>
      </c>
      <c r="G804" s="4"/>
    </row>
    <row r="805" spans="1:7" x14ac:dyDescent="0.2">
      <c r="A805" s="54">
        <v>41852</v>
      </c>
      <c r="B805" s="55">
        <v>58.2</v>
      </c>
      <c r="C805" s="55">
        <f>Table9[[#This Row],[PMI]]-B804</f>
        <v>2.9000000000000057</v>
      </c>
      <c r="G805" s="4"/>
    </row>
    <row r="806" spans="1:7" x14ac:dyDescent="0.2">
      <c r="A806" s="54">
        <v>41883</v>
      </c>
      <c r="B806" s="55">
        <v>55.5</v>
      </c>
      <c r="C806" s="55">
        <f>Table9[[#This Row],[PMI]]-B805</f>
        <v>-2.7000000000000028</v>
      </c>
      <c r="G806" s="4"/>
    </row>
    <row r="807" spans="1:7" x14ac:dyDescent="0.2">
      <c r="A807" s="54">
        <v>41913</v>
      </c>
      <c r="B807" s="55">
        <v>56.8</v>
      </c>
      <c r="C807" s="55">
        <f>Table9[[#This Row],[PMI]]-B806</f>
        <v>1.2999999999999972</v>
      </c>
      <c r="G807" s="4"/>
    </row>
    <row r="808" spans="1:7" x14ac:dyDescent="0.2">
      <c r="A808" s="54">
        <v>41944</v>
      </c>
      <c r="B808" s="55">
        <v>57</v>
      </c>
      <c r="C808" s="55">
        <f>Table9[[#This Row],[PMI]]-B807</f>
        <v>0.20000000000000284</v>
      </c>
      <c r="G808" s="4"/>
    </row>
    <row r="809" spans="1:7" x14ac:dyDescent="0.2">
      <c r="A809" s="54">
        <v>41974</v>
      </c>
      <c r="B809" s="55">
        <v>54.7</v>
      </c>
      <c r="C809" s="55">
        <f>Table9[[#This Row],[PMI]]-B808</f>
        <v>-2.2999999999999972</v>
      </c>
      <c r="G809" s="4"/>
    </row>
    <row r="810" spans="1:7" x14ac:dyDescent="0.2">
      <c r="A810" s="54">
        <v>42005</v>
      </c>
      <c r="B810" s="55">
        <v>53.9</v>
      </c>
      <c r="C810" s="55">
        <f>Table9[[#This Row],[PMI]]-B809</f>
        <v>-0.80000000000000426</v>
      </c>
      <c r="G810" s="4"/>
    </row>
    <row r="811" spans="1:7" x14ac:dyDescent="0.2">
      <c r="A811" s="54">
        <v>42036</v>
      </c>
      <c r="B811" s="55">
        <v>53</v>
      </c>
      <c r="C811" s="55">
        <f>Table9[[#This Row],[PMI]]-B810</f>
        <v>-0.89999999999999858</v>
      </c>
      <c r="G811" s="4"/>
    </row>
    <row r="812" spans="1:7" x14ac:dyDescent="0.2">
      <c r="A812" s="54">
        <v>42064</v>
      </c>
      <c r="B812" s="55">
        <v>51.8</v>
      </c>
      <c r="C812" s="55">
        <f>Table9[[#This Row],[PMI]]-B811</f>
        <v>-1.2000000000000028</v>
      </c>
      <c r="G812" s="4"/>
    </row>
    <row r="813" spans="1:7" x14ac:dyDescent="0.2">
      <c r="A813" s="54">
        <v>42095</v>
      </c>
      <c r="B813" s="55">
        <v>51.6</v>
      </c>
      <c r="C813" s="55">
        <f>Table9[[#This Row],[PMI]]-B812</f>
        <v>-0.19999999999999574</v>
      </c>
      <c r="G813" s="4"/>
    </row>
    <row r="814" spans="1:7" x14ac:dyDescent="0.2">
      <c r="A814" s="54">
        <v>42125</v>
      </c>
      <c r="B814" s="55">
        <v>52.9</v>
      </c>
      <c r="C814" s="55">
        <f>Table9[[#This Row],[PMI]]-B813</f>
        <v>1.2999999999999972</v>
      </c>
      <c r="G814" s="4"/>
    </row>
    <row r="815" spans="1:7" x14ac:dyDescent="0.2">
      <c r="A815" s="54">
        <v>42156</v>
      </c>
      <c r="B815" s="55">
        <v>52.3</v>
      </c>
      <c r="C815" s="55">
        <f>Table9[[#This Row],[PMI]]-B814</f>
        <v>-0.60000000000000142</v>
      </c>
      <c r="G815" s="4"/>
    </row>
    <row r="816" spans="1:7" x14ac:dyDescent="0.2">
      <c r="A816" s="54">
        <v>42186</v>
      </c>
      <c r="B816" s="55">
        <v>51.9</v>
      </c>
      <c r="C816" s="55">
        <f>Table9[[#This Row],[PMI]]-B815</f>
        <v>-0.39999999999999858</v>
      </c>
      <c r="G816" s="4"/>
    </row>
    <row r="817" spans="1:7" x14ac:dyDescent="0.2">
      <c r="A817" s="54">
        <v>42217</v>
      </c>
      <c r="B817" s="55">
        <v>50.8</v>
      </c>
      <c r="C817" s="55">
        <f>Table9[[#This Row],[PMI]]-B816</f>
        <v>-1.1000000000000014</v>
      </c>
      <c r="G817" s="4"/>
    </row>
    <row r="818" spans="1:7" x14ac:dyDescent="0.2">
      <c r="A818" s="54">
        <v>42248</v>
      </c>
      <c r="B818" s="55">
        <v>50.1</v>
      </c>
      <c r="C818" s="55">
        <f>Table9[[#This Row],[PMI]]-B817</f>
        <v>-0.69999999999999574</v>
      </c>
      <c r="G818" s="4"/>
    </row>
    <row r="819" spans="1:7" x14ac:dyDescent="0.2">
      <c r="A819" s="54">
        <v>42278</v>
      </c>
      <c r="B819" s="55">
        <v>49.6</v>
      </c>
      <c r="C819" s="55">
        <f>Table9[[#This Row],[PMI]]-B818</f>
        <v>-0.5</v>
      </c>
      <c r="G819" s="4"/>
    </row>
    <row r="820" spans="1:7" x14ac:dyDescent="0.2">
      <c r="A820" s="54">
        <v>42309</v>
      </c>
      <c r="B820" s="55">
        <v>49.1</v>
      </c>
      <c r="C820" s="55">
        <f>Table9[[#This Row],[PMI]]-B819</f>
        <v>-0.5</v>
      </c>
      <c r="G820" s="4"/>
    </row>
    <row r="821" spans="1:7" x14ac:dyDescent="0.2">
      <c r="A821" s="54">
        <v>42339</v>
      </c>
      <c r="B821" s="55">
        <v>48.4</v>
      </c>
      <c r="C821" s="55">
        <f>Table9[[#This Row],[PMI]]-B820</f>
        <v>-0.70000000000000284</v>
      </c>
      <c r="G821" s="4"/>
    </row>
    <row r="822" spans="1:7" x14ac:dyDescent="0.2">
      <c r="A822" s="54">
        <v>42370</v>
      </c>
      <c r="B822" s="55">
        <v>47.8</v>
      </c>
      <c r="C822" s="55">
        <f>Table9[[#This Row],[PMI]]-B821</f>
        <v>-0.60000000000000142</v>
      </c>
      <c r="G822" s="4"/>
    </row>
    <row r="823" spans="1:7" x14ac:dyDescent="0.2">
      <c r="A823" s="54">
        <v>42401</v>
      </c>
      <c r="B823" s="55">
        <v>49.4</v>
      </c>
      <c r="C823" s="55">
        <f>Table9[[#This Row],[PMI]]-B822</f>
        <v>1.6000000000000014</v>
      </c>
      <c r="G823" s="4"/>
    </row>
    <row r="824" spans="1:7" x14ac:dyDescent="0.2">
      <c r="A824" s="54">
        <v>42430</v>
      </c>
      <c r="B824" s="55">
        <v>51.2</v>
      </c>
      <c r="C824" s="55">
        <f>Table9[[#This Row],[PMI]]-B823</f>
        <v>1.8000000000000043</v>
      </c>
      <c r="G824" s="4"/>
    </row>
    <row r="825" spans="1:7" x14ac:dyDescent="0.2">
      <c r="A825" s="54">
        <v>42461</v>
      </c>
      <c r="B825" s="55">
        <v>50.8</v>
      </c>
      <c r="C825" s="55">
        <f>Table9[[#This Row],[PMI]]-B824</f>
        <v>-0.40000000000000568</v>
      </c>
      <c r="G825" s="4"/>
    </row>
    <row r="826" spans="1:7" x14ac:dyDescent="0.2">
      <c r="A826" s="54">
        <v>42491</v>
      </c>
      <c r="B826" s="55">
        <v>50.9</v>
      </c>
      <c r="C826" s="55">
        <f>Table9[[#This Row],[PMI]]-B825</f>
        <v>0.10000000000000142</v>
      </c>
      <c r="G826" s="4"/>
    </row>
    <row r="827" spans="1:7" x14ac:dyDescent="0.2">
      <c r="A827" s="54">
        <v>42522</v>
      </c>
      <c r="B827" s="55">
        <v>52.5</v>
      </c>
      <c r="C827" s="55">
        <f>Table9[[#This Row],[PMI]]-B826</f>
        <v>1.6000000000000014</v>
      </c>
      <c r="G827" s="4"/>
    </row>
    <row r="828" spans="1:7" x14ac:dyDescent="0.2">
      <c r="A828" s="54">
        <v>42552</v>
      </c>
      <c r="B828" s="55">
        <v>52.9</v>
      </c>
      <c r="C828" s="55">
        <f>Table9[[#This Row],[PMI]]-B827</f>
        <v>0.39999999999999858</v>
      </c>
      <c r="G828" s="4"/>
    </row>
    <row r="829" spans="1:7" x14ac:dyDescent="0.2">
      <c r="A829" s="54">
        <v>42583</v>
      </c>
      <c r="B829" s="55">
        <v>49.9</v>
      </c>
      <c r="C829" s="55">
        <f>Table9[[#This Row],[PMI]]-B828</f>
        <v>-3</v>
      </c>
      <c r="G829" s="4"/>
    </row>
    <row r="830" spans="1:7" x14ac:dyDescent="0.2">
      <c r="A830" s="54">
        <v>42614</v>
      </c>
      <c r="B830" s="55">
        <v>51.4</v>
      </c>
      <c r="C830" s="55">
        <f>Table9[[#This Row],[PMI]]-B829</f>
        <v>1.5</v>
      </c>
      <c r="G830" s="4"/>
    </row>
    <row r="831" spans="1:7" x14ac:dyDescent="0.2">
      <c r="A831" s="54">
        <v>42644</v>
      </c>
      <c r="B831" s="55">
        <v>51.8</v>
      </c>
      <c r="C831" s="55">
        <f>Table9[[#This Row],[PMI]]-B830</f>
        <v>0.39999999999999858</v>
      </c>
      <c r="G831" s="4"/>
    </row>
    <row r="832" spans="1:7" x14ac:dyDescent="0.2">
      <c r="A832" s="54">
        <v>42675</v>
      </c>
      <c r="B832" s="55">
        <v>53.4</v>
      </c>
      <c r="C832" s="55">
        <f>Table9[[#This Row],[PMI]]-B831</f>
        <v>1.6000000000000014</v>
      </c>
      <c r="G832" s="4"/>
    </row>
    <row r="833" spans="1:7" x14ac:dyDescent="0.2">
      <c r="A833" s="54">
        <v>42705</v>
      </c>
      <c r="B833" s="55">
        <v>54.3</v>
      </c>
      <c r="C833" s="55">
        <f>Table9[[#This Row],[PMI]]-B832</f>
        <v>0.89999999999999858</v>
      </c>
      <c r="G833" s="4"/>
    </row>
    <row r="834" spans="1:7" x14ac:dyDescent="0.2">
      <c r="A834" s="54">
        <v>42736</v>
      </c>
      <c r="B834" s="55">
        <v>55.6</v>
      </c>
      <c r="C834" s="55">
        <f>Table9[[#This Row],[PMI]]-B833</f>
        <v>1.3000000000000043</v>
      </c>
      <c r="G834" s="4"/>
    </row>
    <row r="835" spans="1:7" x14ac:dyDescent="0.2">
      <c r="A835" s="54">
        <v>42767</v>
      </c>
      <c r="B835" s="55">
        <v>57.6</v>
      </c>
      <c r="C835" s="55">
        <f>Table9[[#This Row],[PMI]]-B834</f>
        <v>2</v>
      </c>
      <c r="G835" s="4"/>
    </row>
    <row r="836" spans="1:7" x14ac:dyDescent="0.2">
      <c r="A836" s="54">
        <v>42795</v>
      </c>
      <c r="B836" s="55">
        <v>56.6</v>
      </c>
      <c r="C836" s="55">
        <f>Table9[[#This Row],[PMI]]-B835</f>
        <v>-1</v>
      </c>
      <c r="G836" s="4"/>
    </row>
    <row r="837" spans="1:7" x14ac:dyDescent="0.2">
      <c r="A837" s="54">
        <v>42826</v>
      </c>
      <c r="B837" s="55">
        <v>55.3</v>
      </c>
      <c r="C837" s="55">
        <f>Table9[[#This Row],[PMI]]-B836</f>
        <v>-1.3000000000000043</v>
      </c>
      <c r="G837" s="4"/>
    </row>
    <row r="838" spans="1:7" x14ac:dyDescent="0.2">
      <c r="A838" s="54">
        <v>42856</v>
      </c>
      <c r="B838" s="55">
        <v>55.5</v>
      </c>
      <c r="C838" s="55">
        <f>Table9[[#This Row],[PMI]]-B837</f>
        <v>0.20000000000000284</v>
      </c>
      <c r="G838" s="4"/>
    </row>
    <row r="839" spans="1:7" x14ac:dyDescent="0.2">
      <c r="A839" s="54">
        <v>42887</v>
      </c>
      <c r="B839" s="55">
        <v>56.7</v>
      </c>
      <c r="C839" s="55">
        <f>Table9[[#This Row],[PMI]]-B838</f>
        <v>1.2000000000000028</v>
      </c>
      <c r="G839" s="4"/>
    </row>
    <row r="840" spans="1:7" x14ac:dyDescent="0.2">
      <c r="A840" s="54">
        <v>42917</v>
      </c>
      <c r="B840" s="55">
        <v>56.5</v>
      </c>
      <c r="C840" s="55">
        <f>Table9[[#This Row],[PMI]]-B839</f>
        <v>-0.20000000000000284</v>
      </c>
      <c r="G840" s="4"/>
    </row>
    <row r="841" spans="1:7" x14ac:dyDescent="0.2">
      <c r="A841" s="54">
        <v>42948</v>
      </c>
      <c r="B841" s="55">
        <v>59.3</v>
      </c>
      <c r="C841" s="55">
        <f>Table9[[#This Row],[PMI]]-B840</f>
        <v>2.7999999999999972</v>
      </c>
      <c r="G841" s="4"/>
    </row>
    <row r="842" spans="1:7" x14ac:dyDescent="0.2">
      <c r="A842" s="54">
        <v>42979</v>
      </c>
      <c r="B842" s="55">
        <v>60.2</v>
      </c>
      <c r="C842" s="55">
        <f>Table9[[#This Row],[PMI]]-B841</f>
        <v>0.90000000000000568</v>
      </c>
      <c r="G842" s="4"/>
    </row>
    <row r="843" spans="1:7" x14ac:dyDescent="0.2">
      <c r="A843" s="54">
        <v>43009</v>
      </c>
      <c r="B843" s="55">
        <v>58.5</v>
      </c>
      <c r="C843" s="55">
        <f>Table9[[#This Row],[PMI]]-B842</f>
        <v>-1.7000000000000028</v>
      </c>
      <c r="G843" s="4"/>
    </row>
    <row r="844" spans="1:7" x14ac:dyDescent="0.2">
      <c r="A844" s="54">
        <v>43040</v>
      </c>
      <c r="B844" s="55">
        <v>58.2</v>
      </c>
      <c r="C844" s="55">
        <f>Table9[[#This Row],[PMI]]-B843</f>
        <v>-0.29999999999999716</v>
      </c>
      <c r="G844" s="4"/>
    </row>
    <row r="845" spans="1:7" x14ac:dyDescent="0.2">
      <c r="A845" s="54">
        <v>43070</v>
      </c>
      <c r="B845" s="55">
        <v>59.3</v>
      </c>
      <c r="C845" s="55">
        <f>Table9[[#This Row],[PMI]]-B844</f>
        <v>1.0999999999999943</v>
      </c>
      <c r="G845" s="4"/>
    </row>
    <row r="846" spans="1:7" x14ac:dyDescent="0.2">
      <c r="A846" s="54">
        <v>43101</v>
      </c>
      <c r="B846" s="55">
        <v>59.1</v>
      </c>
      <c r="C846" s="55">
        <f>Table9[[#This Row],[PMI]]-B845</f>
        <v>-0.19999999999999574</v>
      </c>
      <c r="G846" s="4"/>
    </row>
    <row r="847" spans="1:7" x14ac:dyDescent="0.2">
      <c r="A847" s="60">
        <v>43132</v>
      </c>
      <c r="B847" s="55">
        <v>60.8</v>
      </c>
      <c r="C847" s="55">
        <f>Table9[[#This Row],[PMI]]-B846</f>
        <v>1.6999999999999957</v>
      </c>
      <c r="G847" s="4"/>
    </row>
    <row r="848" spans="1:7" x14ac:dyDescent="0.2">
      <c r="A848" s="54">
        <v>43160</v>
      </c>
      <c r="B848" s="55">
        <v>59.3</v>
      </c>
      <c r="C848" s="55">
        <f>Table9[[#This Row],[PMI]]-B847</f>
        <v>-1.5</v>
      </c>
    </row>
    <row r="849" spans="1:3" x14ac:dyDescent="0.2">
      <c r="A849" s="60">
        <v>43191</v>
      </c>
      <c r="B849" s="55">
        <v>57.3</v>
      </c>
      <c r="C849" s="55">
        <f>Table9[[#This Row],[PMI]]-B848</f>
        <v>-2</v>
      </c>
    </row>
    <row r="850" spans="1:3" x14ac:dyDescent="0.2">
      <c r="A850" s="54">
        <v>43221</v>
      </c>
      <c r="B850" s="55">
        <v>58.7</v>
      </c>
      <c r="C850" s="55">
        <f>Table9[[#This Row],[PMI]]-B849</f>
        <v>1.4000000000000057</v>
      </c>
    </row>
    <row r="851" spans="1:3" x14ac:dyDescent="0.2">
      <c r="A851" s="60">
        <v>43252</v>
      </c>
      <c r="B851" s="55">
        <v>60.2</v>
      </c>
      <c r="C851" s="55">
        <f>Table9[[#This Row],[PMI]]-B850</f>
        <v>1.5</v>
      </c>
    </row>
    <row r="852" spans="1:3" x14ac:dyDescent="0.2">
      <c r="A852" s="54">
        <v>43282</v>
      </c>
      <c r="B852" s="55">
        <v>58.1</v>
      </c>
      <c r="C852" s="55">
        <f>Table9[[#This Row],[PMI]]-B851</f>
        <v>-2.1000000000000014</v>
      </c>
    </row>
    <row r="853" spans="1:3" x14ac:dyDescent="0.2">
      <c r="A853" s="60">
        <v>43313</v>
      </c>
      <c r="B853" s="55">
        <v>61.3</v>
      </c>
      <c r="C853" s="55">
        <f>Table9[[#This Row],[PMI]]-B852</f>
        <v>3.1999999999999957</v>
      </c>
    </row>
    <row r="854" spans="1:3" x14ac:dyDescent="0.2">
      <c r="A854" s="54">
        <v>43344</v>
      </c>
      <c r="B854" s="55">
        <v>59.8</v>
      </c>
      <c r="C854" s="55">
        <f>Table9[[#This Row],[PMI]]-B853</f>
        <v>-1.5</v>
      </c>
    </row>
    <row r="855" spans="1:3" x14ac:dyDescent="0.2">
      <c r="A855" s="60">
        <v>43374</v>
      </c>
      <c r="B855" s="55">
        <v>57.7</v>
      </c>
      <c r="C855" s="55">
        <f>Table9[[#This Row],[PMI]]-B854</f>
        <v>-2.0999999999999943</v>
      </c>
    </row>
    <row r="856" spans="1:3" x14ac:dyDescent="0.2">
      <c r="A856" s="54">
        <v>43405</v>
      </c>
      <c r="B856" s="55">
        <v>59.3</v>
      </c>
      <c r="C856" s="55">
        <f>Table9[[#This Row],[PMI]]-B855</f>
        <v>1.5999999999999943</v>
      </c>
    </row>
    <row r="857" spans="1:3" x14ac:dyDescent="0.2">
      <c r="A857" s="60">
        <v>43435</v>
      </c>
      <c r="B857" s="55">
        <v>54.3</v>
      </c>
      <c r="C857" s="55">
        <f>Table9[[#This Row],[PMI]]-B856</f>
        <v>-5</v>
      </c>
    </row>
    <row r="858" spans="1:3" x14ac:dyDescent="0.2">
      <c r="A858" s="54">
        <v>43466</v>
      </c>
      <c r="B858" s="55">
        <v>56.6</v>
      </c>
      <c r="C858" s="55">
        <f>Table9[[#This Row],[PMI]]-B857</f>
        <v>2.3000000000000043</v>
      </c>
    </row>
    <row r="859" spans="1:3" x14ac:dyDescent="0.2">
      <c r="A859" s="60">
        <v>43497</v>
      </c>
      <c r="B859" s="55">
        <v>54.2</v>
      </c>
      <c r="C859" s="55">
        <f>Table9[[#This Row],[PMI]]-B858</f>
        <v>-2.3999999999999986</v>
      </c>
    </row>
    <row r="860" spans="1:3" x14ac:dyDescent="0.2">
      <c r="A860" s="54">
        <v>43525</v>
      </c>
      <c r="B860" s="55">
        <v>55.3</v>
      </c>
      <c r="C860" s="55">
        <f>Table9[[#This Row],[PMI]]-B859</f>
        <v>1.0999999999999943</v>
      </c>
    </row>
    <row r="861" spans="1:3" x14ac:dyDescent="0.2">
      <c r="A861" s="60">
        <v>43556</v>
      </c>
      <c r="B861" s="55">
        <v>52.8</v>
      </c>
      <c r="C861" s="55">
        <f>Table9[[#This Row],[PMI]]-B860</f>
        <v>-2.5</v>
      </c>
    </row>
    <row r="862" spans="1:3" x14ac:dyDescent="0.2">
      <c r="A862" s="54">
        <v>43586</v>
      </c>
      <c r="B862" s="55">
        <v>52.1</v>
      </c>
      <c r="C862" s="55">
        <f>Table9[[#This Row],[PMI]]-B861</f>
        <v>-0.69999999999999574</v>
      </c>
    </row>
    <row r="863" spans="1:3" x14ac:dyDescent="0.2">
      <c r="A863" s="60">
        <v>43617</v>
      </c>
      <c r="B863" s="55">
        <v>51.7</v>
      </c>
      <c r="C863" s="55">
        <f>Table9[[#This Row],[PMI]]-B862</f>
        <v>-0.39999999999999858</v>
      </c>
    </row>
    <row r="864" spans="1:3" x14ac:dyDescent="0.2">
      <c r="A864" s="54">
        <v>43647</v>
      </c>
      <c r="B864" s="55">
        <v>51.2</v>
      </c>
      <c r="C864" s="55">
        <f>Table9[[#This Row],[PMI]]-B863</f>
        <v>-0.5</v>
      </c>
    </row>
    <row r="865" spans="1:3" x14ac:dyDescent="0.2">
      <c r="A865" s="60">
        <v>43678</v>
      </c>
      <c r="B865" s="55">
        <v>49.1</v>
      </c>
      <c r="C865" s="55">
        <f>Table9[[#This Row],[PMI]]-B864</f>
        <v>-2.1000000000000014</v>
      </c>
    </row>
    <row r="866" spans="1:3" x14ac:dyDescent="0.2">
      <c r="A866" s="54">
        <v>43709</v>
      </c>
      <c r="B866" s="55">
        <v>47.8</v>
      </c>
      <c r="C866" s="55">
        <f>Table9[[#This Row],[PMI]]-B865</f>
        <v>-1.3000000000000043</v>
      </c>
    </row>
    <row r="867" spans="1:3" x14ac:dyDescent="0.2">
      <c r="A867" s="60">
        <v>43739</v>
      </c>
      <c r="B867" s="55">
        <v>48.3</v>
      </c>
      <c r="C867" s="55">
        <f>Table9[[#This Row],[PMI]]-B866</f>
        <v>0.5</v>
      </c>
    </row>
    <row r="868" spans="1:3" x14ac:dyDescent="0.2">
      <c r="A868" s="54">
        <v>43770</v>
      </c>
      <c r="B868" s="55">
        <v>48.1</v>
      </c>
      <c r="C868" s="55">
        <f>Table9[[#This Row],[PMI]]-B867</f>
        <v>-0.19999999999999574</v>
      </c>
    </row>
    <row r="869" spans="1:3" x14ac:dyDescent="0.2">
      <c r="A869" s="60">
        <v>43800</v>
      </c>
      <c r="B869" s="55">
        <v>47.8</v>
      </c>
      <c r="C869" s="55">
        <f>Table9[[#This Row],[PMI]]-B868</f>
        <v>-0.30000000000000426</v>
      </c>
    </row>
    <row r="870" spans="1:3" x14ac:dyDescent="0.2">
      <c r="A870" s="54">
        <v>43831</v>
      </c>
      <c r="B870" s="55">
        <v>50.9</v>
      </c>
      <c r="C870" s="55">
        <f>Table9[[#This Row],[PMI]]-B869</f>
        <v>3.1000000000000014</v>
      </c>
    </row>
    <row r="871" spans="1:3" x14ac:dyDescent="0.2">
      <c r="A871" s="60">
        <v>43862</v>
      </c>
      <c r="B871" s="55">
        <v>50.1</v>
      </c>
      <c r="C871" s="55">
        <f>Table9[[#This Row],[PMI]]-B870</f>
        <v>-0.79999999999999716</v>
      </c>
    </row>
    <row r="872" spans="1:3" x14ac:dyDescent="0.2">
      <c r="A872" s="54">
        <v>43891</v>
      </c>
      <c r="B872" s="55">
        <v>49.1</v>
      </c>
      <c r="C872" s="55">
        <f>Table9[[#This Row],[PMI]]-B871</f>
        <v>-1</v>
      </c>
    </row>
    <row r="873" spans="1:3" x14ac:dyDescent="0.2">
      <c r="A873" s="60">
        <v>43922</v>
      </c>
      <c r="B873" s="55">
        <v>41.5</v>
      </c>
      <c r="C873" s="55">
        <f>Table9[[#This Row],[PMI]]-B872</f>
        <v>-7.6000000000000014</v>
      </c>
    </row>
    <row r="874" spans="1:3" x14ac:dyDescent="0.2">
      <c r="A874" s="54">
        <v>43952</v>
      </c>
      <c r="B874" s="55">
        <v>43.1</v>
      </c>
      <c r="C874" s="55">
        <f>Table9[[#This Row],[PMI]]-B873</f>
        <v>1.6000000000000014</v>
      </c>
    </row>
    <row r="875" spans="1:3" x14ac:dyDescent="0.2">
      <c r="A875" s="60">
        <v>43983</v>
      </c>
      <c r="B875" s="55">
        <v>52.6</v>
      </c>
      <c r="C875" s="55">
        <f>Table9[[#This Row],[PMI]]-B874</f>
        <v>9.5</v>
      </c>
    </row>
    <row r="876" spans="1:3" x14ac:dyDescent="0.2">
      <c r="A876" s="54">
        <v>44013</v>
      </c>
      <c r="B876" s="55">
        <v>54.2</v>
      </c>
      <c r="C876" s="55">
        <f>Table9[[#This Row],[PMI]]-B875</f>
        <v>1.6000000000000014</v>
      </c>
    </row>
    <row r="877" spans="1:3" x14ac:dyDescent="0.2">
      <c r="A877" s="60">
        <v>44044</v>
      </c>
      <c r="B877" s="55">
        <v>56</v>
      </c>
      <c r="C877" s="55">
        <f>Table9[[#This Row],[PMI]]-B876</f>
        <v>1.7999999999999972</v>
      </c>
    </row>
    <row r="878" spans="1:3" x14ac:dyDescent="0.2">
      <c r="A878" s="54">
        <v>44075</v>
      </c>
      <c r="B878" s="55">
        <v>55.4</v>
      </c>
      <c r="C878" s="55">
        <f>Table9[[#This Row],[PMI]]-B877</f>
        <v>-0.60000000000000142</v>
      </c>
    </row>
    <row r="879" spans="1:3" x14ac:dyDescent="0.2">
      <c r="A879" s="60">
        <v>44105</v>
      </c>
      <c r="B879" s="55">
        <v>59.3</v>
      </c>
      <c r="C879" s="55">
        <f>Table9[[#This Row],[PMI]]-B878</f>
        <v>3.8999999999999986</v>
      </c>
    </row>
    <row r="880" spans="1:3" x14ac:dyDescent="0.2">
      <c r="A880" s="54">
        <v>44136</v>
      </c>
      <c r="B880" s="55">
        <v>57.5</v>
      </c>
      <c r="C880" s="55">
        <f>Table9[[#This Row],[PMI]]-B879</f>
        <v>-1.7999999999999972</v>
      </c>
    </row>
    <row r="881" spans="1:3" x14ac:dyDescent="0.2">
      <c r="A881" s="60">
        <v>44166</v>
      </c>
      <c r="B881" s="55">
        <v>60.5</v>
      </c>
      <c r="C881" s="55">
        <f>Table9[[#This Row],[PMI]]-B880</f>
        <v>3</v>
      </c>
    </row>
    <row r="882" spans="1:3" x14ac:dyDescent="0.2">
      <c r="A882" s="54">
        <v>44197</v>
      </c>
      <c r="B882" s="55">
        <v>58.7</v>
      </c>
      <c r="C882" s="55">
        <f>Table9[[#This Row],[PMI]]-B881</f>
        <v>-1.7999999999999972</v>
      </c>
    </row>
    <row r="883" spans="1:3" x14ac:dyDescent="0.2">
      <c r="A883" s="60">
        <v>44228</v>
      </c>
      <c r="B883" s="55">
        <v>60.8</v>
      </c>
      <c r="C883" s="55">
        <f>Table9[[#This Row],[PMI]]-B882</f>
        <v>2.0999999999999943</v>
      </c>
    </row>
    <row r="884" spans="1:3" x14ac:dyDescent="0.2">
      <c r="A884" s="54">
        <v>44256</v>
      </c>
      <c r="B884" s="55">
        <v>64.7</v>
      </c>
      <c r="C884" s="55">
        <f>Table9[[#This Row],[PMI]]-B883</f>
        <v>3.9000000000000057</v>
      </c>
    </row>
    <row r="885" spans="1:3" x14ac:dyDescent="0.2">
      <c r="A885" s="60">
        <v>44287</v>
      </c>
      <c r="B885" s="55">
        <v>60.7</v>
      </c>
      <c r="C885" s="55">
        <f>Table9[[#This Row],[PMI]]-B884</f>
        <v>-4</v>
      </c>
    </row>
    <row r="886" spans="1:3" x14ac:dyDescent="0.2">
      <c r="A886" s="54">
        <v>44317</v>
      </c>
      <c r="B886" s="55">
        <v>61.2</v>
      </c>
      <c r="C886" s="55">
        <f>Table9[[#This Row],[PMI]]-B885</f>
        <v>0.5</v>
      </c>
    </row>
    <row r="887" spans="1:3" x14ac:dyDescent="0.2">
      <c r="A887" s="60">
        <v>44348</v>
      </c>
      <c r="B887" s="55">
        <v>60.6</v>
      </c>
      <c r="C887" s="55">
        <f>Table9[[#This Row],[PMI]]-B886</f>
        <v>-0.60000000000000142</v>
      </c>
    </row>
    <row r="888" spans="1:3" x14ac:dyDescent="0.2">
      <c r="A888" s="54">
        <v>44378</v>
      </c>
      <c r="B888" s="55">
        <v>59.5</v>
      </c>
      <c r="C888" s="55">
        <f>Table9[[#This Row],[PMI]]-B887</f>
        <v>-1.1000000000000014</v>
      </c>
    </row>
    <row r="889" spans="1:3" x14ac:dyDescent="0.2">
      <c r="A889" s="60">
        <v>44409</v>
      </c>
      <c r="B889" s="55">
        <v>59.9</v>
      </c>
      <c r="C889" s="55">
        <f>Table9[[#This Row],[PMI]]-B888</f>
        <v>0.39999999999999858</v>
      </c>
    </row>
    <row r="890" spans="1:3" x14ac:dyDescent="0.2">
      <c r="A890" s="54">
        <v>44440</v>
      </c>
      <c r="B890" s="55">
        <v>61.1</v>
      </c>
      <c r="C890" s="55">
        <f>Table9[[#This Row],[PMI]]-B889</f>
        <v>1.2000000000000028</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8" customWidth="1"/>
    <col min="2" max="2" width="19.1640625" style="109" customWidth="1"/>
    <col min="3" max="3" width="12.83203125" style="45" customWidth="1"/>
    <col min="4" max="4" width="193.6640625" style="108"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5" t="s">
        <v>36</v>
      </c>
      <c r="C2" s="36" t="s">
        <v>74</v>
      </c>
      <c r="D2" s="34" t="s">
        <v>35</v>
      </c>
    </row>
    <row r="3" spans="2:4" ht="30" customHeight="1" x14ac:dyDescent="0.2">
      <c r="B3" s="38" t="s">
        <v>12</v>
      </c>
      <c r="C3" s="47">
        <v>43922</v>
      </c>
      <c r="D3" s="39" t="s">
        <v>75</v>
      </c>
    </row>
    <row r="4" spans="2:4" ht="16" customHeight="1" thickBot="1" x14ac:dyDescent="0.25">
      <c r="B4" s="43"/>
      <c r="C4" s="49">
        <v>43525</v>
      </c>
      <c r="D4" s="41" t="s">
        <v>76</v>
      </c>
    </row>
    <row r="5" spans="2:4" x14ac:dyDescent="0.2">
      <c r="B5" s="38" t="s">
        <v>15</v>
      </c>
      <c r="C5" s="47">
        <v>44440</v>
      </c>
      <c r="D5" s="39" t="s">
        <v>77</v>
      </c>
    </row>
    <row r="6" spans="2:4" x14ac:dyDescent="0.2">
      <c r="B6" s="42"/>
      <c r="C6" s="48">
        <v>44409</v>
      </c>
      <c r="D6" s="40" t="s">
        <v>78</v>
      </c>
    </row>
    <row r="7" spans="2:4" x14ac:dyDescent="0.2">
      <c r="B7" s="42"/>
      <c r="C7" s="48">
        <v>44348</v>
      </c>
      <c r="D7" s="40" t="s">
        <v>79</v>
      </c>
    </row>
    <row r="8" spans="2:4" x14ac:dyDescent="0.2">
      <c r="B8" s="42"/>
      <c r="C8" s="48">
        <v>44348</v>
      </c>
      <c r="D8" s="40" t="s">
        <v>80</v>
      </c>
    </row>
    <row r="9" spans="2:4" x14ac:dyDescent="0.2">
      <c r="B9" s="42"/>
      <c r="C9" s="48">
        <v>44317</v>
      </c>
      <c r="D9" s="40" t="s">
        <v>81</v>
      </c>
    </row>
    <row r="10" spans="2:4" x14ac:dyDescent="0.2">
      <c r="B10" s="42"/>
      <c r="C10" s="48">
        <v>44287</v>
      </c>
      <c r="D10" s="40" t="s">
        <v>82</v>
      </c>
    </row>
    <row r="11" spans="2:4" x14ac:dyDescent="0.2">
      <c r="B11" s="42"/>
      <c r="C11" s="48">
        <v>44256</v>
      </c>
      <c r="D11" s="40" t="s">
        <v>83</v>
      </c>
    </row>
    <row r="12" spans="2:4" x14ac:dyDescent="0.2">
      <c r="B12" s="42"/>
      <c r="C12" s="48">
        <v>44228</v>
      </c>
      <c r="D12" s="40" t="s">
        <v>84</v>
      </c>
    </row>
    <row r="13" spans="2:4" x14ac:dyDescent="0.2">
      <c r="B13" s="42"/>
      <c r="C13" s="48">
        <v>44197</v>
      </c>
      <c r="D13" s="40" t="s">
        <v>85</v>
      </c>
    </row>
    <row r="14" spans="2:4" x14ac:dyDescent="0.2">
      <c r="B14" s="42"/>
      <c r="C14" s="48">
        <v>44166</v>
      </c>
      <c r="D14" s="40" t="s">
        <v>86</v>
      </c>
    </row>
    <row r="15" spans="2:4" x14ac:dyDescent="0.2">
      <c r="B15" s="42"/>
      <c r="C15" s="48">
        <v>44136</v>
      </c>
      <c r="D15" s="40" t="s">
        <v>87</v>
      </c>
    </row>
    <row r="16" spans="2:4" x14ac:dyDescent="0.2">
      <c r="B16" s="42"/>
      <c r="C16" s="48">
        <v>44105</v>
      </c>
      <c r="D16" s="40" t="s">
        <v>88</v>
      </c>
    </row>
    <row r="17" spans="2:4" x14ac:dyDescent="0.2">
      <c r="B17" s="42"/>
      <c r="C17" s="48">
        <v>44075</v>
      </c>
      <c r="D17" s="40" t="s">
        <v>89</v>
      </c>
    </row>
    <row r="18" spans="2:4" x14ac:dyDescent="0.2">
      <c r="B18" s="42"/>
      <c r="C18" s="48">
        <v>44044</v>
      </c>
      <c r="D18" s="40" t="s">
        <v>90</v>
      </c>
    </row>
    <row r="19" spans="2:4" x14ac:dyDescent="0.2">
      <c r="B19" s="42"/>
      <c r="C19" s="48">
        <v>44013</v>
      </c>
      <c r="D19" s="40" t="s">
        <v>91</v>
      </c>
    </row>
    <row r="20" spans="2:4" x14ac:dyDescent="0.2">
      <c r="B20" s="42"/>
      <c r="C20" s="48">
        <v>43983</v>
      </c>
      <c r="D20" s="40" t="s">
        <v>92</v>
      </c>
    </row>
    <row r="21" spans="2:4" x14ac:dyDescent="0.2">
      <c r="B21" s="42"/>
      <c r="C21" s="48">
        <v>43952</v>
      </c>
      <c r="D21" s="40" t="s">
        <v>93</v>
      </c>
    </row>
    <row r="22" spans="2:4" x14ac:dyDescent="0.2">
      <c r="B22" s="42"/>
      <c r="C22" s="48">
        <v>43922</v>
      </c>
      <c r="D22" s="40" t="s">
        <v>94</v>
      </c>
    </row>
    <row r="23" spans="2:4" x14ac:dyDescent="0.2">
      <c r="B23" s="42"/>
      <c r="C23" s="48">
        <v>43891</v>
      </c>
      <c r="D23" s="40" t="s">
        <v>95</v>
      </c>
    </row>
    <row r="24" spans="2:4" x14ac:dyDescent="0.2">
      <c r="B24" s="42"/>
      <c r="C24" s="48">
        <v>43862</v>
      </c>
      <c r="D24" s="40" t="s">
        <v>96</v>
      </c>
    </row>
    <row r="25" spans="2:4" x14ac:dyDescent="0.2">
      <c r="B25" s="42"/>
      <c r="C25" s="48">
        <v>43831</v>
      </c>
      <c r="D25" s="40" t="s">
        <v>97</v>
      </c>
    </row>
    <row r="26" spans="2:4" x14ac:dyDescent="0.2">
      <c r="B26" s="42"/>
      <c r="C26" s="48">
        <v>43800</v>
      </c>
      <c r="D26" s="40" t="s">
        <v>98</v>
      </c>
    </row>
    <row r="27" spans="2:4" x14ac:dyDescent="0.2">
      <c r="B27" s="42"/>
      <c r="C27" s="48">
        <v>43770</v>
      </c>
      <c r="D27" s="40" t="s">
        <v>99</v>
      </c>
    </row>
    <row r="28" spans="2:4" x14ac:dyDescent="0.2">
      <c r="B28" s="42"/>
      <c r="C28" s="48">
        <v>43739</v>
      </c>
      <c r="D28" s="40" t="s">
        <v>100</v>
      </c>
    </row>
    <row r="29" spans="2:4" x14ac:dyDescent="0.2">
      <c r="B29" s="42"/>
      <c r="C29" s="48">
        <v>43709</v>
      </c>
      <c r="D29" s="40" t="s">
        <v>101</v>
      </c>
    </row>
    <row r="30" spans="2:4" x14ac:dyDescent="0.2">
      <c r="B30" s="42"/>
      <c r="C30" s="48">
        <v>43678</v>
      </c>
      <c r="D30" s="40" t="s">
        <v>102</v>
      </c>
    </row>
    <row r="31" spans="2:4" x14ac:dyDescent="0.2">
      <c r="B31" s="42"/>
      <c r="C31" s="48">
        <v>43647</v>
      </c>
      <c r="D31" s="40" t="s">
        <v>103</v>
      </c>
    </row>
    <row r="32" spans="2:4" x14ac:dyDescent="0.2">
      <c r="B32" s="42"/>
      <c r="C32" s="48">
        <v>43617</v>
      </c>
      <c r="D32" s="40" t="s">
        <v>104</v>
      </c>
    </row>
    <row r="33" spans="2:4" x14ac:dyDescent="0.2">
      <c r="B33" s="42"/>
      <c r="C33" s="48">
        <v>43586</v>
      </c>
      <c r="D33" s="40" t="s">
        <v>105</v>
      </c>
    </row>
    <row r="34" spans="2:4" x14ac:dyDescent="0.2">
      <c r="B34" s="42"/>
      <c r="C34" s="48">
        <v>43556</v>
      </c>
      <c r="D34" s="40" t="s">
        <v>106</v>
      </c>
    </row>
    <row r="35" spans="2:4" x14ac:dyDescent="0.2">
      <c r="B35" s="42"/>
      <c r="C35" s="48">
        <v>43525</v>
      </c>
      <c r="D35" s="40" t="s">
        <v>107</v>
      </c>
    </row>
    <row r="36" spans="2:4" x14ac:dyDescent="0.2">
      <c r="B36" s="42"/>
      <c r="C36" s="48">
        <v>43497</v>
      </c>
      <c r="D36" s="40" t="s">
        <v>108</v>
      </c>
    </row>
    <row r="37" spans="2:4" ht="16" customHeight="1" thickBot="1" x14ac:dyDescent="0.25">
      <c r="B37" s="43"/>
      <c r="C37" s="49">
        <v>43466</v>
      </c>
      <c r="D37" s="41" t="s">
        <v>109</v>
      </c>
    </row>
    <row r="38" spans="2:4" ht="30" customHeight="1" x14ac:dyDescent="0.2">
      <c r="B38" s="38" t="s">
        <v>9</v>
      </c>
      <c r="C38" s="47">
        <v>44440</v>
      </c>
      <c r="D38" s="39" t="s">
        <v>110</v>
      </c>
    </row>
    <row r="39" spans="2:4" x14ac:dyDescent="0.2">
      <c r="B39" s="42"/>
      <c r="C39" s="48">
        <v>44409</v>
      </c>
      <c r="D39" s="40" t="s">
        <v>111</v>
      </c>
    </row>
    <row r="40" spans="2:4" x14ac:dyDescent="0.2">
      <c r="B40" s="42"/>
      <c r="C40" s="48">
        <v>44409</v>
      </c>
      <c r="D40" s="40" t="s">
        <v>112</v>
      </c>
    </row>
    <row r="41" spans="2:4" x14ac:dyDescent="0.2">
      <c r="B41" s="42"/>
      <c r="C41" s="48">
        <v>44378</v>
      </c>
      <c r="D41" s="40" t="s">
        <v>113</v>
      </c>
    </row>
    <row r="42" spans="2:4" x14ac:dyDescent="0.2">
      <c r="B42" s="42"/>
      <c r="C42" s="48">
        <v>44348</v>
      </c>
      <c r="D42" s="40" t="s">
        <v>114</v>
      </c>
    </row>
    <row r="43" spans="2:4" x14ac:dyDescent="0.2">
      <c r="B43" s="42"/>
      <c r="C43" s="48">
        <v>44317</v>
      </c>
      <c r="D43" s="40" t="s">
        <v>115</v>
      </c>
    </row>
    <row r="44" spans="2:4" x14ac:dyDescent="0.2">
      <c r="B44" s="42"/>
      <c r="C44" s="48">
        <v>44287</v>
      </c>
      <c r="D44" s="40" t="s">
        <v>116</v>
      </c>
    </row>
    <row r="45" spans="2:4" x14ac:dyDescent="0.2">
      <c r="B45" s="42"/>
      <c r="C45" s="48">
        <v>44256</v>
      </c>
      <c r="D45" s="40" t="s">
        <v>117</v>
      </c>
    </row>
    <row r="46" spans="2:4" x14ac:dyDescent="0.2">
      <c r="B46" s="42"/>
      <c r="C46" s="48">
        <v>44228</v>
      </c>
      <c r="D46" s="40" t="s">
        <v>118</v>
      </c>
    </row>
    <row r="47" spans="2:4" x14ac:dyDescent="0.2">
      <c r="B47" s="42"/>
      <c r="C47" s="48">
        <v>44197</v>
      </c>
      <c r="D47" s="40" t="s">
        <v>119</v>
      </c>
    </row>
    <row r="48" spans="2:4" x14ac:dyDescent="0.2">
      <c r="B48" s="42"/>
      <c r="C48" s="48">
        <v>44166</v>
      </c>
      <c r="D48" s="40" t="s">
        <v>120</v>
      </c>
    </row>
    <row r="49" spans="2:4" x14ac:dyDescent="0.2">
      <c r="B49" s="42"/>
      <c r="C49" s="48">
        <v>44136</v>
      </c>
      <c r="D49" s="40" t="s">
        <v>121</v>
      </c>
    </row>
    <row r="50" spans="2:4" x14ac:dyDescent="0.2">
      <c r="B50" s="42"/>
      <c r="C50" s="48">
        <v>44105</v>
      </c>
      <c r="D50" s="40" t="s">
        <v>122</v>
      </c>
    </row>
    <row r="51" spans="2:4" x14ac:dyDescent="0.2">
      <c r="B51" s="42"/>
      <c r="C51" s="48">
        <v>44075</v>
      </c>
      <c r="D51" s="40" t="s">
        <v>123</v>
      </c>
    </row>
    <row r="52" spans="2:4" x14ac:dyDescent="0.2">
      <c r="B52" s="42"/>
      <c r="C52" s="48">
        <v>44044</v>
      </c>
      <c r="D52" s="40" t="s">
        <v>124</v>
      </c>
    </row>
    <row r="53" spans="2:4" x14ac:dyDescent="0.2">
      <c r="B53" s="42"/>
      <c r="C53" s="48">
        <v>44013</v>
      </c>
      <c r="D53" s="40" t="s">
        <v>125</v>
      </c>
    </row>
    <row r="54" spans="2:4" x14ac:dyDescent="0.2">
      <c r="B54" s="42"/>
      <c r="C54" s="48">
        <v>43952</v>
      </c>
      <c r="D54" s="40" t="s">
        <v>126</v>
      </c>
    </row>
    <row r="55" spans="2:4" x14ac:dyDescent="0.2">
      <c r="B55" s="42"/>
      <c r="C55" s="48">
        <v>43922</v>
      </c>
      <c r="D55" s="40" t="s">
        <v>127</v>
      </c>
    </row>
    <row r="56" spans="2:4" x14ac:dyDescent="0.2">
      <c r="B56" s="42"/>
      <c r="C56" s="48">
        <v>43891</v>
      </c>
      <c r="D56" s="40" t="s">
        <v>128</v>
      </c>
    </row>
    <row r="57" spans="2:4" x14ac:dyDescent="0.2">
      <c r="B57" s="42"/>
      <c r="C57" s="48">
        <v>43862</v>
      </c>
      <c r="D57" s="40" t="s">
        <v>129</v>
      </c>
    </row>
    <row r="58" spans="2:4" x14ac:dyDescent="0.2">
      <c r="B58" s="42"/>
      <c r="C58" s="48">
        <v>43831</v>
      </c>
      <c r="D58" s="40" t="s">
        <v>130</v>
      </c>
    </row>
    <row r="59" spans="2:4" x14ac:dyDescent="0.2">
      <c r="B59" s="42"/>
      <c r="C59" s="48">
        <v>43800</v>
      </c>
      <c r="D59" s="40" t="s">
        <v>131</v>
      </c>
    </row>
    <row r="60" spans="2:4" x14ac:dyDescent="0.2">
      <c r="B60" s="42"/>
      <c r="C60" s="48">
        <v>43770</v>
      </c>
      <c r="D60" s="40" t="s">
        <v>132</v>
      </c>
    </row>
    <row r="61" spans="2:4" x14ac:dyDescent="0.2">
      <c r="B61" s="42"/>
      <c r="C61" s="48">
        <v>43739</v>
      </c>
      <c r="D61" s="40" t="s">
        <v>133</v>
      </c>
    </row>
    <row r="62" spans="2:4" x14ac:dyDescent="0.2">
      <c r="B62" s="42"/>
      <c r="C62" s="48">
        <v>43709</v>
      </c>
      <c r="D62" s="40" t="s">
        <v>134</v>
      </c>
    </row>
    <row r="63" spans="2:4" x14ac:dyDescent="0.2">
      <c r="B63" s="42"/>
      <c r="C63" s="48">
        <v>43678</v>
      </c>
      <c r="D63" s="40" t="s">
        <v>135</v>
      </c>
    </row>
    <row r="64" spans="2:4" x14ac:dyDescent="0.2">
      <c r="B64" s="42"/>
      <c r="C64" s="48">
        <v>43617</v>
      </c>
      <c r="D64" s="40" t="s">
        <v>136</v>
      </c>
    </row>
    <row r="65" spans="2:4" x14ac:dyDescent="0.2">
      <c r="B65" s="42"/>
      <c r="C65" s="48">
        <v>43617</v>
      </c>
      <c r="D65" s="40" t="s">
        <v>137</v>
      </c>
    </row>
    <row r="66" spans="2:4" x14ac:dyDescent="0.2">
      <c r="B66" s="42"/>
      <c r="C66" s="48">
        <v>43586</v>
      </c>
      <c r="D66" s="40" t="s">
        <v>138</v>
      </c>
    </row>
    <row r="67" spans="2:4" x14ac:dyDescent="0.2">
      <c r="B67" s="42"/>
      <c r="C67" s="48">
        <v>43556</v>
      </c>
      <c r="D67" s="40" t="s">
        <v>139</v>
      </c>
    </row>
    <row r="68" spans="2:4" x14ac:dyDescent="0.2">
      <c r="B68" s="42"/>
      <c r="C68" s="48">
        <v>43525</v>
      </c>
      <c r="D68" s="40" t="s">
        <v>140</v>
      </c>
    </row>
    <row r="69" spans="2:4" x14ac:dyDescent="0.2">
      <c r="B69" s="42"/>
      <c r="C69" s="48">
        <v>43497</v>
      </c>
      <c r="D69" s="40" t="s">
        <v>141</v>
      </c>
    </row>
    <row r="70" spans="2:4" ht="16" customHeight="1" thickBot="1" x14ac:dyDescent="0.25">
      <c r="B70" s="43"/>
      <c r="C70" s="49">
        <v>43466</v>
      </c>
      <c r="D70" s="41" t="s">
        <v>142</v>
      </c>
    </row>
    <row r="71" spans="2:4" ht="30" customHeight="1" x14ac:dyDescent="0.2">
      <c r="B71" s="38" t="s">
        <v>14</v>
      </c>
      <c r="C71" s="47">
        <v>44440</v>
      </c>
      <c r="D71" s="39" t="s">
        <v>143</v>
      </c>
    </row>
    <row r="72" spans="2:4" x14ac:dyDescent="0.2">
      <c r="B72" s="42"/>
      <c r="C72" s="48">
        <v>44409</v>
      </c>
      <c r="D72" s="40" t="s">
        <v>144</v>
      </c>
    </row>
    <row r="73" spans="2:4" x14ac:dyDescent="0.2">
      <c r="B73" s="42"/>
      <c r="C73" s="48">
        <v>44348</v>
      </c>
      <c r="D73" s="40" t="s">
        <v>145</v>
      </c>
    </row>
    <row r="74" spans="2:4" x14ac:dyDescent="0.2">
      <c r="B74" s="42"/>
      <c r="C74" s="48">
        <v>44317</v>
      </c>
      <c r="D74" s="40" t="s">
        <v>146</v>
      </c>
    </row>
    <row r="75" spans="2:4" x14ac:dyDescent="0.2">
      <c r="B75" s="42"/>
      <c r="C75" s="48">
        <v>44287</v>
      </c>
      <c r="D75" s="40" t="s">
        <v>147</v>
      </c>
    </row>
    <row r="76" spans="2:4" x14ac:dyDescent="0.2">
      <c r="B76" s="42"/>
      <c r="C76" s="48">
        <v>44256</v>
      </c>
      <c r="D76" s="40" t="s">
        <v>148</v>
      </c>
    </row>
    <row r="77" spans="2:4" x14ac:dyDescent="0.2">
      <c r="B77" s="42"/>
      <c r="C77" s="48">
        <v>44228</v>
      </c>
      <c r="D77" s="40" t="s">
        <v>149</v>
      </c>
    </row>
    <row r="78" spans="2:4" x14ac:dyDescent="0.2">
      <c r="B78" s="42"/>
      <c r="C78" s="48">
        <v>44197</v>
      </c>
      <c r="D78" s="40" t="s">
        <v>150</v>
      </c>
    </row>
    <row r="79" spans="2:4" x14ac:dyDescent="0.2">
      <c r="B79" s="42"/>
      <c r="C79" s="48">
        <v>44166</v>
      </c>
      <c r="D79" s="40" t="s">
        <v>151</v>
      </c>
    </row>
    <row r="80" spans="2:4" x14ac:dyDescent="0.2">
      <c r="B80" s="42"/>
      <c r="C80" s="48">
        <v>44075</v>
      </c>
      <c r="D80" s="40" t="s">
        <v>152</v>
      </c>
    </row>
    <row r="81" spans="2:4" x14ac:dyDescent="0.2">
      <c r="B81" s="42"/>
      <c r="C81" s="48">
        <v>43678</v>
      </c>
      <c r="D81" s="40" t="s">
        <v>153</v>
      </c>
    </row>
    <row r="82" spans="2:4" x14ac:dyDescent="0.2">
      <c r="B82" s="42"/>
      <c r="C82" s="48">
        <v>43739</v>
      </c>
      <c r="D82" s="40" t="s">
        <v>154</v>
      </c>
    </row>
    <row r="83" spans="2:4" x14ac:dyDescent="0.2">
      <c r="B83" s="42"/>
      <c r="C83" s="48">
        <v>43739</v>
      </c>
      <c r="D83" s="40" t="s">
        <v>155</v>
      </c>
    </row>
    <row r="84" spans="2:4" x14ac:dyDescent="0.2">
      <c r="B84" s="42"/>
      <c r="C84" s="48">
        <v>43709</v>
      </c>
      <c r="D84" s="40" t="s">
        <v>156</v>
      </c>
    </row>
    <row r="85" spans="2:4" x14ac:dyDescent="0.2">
      <c r="B85" s="42"/>
      <c r="C85" s="48">
        <v>43647</v>
      </c>
      <c r="D85" s="40" t="s">
        <v>157</v>
      </c>
    </row>
    <row r="86" spans="2:4" ht="16" customHeight="1" thickBot="1" x14ac:dyDescent="0.25">
      <c r="B86" s="43"/>
      <c r="C86" s="49">
        <v>43556</v>
      </c>
      <c r="D86" s="41" t="s">
        <v>158</v>
      </c>
    </row>
    <row r="87" spans="2:4" x14ac:dyDescent="0.2">
      <c r="B87" s="38" t="s">
        <v>19</v>
      </c>
      <c r="C87" s="47">
        <v>44440</v>
      </c>
      <c r="D87" s="39" t="s">
        <v>159</v>
      </c>
    </row>
    <row r="88" spans="2:4" x14ac:dyDescent="0.2">
      <c r="B88" s="42"/>
      <c r="C88" s="48">
        <v>44409</v>
      </c>
      <c r="D88" s="40" t="s">
        <v>160</v>
      </c>
    </row>
    <row r="89" spans="2:4" x14ac:dyDescent="0.2">
      <c r="B89" s="42"/>
      <c r="C89" s="48">
        <v>44378</v>
      </c>
      <c r="D89" s="40" t="s">
        <v>161</v>
      </c>
    </row>
    <row r="90" spans="2:4" x14ac:dyDescent="0.2">
      <c r="B90" s="42"/>
      <c r="C90" s="48">
        <v>44348</v>
      </c>
      <c r="D90" s="40" t="s">
        <v>162</v>
      </c>
    </row>
    <row r="91" spans="2:4" x14ac:dyDescent="0.2">
      <c r="B91" s="42"/>
      <c r="C91" s="48">
        <v>44317</v>
      </c>
      <c r="D91" s="40" t="s">
        <v>163</v>
      </c>
    </row>
    <row r="92" spans="2:4" x14ac:dyDescent="0.2">
      <c r="B92" s="42"/>
      <c r="C92" s="48">
        <v>44287</v>
      </c>
      <c r="D92" s="40" t="s">
        <v>164</v>
      </c>
    </row>
    <row r="93" spans="2:4" x14ac:dyDescent="0.2">
      <c r="B93" s="42"/>
      <c r="C93" s="48">
        <v>44256</v>
      </c>
      <c r="D93" s="40" t="s">
        <v>165</v>
      </c>
    </row>
    <row r="94" spans="2:4" x14ac:dyDescent="0.2">
      <c r="B94" s="42"/>
      <c r="C94" s="48">
        <v>44228</v>
      </c>
      <c r="D94" s="40" t="s">
        <v>166</v>
      </c>
    </row>
    <row r="95" spans="2:4" x14ac:dyDescent="0.2">
      <c r="B95" s="42"/>
      <c r="C95" s="48">
        <v>44197</v>
      </c>
      <c r="D95" s="40" t="s">
        <v>167</v>
      </c>
    </row>
    <row r="96" spans="2:4" x14ac:dyDescent="0.2">
      <c r="B96" s="42"/>
      <c r="C96" s="48">
        <v>44166</v>
      </c>
      <c r="D96" s="40" t="s">
        <v>168</v>
      </c>
    </row>
    <row r="97" spans="2:4" x14ac:dyDescent="0.2">
      <c r="B97" s="42"/>
      <c r="C97" s="48">
        <v>44136</v>
      </c>
      <c r="D97" s="40" t="s">
        <v>169</v>
      </c>
    </row>
    <row r="98" spans="2:4" x14ac:dyDescent="0.2">
      <c r="B98" s="42"/>
      <c r="C98" s="48">
        <v>44105</v>
      </c>
      <c r="D98" s="40" t="s">
        <v>170</v>
      </c>
    </row>
    <row r="99" spans="2:4" x14ac:dyDescent="0.2">
      <c r="B99" s="42"/>
      <c r="C99" s="48">
        <v>44075</v>
      </c>
      <c r="D99" s="40" t="s">
        <v>171</v>
      </c>
    </row>
    <row r="100" spans="2:4" x14ac:dyDescent="0.2">
      <c r="B100" s="42"/>
      <c r="C100" s="48">
        <v>44044</v>
      </c>
      <c r="D100" s="40" t="s">
        <v>172</v>
      </c>
    </row>
    <row r="101" spans="2:4" x14ac:dyDescent="0.2">
      <c r="B101" s="42"/>
      <c r="C101" s="48">
        <v>44013</v>
      </c>
      <c r="D101" s="40" t="s">
        <v>173</v>
      </c>
    </row>
    <row r="102" spans="2:4" x14ac:dyDescent="0.2">
      <c r="B102" s="42"/>
      <c r="C102" s="48">
        <v>43983</v>
      </c>
      <c r="D102" s="40" t="s">
        <v>174</v>
      </c>
    </row>
    <row r="103" spans="2:4" x14ac:dyDescent="0.2">
      <c r="B103" s="42"/>
      <c r="C103" s="48">
        <v>43952</v>
      </c>
      <c r="D103" s="40" t="s">
        <v>175</v>
      </c>
    </row>
    <row r="104" spans="2:4" x14ac:dyDescent="0.2">
      <c r="B104" s="42"/>
      <c r="C104" s="48">
        <v>43891</v>
      </c>
      <c r="D104" s="40" t="s">
        <v>176</v>
      </c>
    </row>
    <row r="105" spans="2:4" x14ac:dyDescent="0.2">
      <c r="B105" s="42"/>
      <c r="C105" s="48">
        <v>43862</v>
      </c>
      <c r="D105" s="40" t="s">
        <v>177</v>
      </c>
    </row>
    <row r="106" spans="2:4" x14ac:dyDescent="0.2">
      <c r="B106" s="42"/>
      <c r="C106" s="48">
        <v>43831</v>
      </c>
      <c r="D106" s="40" t="s">
        <v>178</v>
      </c>
    </row>
    <row r="107" spans="2:4" x14ac:dyDescent="0.2">
      <c r="B107" s="42"/>
      <c r="C107" s="48">
        <v>43800</v>
      </c>
      <c r="D107" s="40" t="s">
        <v>179</v>
      </c>
    </row>
    <row r="108" spans="2:4" x14ac:dyDescent="0.2">
      <c r="B108" s="42"/>
      <c r="C108" s="48">
        <v>43466</v>
      </c>
      <c r="D108" s="40" t="s">
        <v>180</v>
      </c>
    </row>
    <row r="109" spans="2:4" x14ac:dyDescent="0.2">
      <c r="B109" s="42"/>
      <c r="C109" s="48">
        <v>43739</v>
      </c>
      <c r="D109" s="40" t="s">
        <v>181</v>
      </c>
    </row>
    <row r="110" spans="2:4" x14ac:dyDescent="0.2">
      <c r="B110" s="42"/>
      <c r="C110" s="48">
        <v>43709</v>
      </c>
      <c r="D110" s="40" t="s">
        <v>182</v>
      </c>
    </row>
    <row r="111" spans="2:4" x14ac:dyDescent="0.2">
      <c r="B111" s="42"/>
      <c r="C111" s="48">
        <v>43678</v>
      </c>
      <c r="D111" s="40" t="s">
        <v>183</v>
      </c>
    </row>
    <row r="112" spans="2:4" x14ac:dyDescent="0.2">
      <c r="B112" s="42"/>
      <c r="C112" s="48">
        <v>43647</v>
      </c>
      <c r="D112" s="40" t="s">
        <v>184</v>
      </c>
    </row>
    <row r="113" spans="2:4" x14ac:dyDescent="0.2">
      <c r="B113" s="42"/>
      <c r="C113" s="48">
        <v>43617</v>
      </c>
      <c r="D113" s="40" t="s">
        <v>185</v>
      </c>
    </row>
    <row r="114" spans="2:4" x14ac:dyDescent="0.2">
      <c r="B114" s="42"/>
      <c r="C114" s="48">
        <v>43556</v>
      </c>
      <c r="D114" s="40" t="s">
        <v>186</v>
      </c>
    </row>
    <row r="115" spans="2:4" x14ac:dyDescent="0.2">
      <c r="B115" s="42"/>
      <c r="C115" s="48">
        <v>43525</v>
      </c>
      <c r="D115" s="40" t="s">
        <v>187</v>
      </c>
    </row>
    <row r="116" spans="2:4" x14ac:dyDescent="0.2">
      <c r="B116" s="42"/>
      <c r="C116" s="48">
        <v>43497</v>
      </c>
      <c r="D116" s="40" t="s">
        <v>188</v>
      </c>
    </row>
    <row r="117" spans="2:4" ht="16" customHeight="1" thickBot="1" x14ac:dyDescent="0.25">
      <c r="B117" s="43"/>
      <c r="C117" s="49">
        <v>43466</v>
      </c>
      <c r="D117" s="41" t="s">
        <v>189</v>
      </c>
    </row>
    <row r="118" spans="2:4" ht="30" customHeight="1" x14ac:dyDescent="0.2">
      <c r="B118" s="38" t="s">
        <v>10</v>
      </c>
      <c r="C118" s="47">
        <v>44440</v>
      </c>
      <c r="D118" s="39" t="s">
        <v>190</v>
      </c>
    </row>
    <row r="119" spans="2:4" x14ac:dyDescent="0.2">
      <c r="B119" s="42"/>
      <c r="C119" s="48">
        <v>44409</v>
      </c>
      <c r="D119" s="40" t="s">
        <v>191</v>
      </c>
    </row>
    <row r="120" spans="2:4" x14ac:dyDescent="0.2">
      <c r="B120" s="42"/>
      <c r="C120" s="48">
        <v>44378</v>
      </c>
      <c r="D120" s="40" t="s">
        <v>192</v>
      </c>
    </row>
    <row r="121" spans="2:4" x14ac:dyDescent="0.2">
      <c r="B121" s="42"/>
      <c r="C121" s="48">
        <v>44348</v>
      </c>
      <c r="D121" s="40" t="s">
        <v>193</v>
      </c>
    </row>
    <row r="122" spans="2:4" x14ac:dyDescent="0.2">
      <c r="B122" s="42"/>
      <c r="C122" s="48">
        <v>44317</v>
      </c>
      <c r="D122" s="40" t="s">
        <v>194</v>
      </c>
    </row>
    <row r="123" spans="2:4" x14ac:dyDescent="0.2">
      <c r="B123" s="42"/>
      <c r="C123" s="48">
        <v>44287</v>
      </c>
      <c r="D123" s="40" t="s">
        <v>195</v>
      </c>
    </row>
    <row r="124" spans="2:4" x14ac:dyDescent="0.2">
      <c r="B124" s="42"/>
      <c r="C124" s="48">
        <v>44256</v>
      </c>
      <c r="D124" s="40" t="s">
        <v>196</v>
      </c>
    </row>
    <row r="125" spans="2:4" x14ac:dyDescent="0.2">
      <c r="B125" s="42"/>
      <c r="C125" s="48">
        <v>44228</v>
      </c>
      <c r="D125" s="40" t="s">
        <v>197</v>
      </c>
    </row>
    <row r="126" spans="2:4" x14ac:dyDescent="0.2">
      <c r="B126" s="42"/>
      <c r="C126" s="48">
        <v>44197</v>
      </c>
      <c r="D126" s="40" t="s">
        <v>198</v>
      </c>
    </row>
    <row r="127" spans="2:4" x14ac:dyDescent="0.2">
      <c r="B127" s="42"/>
      <c r="C127" s="48">
        <v>44166</v>
      </c>
      <c r="D127" s="40" t="s">
        <v>199</v>
      </c>
    </row>
    <row r="128" spans="2:4" x14ac:dyDescent="0.2">
      <c r="B128" s="42"/>
      <c r="C128" s="48">
        <v>44136</v>
      </c>
      <c r="D128" s="40" t="s">
        <v>200</v>
      </c>
    </row>
    <row r="129" spans="2:4" x14ac:dyDescent="0.2">
      <c r="B129" s="42"/>
      <c r="C129" s="48">
        <v>44105</v>
      </c>
      <c r="D129" s="40" t="s">
        <v>201</v>
      </c>
    </row>
    <row r="130" spans="2:4" x14ac:dyDescent="0.2">
      <c r="B130" s="42"/>
      <c r="C130" s="48">
        <v>44075</v>
      </c>
      <c r="D130" s="40" t="s">
        <v>202</v>
      </c>
    </row>
    <row r="131" spans="2:4" x14ac:dyDescent="0.2">
      <c r="B131" s="42"/>
      <c r="C131" s="48">
        <v>44044</v>
      </c>
      <c r="D131" s="40" t="s">
        <v>203</v>
      </c>
    </row>
    <row r="132" spans="2:4" x14ac:dyDescent="0.2">
      <c r="B132" s="42"/>
      <c r="C132" s="48">
        <v>44013</v>
      </c>
      <c r="D132" s="40" t="s">
        <v>204</v>
      </c>
    </row>
    <row r="133" spans="2:4" x14ac:dyDescent="0.2">
      <c r="B133" s="42"/>
      <c r="C133" s="48">
        <v>43983</v>
      </c>
      <c r="D133" s="40" t="s">
        <v>205</v>
      </c>
    </row>
    <row r="134" spans="2:4" x14ac:dyDescent="0.2">
      <c r="B134" s="42"/>
      <c r="C134" s="48">
        <v>43952</v>
      </c>
      <c r="D134" s="40" t="s">
        <v>206</v>
      </c>
    </row>
    <row r="135" spans="2:4" x14ac:dyDescent="0.2">
      <c r="B135" s="42"/>
      <c r="C135" s="48">
        <v>43922</v>
      </c>
      <c r="D135" s="40" t="s">
        <v>207</v>
      </c>
    </row>
    <row r="136" spans="2:4" x14ac:dyDescent="0.2">
      <c r="B136" s="42"/>
      <c r="C136" s="48">
        <v>43891</v>
      </c>
      <c r="D136" s="40" t="s">
        <v>208</v>
      </c>
    </row>
    <row r="137" spans="2:4" x14ac:dyDescent="0.2">
      <c r="B137" s="42"/>
      <c r="C137" s="48">
        <v>43862</v>
      </c>
      <c r="D137" s="40" t="s">
        <v>209</v>
      </c>
    </row>
    <row r="138" spans="2:4" x14ac:dyDescent="0.2">
      <c r="B138" s="42"/>
      <c r="C138" s="48">
        <v>43831</v>
      </c>
      <c r="D138" s="40" t="s">
        <v>210</v>
      </c>
    </row>
    <row r="139" spans="2:4" x14ac:dyDescent="0.2">
      <c r="B139" s="42"/>
      <c r="C139" s="48">
        <v>43800</v>
      </c>
      <c r="D139" s="40" t="s">
        <v>211</v>
      </c>
    </row>
    <row r="140" spans="2:4" x14ac:dyDescent="0.2">
      <c r="B140" s="42"/>
      <c r="C140" s="48">
        <v>43739</v>
      </c>
      <c r="D140" s="40" t="s">
        <v>212</v>
      </c>
    </row>
    <row r="141" spans="2:4" x14ac:dyDescent="0.2">
      <c r="B141" s="42"/>
      <c r="C141" s="48">
        <v>43709</v>
      </c>
      <c r="D141" s="40" t="s">
        <v>213</v>
      </c>
    </row>
    <row r="142" spans="2:4" x14ac:dyDescent="0.2">
      <c r="B142" s="42"/>
      <c r="C142" s="48">
        <v>43678</v>
      </c>
      <c r="D142" s="40" t="s">
        <v>214</v>
      </c>
    </row>
    <row r="143" spans="2:4" x14ac:dyDescent="0.2">
      <c r="B143" s="42"/>
      <c r="C143" s="48">
        <v>43647</v>
      </c>
      <c r="D143" s="40" t="s">
        <v>215</v>
      </c>
    </row>
    <row r="144" spans="2:4" x14ac:dyDescent="0.2">
      <c r="B144" s="42"/>
      <c r="C144" s="48">
        <v>43617</v>
      </c>
      <c r="D144" s="40" t="s">
        <v>216</v>
      </c>
    </row>
    <row r="145" spans="2:4" x14ac:dyDescent="0.2">
      <c r="B145" s="42"/>
      <c r="C145" s="48">
        <v>43586</v>
      </c>
      <c r="D145" s="40" t="s">
        <v>217</v>
      </c>
    </row>
    <row r="146" spans="2:4" x14ac:dyDescent="0.2">
      <c r="B146" s="42"/>
      <c r="C146" s="48">
        <v>43525</v>
      </c>
      <c r="D146" s="40" t="s">
        <v>218</v>
      </c>
    </row>
    <row r="147" spans="2:4" x14ac:dyDescent="0.2">
      <c r="B147" s="42"/>
      <c r="C147" s="48">
        <v>43556</v>
      </c>
      <c r="D147" s="40" t="s">
        <v>219</v>
      </c>
    </row>
    <row r="148" spans="2:4" x14ac:dyDescent="0.2">
      <c r="B148" s="42"/>
      <c r="C148" s="48">
        <v>43466</v>
      </c>
      <c r="D148" s="40" t="s">
        <v>220</v>
      </c>
    </row>
    <row r="149" spans="2:4" ht="16" customHeight="1" thickBot="1" x14ac:dyDescent="0.25">
      <c r="B149" s="43"/>
      <c r="C149" s="49">
        <v>43466</v>
      </c>
      <c r="D149" s="41" t="s">
        <v>221</v>
      </c>
    </row>
    <row r="150" spans="2:4" ht="30" customHeight="1" x14ac:dyDescent="0.2">
      <c r="B150" s="38" t="s">
        <v>18</v>
      </c>
      <c r="C150" s="47">
        <v>44440</v>
      </c>
      <c r="D150" s="39" t="s">
        <v>222</v>
      </c>
    </row>
    <row r="151" spans="2:4" x14ac:dyDescent="0.2">
      <c r="B151" s="42"/>
      <c r="C151" s="48">
        <v>44409</v>
      </c>
      <c r="D151" s="40" t="s">
        <v>223</v>
      </c>
    </row>
    <row r="152" spans="2:4" x14ac:dyDescent="0.2">
      <c r="B152" s="42"/>
      <c r="C152" s="48">
        <v>44378</v>
      </c>
      <c r="D152" s="40" t="s">
        <v>224</v>
      </c>
    </row>
    <row r="153" spans="2:4" x14ac:dyDescent="0.2">
      <c r="B153" s="42"/>
      <c r="C153" s="48">
        <v>44348</v>
      </c>
      <c r="D153" s="40" t="s">
        <v>225</v>
      </c>
    </row>
    <row r="154" spans="2:4" x14ac:dyDescent="0.2">
      <c r="B154" s="42"/>
      <c r="C154" s="48">
        <v>44317</v>
      </c>
      <c r="D154" s="40" t="s">
        <v>226</v>
      </c>
    </row>
    <row r="155" spans="2:4" x14ac:dyDescent="0.2">
      <c r="B155" s="42"/>
      <c r="C155" s="48">
        <v>44287</v>
      </c>
      <c r="D155" s="40" t="s">
        <v>227</v>
      </c>
    </row>
    <row r="156" spans="2:4" x14ac:dyDescent="0.2">
      <c r="B156" s="42"/>
      <c r="C156" s="48">
        <v>44256</v>
      </c>
      <c r="D156" s="40" t="s">
        <v>228</v>
      </c>
    </row>
    <row r="157" spans="2:4" x14ac:dyDescent="0.2">
      <c r="B157" s="42"/>
      <c r="C157" s="48">
        <v>44136</v>
      </c>
      <c r="D157" s="40" t="s">
        <v>229</v>
      </c>
    </row>
    <row r="158" spans="2:4" x14ac:dyDescent="0.2">
      <c r="B158" s="42"/>
      <c r="C158" s="48">
        <v>44105</v>
      </c>
      <c r="D158" s="40" t="s">
        <v>230</v>
      </c>
    </row>
    <row r="159" spans="2:4" x14ac:dyDescent="0.2">
      <c r="B159" s="42"/>
      <c r="C159" s="48">
        <v>44013</v>
      </c>
      <c r="D159" s="40" t="s">
        <v>231</v>
      </c>
    </row>
    <row r="160" spans="2:4" x14ac:dyDescent="0.2">
      <c r="B160" s="42"/>
      <c r="C160" s="48">
        <v>43922</v>
      </c>
      <c r="D160" s="40" t="s">
        <v>232</v>
      </c>
    </row>
    <row r="161" spans="2:4" x14ac:dyDescent="0.2">
      <c r="B161" s="42"/>
      <c r="C161" s="48">
        <v>43891</v>
      </c>
      <c r="D161" s="40" t="s">
        <v>233</v>
      </c>
    </row>
    <row r="162" spans="2:4" x14ac:dyDescent="0.2">
      <c r="B162" s="42"/>
      <c r="C162" s="48">
        <v>43862</v>
      </c>
      <c r="D162" s="40" t="s">
        <v>234</v>
      </c>
    </row>
    <row r="163" spans="2:4" x14ac:dyDescent="0.2">
      <c r="B163" s="42"/>
      <c r="C163" s="48">
        <v>43831</v>
      </c>
      <c r="D163" s="40" t="s">
        <v>235</v>
      </c>
    </row>
    <row r="164" spans="2:4" x14ac:dyDescent="0.2">
      <c r="B164" s="42"/>
      <c r="C164" s="48">
        <v>43770</v>
      </c>
      <c r="D164" s="40" t="s">
        <v>236</v>
      </c>
    </row>
    <row r="165" spans="2:4" x14ac:dyDescent="0.2">
      <c r="B165" s="42"/>
      <c r="C165" s="48">
        <v>43709</v>
      </c>
      <c r="D165" s="40" t="s">
        <v>237</v>
      </c>
    </row>
    <row r="166" spans="2:4" x14ac:dyDescent="0.2">
      <c r="B166" s="42"/>
      <c r="C166" s="48">
        <v>43678</v>
      </c>
      <c r="D166" s="40" t="s">
        <v>238</v>
      </c>
    </row>
    <row r="167" spans="2:4" x14ac:dyDescent="0.2">
      <c r="B167" s="42"/>
      <c r="C167" s="48">
        <v>43647</v>
      </c>
      <c r="D167" s="40" t="s">
        <v>239</v>
      </c>
    </row>
    <row r="168" spans="2:4" x14ac:dyDescent="0.2">
      <c r="B168" s="42"/>
      <c r="C168" s="48">
        <v>43525</v>
      </c>
      <c r="D168" s="40" t="s">
        <v>240</v>
      </c>
    </row>
    <row r="169" spans="2:4" ht="16" customHeight="1" thickBot="1" x14ac:dyDescent="0.25">
      <c r="B169" s="43"/>
      <c r="C169" s="49">
        <v>43466</v>
      </c>
      <c r="D169" s="41" t="s">
        <v>241</v>
      </c>
    </row>
    <row r="170" spans="2:4" x14ac:dyDescent="0.2">
      <c r="B170" s="38" t="s">
        <v>11</v>
      </c>
      <c r="C170" s="47">
        <v>44440</v>
      </c>
      <c r="D170" s="39" t="s">
        <v>242</v>
      </c>
    </row>
    <row r="171" spans="2:4" x14ac:dyDescent="0.2">
      <c r="B171" s="42"/>
      <c r="C171" s="48">
        <v>44409</v>
      </c>
      <c r="D171" s="40" t="s">
        <v>243</v>
      </c>
    </row>
    <row r="172" spans="2:4" x14ac:dyDescent="0.2">
      <c r="B172" s="42"/>
      <c r="C172" s="48">
        <v>44378</v>
      </c>
      <c r="D172" s="40" t="s">
        <v>244</v>
      </c>
    </row>
    <row r="173" spans="2:4" x14ac:dyDescent="0.2">
      <c r="B173" s="42"/>
      <c r="C173" s="48">
        <v>44348</v>
      </c>
      <c r="D173" s="40" t="s">
        <v>245</v>
      </c>
    </row>
    <row r="174" spans="2:4" x14ac:dyDescent="0.2">
      <c r="B174" s="42"/>
      <c r="C174" s="48">
        <v>44287</v>
      </c>
      <c r="D174" s="40" t="s">
        <v>246</v>
      </c>
    </row>
    <row r="175" spans="2:4" x14ac:dyDescent="0.2">
      <c r="B175" s="42"/>
      <c r="C175" s="48">
        <v>44256</v>
      </c>
      <c r="D175" s="40" t="s">
        <v>247</v>
      </c>
    </row>
    <row r="176" spans="2:4" x14ac:dyDescent="0.2">
      <c r="B176" s="42"/>
      <c r="C176" s="48">
        <v>44228</v>
      </c>
      <c r="D176" s="40" t="s">
        <v>248</v>
      </c>
    </row>
    <row r="177" spans="2:4" x14ac:dyDescent="0.2">
      <c r="B177" s="42"/>
      <c r="C177" s="48">
        <v>44197</v>
      </c>
      <c r="D177" s="40" t="s">
        <v>249</v>
      </c>
    </row>
    <row r="178" spans="2:4" x14ac:dyDescent="0.2">
      <c r="B178" s="42"/>
      <c r="C178" s="48">
        <v>44166</v>
      </c>
      <c r="D178" s="40" t="s">
        <v>250</v>
      </c>
    </row>
    <row r="179" spans="2:4" x14ac:dyDescent="0.2">
      <c r="B179" s="42"/>
      <c r="C179" s="48">
        <v>44136</v>
      </c>
      <c r="D179" s="40" t="s">
        <v>251</v>
      </c>
    </row>
    <row r="180" spans="2:4" x14ac:dyDescent="0.2">
      <c r="B180" s="42"/>
      <c r="C180" s="48">
        <v>44105</v>
      </c>
      <c r="D180" s="40" t="s">
        <v>252</v>
      </c>
    </row>
    <row r="181" spans="2:4" x14ac:dyDescent="0.2">
      <c r="B181" s="42"/>
      <c r="C181" s="48">
        <v>44075</v>
      </c>
      <c r="D181" s="40" t="s">
        <v>253</v>
      </c>
    </row>
    <row r="182" spans="2:4" x14ac:dyDescent="0.2">
      <c r="B182" s="42"/>
      <c r="C182" s="48">
        <v>44044</v>
      </c>
      <c r="D182" s="40" t="s">
        <v>254</v>
      </c>
    </row>
    <row r="183" spans="2:4" x14ac:dyDescent="0.2">
      <c r="B183" s="42"/>
      <c r="C183" s="48">
        <v>44013</v>
      </c>
      <c r="D183" s="40" t="s">
        <v>255</v>
      </c>
    </row>
    <row r="184" spans="2:4" x14ac:dyDescent="0.2">
      <c r="B184" s="42"/>
      <c r="C184" s="48">
        <v>43983</v>
      </c>
      <c r="D184" s="40" t="s">
        <v>256</v>
      </c>
    </row>
    <row r="185" spans="2:4" x14ac:dyDescent="0.2">
      <c r="B185" s="42"/>
      <c r="C185" s="48">
        <v>43952</v>
      </c>
      <c r="D185" s="40" t="s">
        <v>257</v>
      </c>
    </row>
    <row r="186" spans="2:4" x14ac:dyDescent="0.2">
      <c r="B186" s="42"/>
      <c r="C186" s="48">
        <v>43891</v>
      </c>
      <c r="D186" s="40" t="s">
        <v>258</v>
      </c>
    </row>
    <row r="187" spans="2:4" x14ac:dyDescent="0.2">
      <c r="B187" s="42"/>
      <c r="C187" s="48">
        <v>43862</v>
      </c>
      <c r="D187" s="40" t="s">
        <v>259</v>
      </c>
    </row>
    <row r="188" spans="2:4" x14ac:dyDescent="0.2">
      <c r="B188" s="42"/>
      <c r="C188" s="48">
        <v>43831</v>
      </c>
      <c r="D188" s="40" t="s">
        <v>260</v>
      </c>
    </row>
    <row r="189" spans="2:4" x14ac:dyDescent="0.2">
      <c r="B189" s="42"/>
      <c r="C189" s="48">
        <v>43800</v>
      </c>
      <c r="D189" s="40" t="s">
        <v>261</v>
      </c>
    </row>
    <row r="190" spans="2:4" x14ac:dyDescent="0.2">
      <c r="B190" s="42"/>
      <c r="C190" s="48">
        <v>43770</v>
      </c>
      <c r="D190" s="40" t="s">
        <v>262</v>
      </c>
    </row>
    <row r="191" spans="2:4" x14ac:dyDescent="0.2">
      <c r="B191" s="42"/>
      <c r="C191" s="48">
        <v>43739</v>
      </c>
      <c r="D191" s="40" t="s">
        <v>263</v>
      </c>
    </row>
    <row r="192" spans="2:4" x14ac:dyDescent="0.2">
      <c r="B192" s="42"/>
      <c r="C192" s="48">
        <v>43709</v>
      </c>
      <c r="D192" s="40" t="s">
        <v>264</v>
      </c>
    </row>
    <row r="193" spans="2:4" x14ac:dyDescent="0.2">
      <c r="B193" s="42"/>
      <c r="C193" s="48">
        <v>43678</v>
      </c>
      <c r="D193" s="40" t="s">
        <v>265</v>
      </c>
    </row>
    <row r="194" spans="2:4" x14ac:dyDescent="0.2">
      <c r="B194" s="42"/>
      <c r="C194" s="48">
        <v>43647</v>
      </c>
      <c r="D194" s="40" t="s">
        <v>266</v>
      </c>
    </row>
    <row r="195" spans="2:4" x14ac:dyDescent="0.2">
      <c r="B195" s="42"/>
      <c r="C195" s="48">
        <v>43617</v>
      </c>
      <c r="D195" s="40" t="s">
        <v>267</v>
      </c>
    </row>
    <row r="196" spans="2:4" x14ac:dyDescent="0.2">
      <c r="B196" s="42"/>
      <c r="C196" s="48">
        <v>43586</v>
      </c>
      <c r="D196" s="40" t="s">
        <v>268</v>
      </c>
    </row>
    <row r="197" spans="2:4" x14ac:dyDescent="0.2">
      <c r="B197" s="42"/>
      <c r="C197" s="48">
        <v>43556</v>
      </c>
      <c r="D197" s="40" t="s">
        <v>269</v>
      </c>
    </row>
    <row r="198" spans="2:4" x14ac:dyDescent="0.2">
      <c r="B198" s="42"/>
      <c r="C198" s="48">
        <v>43525</v>
      </c>
      <c r="D198" s="40" t="s">
        <v>270</v>
      </c>
    </row>
    <row r="199" spans="2:4" x14ac:dyDescent="0.2">
      <c r="B199" s="42"/>
      <c r="C199" s="48">
        <v>43497</v>
      </c>
      <c r="D199" s="40" t="s">
        <v>271</v>
      </c>
    </row>
    <row r="200" spans="2:4" ht="16" customHeight="1" thickBot="1" x14ac:dyDescent="0.25">
      <c r="B200" s="43"/>
      <c r="C200" s="49">
        <v>43466</v>
      </c>
      <c r="D200" s="41" t="s">
        <v>272</v>
      </c>
    </row>
    <row r="201" spans="2:4" ht="30" customHeight="1" x14ac:dyDescent="0.2">
      <c r="B201" s="38" t="s">
        <v>7</v>
      </c>
      <c r="C201" s="47">
        <v>44440</v>
      </c>
      <c r="D201" s="39" t="s">
        <v>273</v>
      </c>
    </row>
    <row r="202" spans="2:4" x14ac:dyDescent="0.2">
      <c r="B202" s="42"/>
      <c r="C202" s="48">
        <v>44378</v>
      </c>
      <c r="D202" s="40" t="s">
        <v>274</v>
      </c>
    </row>
    <row r="203" spans="2:4" x14ac:dyDescent="0.2">
      <c r="B203" s="42"/>
      <c r="C203" s="48">
        <v>44197</v>
      </c>
      <c r="D203" s="40" t="s">
        <v>275</v>
      </c>
    </row>
    <row r="204" spans="2:4" x14ac:dyDescent="0.2">
      <c r="B204" s="42"/>
      <c r="C204" s="48">
        <v>44166</v>
      </c>
      <c r="D204" s="40" t="s">
        <v>276</v>
      </c>
    </row>
    <row r="205" spans="2:4" x14ac:dyDescent="0.2">
      <c r="B205" s="42"/>
      <c r="C205" s="48">
        <v>44105</v>
      </c>
      <c r="D205" s="40" t="s">
        <v>277</v>
      </c>
    </row>
    <row r="206" spans="2:4" x14ac:dyDescent="0.2">
      <c r="B206" s="42"/>
      <c r="C206" s="48">
        <v>44013</v>
      </c>
      <c r="D206" s="40" t="s">
        <v>278</v>
      </c>
    </row>
    <row r="207" spans="2:4" x14ac:dyDescent="0.2">
      <c r="B207" s="42"/>
      <c r="C207" s="48">
        <v>43983</v>
      </c>
      <c r="D207" s="40" t="s">
        <v>279</v>
      </c>
    </row>
    <row r="208" spans="2:4" x14ac:dyDescent="0.2">
      <c r="B208" s="42"/>
      <c r="C208" s="48">
        <v>43891</v>
      </c>
      <c r="D208" s="40" t="s">
        <v>280</v>
      </c>
    </row>
    <row r="209" spans="2:4" x14ac:dyDescent="0.2">
      <c r="B209" s="42"/>
      <c r="C209" s="48">
        <v>43800</v>
      </c>
      <c r="D209" s="40" t="s">
        <v>281</v>
      </c>
    </row>
    <row r="210" spans="2:4" x14ac:dyDescent="0.2">
      <c r="B210" s="42"/>
      <c r="C210" s="48">
        <v>43709</v>
      </c>
      <c r="D210" s="40" t="s">
        <v>282</v>
      </c>
    </row>
    <row r="211" spans="2:4" x14ac:dyDescent="0.2">
      <c r="B211" s="42"/>
      <c r="C211" s="48">
        <v>43678</v>
      </c>
      <c r="D211" s="40" t="s">
        <v>283</v>
      </c>
    </row>
    <row r="212" spans="2:4" x14ac:dyDescent="0.2">
      <c r="B212" s="42"/>
      <c r="C212" s="48">
        <v>43647</v>
      </c>
      <c r="D212" s="40" t="s">
        <v>284</v>
      </c>
    </row>
    <row r="213" spans="2:4" x14ac:dyDescent="0.2">
      <c r="B213" s="42"/>
      <c r="C213" s="48">
        <v>43617</v>
      </c>
      <c r="D213" s="40" t="s">
        <v>285</v>
      </c>
    </row>
    <row r="214" spans="2:4" x14ac:dyDescent="0.2">
      <c r="B214" s="42"/>
      <c r="C214" s="48">
        <v>43586</v>
      </c>
      <c r="D214" s="40" t="s">
        <v>286</v>
      </c>
    </row>
    <row r="215" spans="2:4" x14ac:dyDescent="0.2">
      <c r="B215" s="42"/>
      <c r="C215" s="48">
        <v>43525</v>
      </c>
      <c r="D215" s="40" t="s">
        <v>287</v>
      </c>
    </row>
    <row r="216" spans="2:4" x14ac:dyDescent="0.2">
      <c r="B216" s="42"/>
      <c r="C216" s="48">
        <v>43497</v>
      </c>
      <c r="D216" s="40" t="s">
        <v>288</v>
      </c>
    </row>
    <row r="217" spans="2:4" ht="16" customHeight="1" thickBot="1" x14ac:dyDescent="0.25">
      <c r="B217" s="43"/>
      <c r="C217" s="49">
        <v>43466</v>
      </c>
      <c r="D217" s="41" t="s">
        <v>289</v>
      </c>
    </row>
    <row r="218" spans="2:4" ht="30" customHeight="1" x14ac:dyDescent="0.2">
      <c r="B218" s="38" t="s">
        <v>20</v>
      </c>
      <c r="C218" s="47">
        <v>44378</v>
      </c>
      <c r="D218" s="39" t="s">
        <v>290</v>
      </c>
    </row>
    <row r="219" spans="2:4" x14ac:dyDescent="0.2">
      <c r="B219" s="42"/>
      <c r="C219" s="48">
        <v>44348</v>
      </c>
      <c r="D219" s="40" t="s">
        <v>291</v>
      </c>
    </row>
    <row r="220" spans="2:4" x14ac:dyDescent="0.2">
      <c r="B220" s="42"/>
      <c r="C220" s="48">
        <v>44317</v>
      </c>
      <c r="D220" s="40" t="s">
        <v>292</v>
      </c>
    </row>
    <row r="221" spans="2:4" x14ac:dyDescent="0.2">
      <c r="B221" s="42"/>
      <c r="C221" s="48">
        <v>44013</v>
      </c>
      <c r="D221" s="40" t="s">
        <v>293</v>
      </c>
    </row>
    <row r="222" spans="2:4" x14ac:dyDescent="0.2">
      <c r="B222" s="42"/>
      <c r="C222" s="48">
        <v>43952</v>
      </c>
      <c r="D222" s="40" t="s">
        <v>294</v>
      </c>
    </row>
    <row r="223" spans="2:4" x14ac:dyDescent="0.2">
      <c r="B223" s="42"/>
      <c r="C223" s="48">
        <v>43922</v>
      </c>
      <c r="D223" s="40" t="s">
        <v>295</v>
      </c>
    </row>
    <row r="224" spans="2:4" x14ac:dyDescent="0.2">
      <c r="B224" s="42"/>
      <c r="C224" s="48">
        <v>43800</v>
      </c>
      <c r="D224" s="40" t="s">
        <v>296</v>
      </c>
    </row>
    <row r="225" spans="2:4" x14ac:dyDescent="0.2">
      <c r="B225" s="42"/>
      <c r="C225" s="48">
        <v>43678</v>
      </c>
      <c r="D225" s="40" t="s">
        <v>297</v>
      </c>
    </row>
    <row r="226" spans="2:4" x14ac:dyDescent="0.2">
      <c r="B226" s="42"/>
      <c r="C226" s="48">
        <v>43586</v>
      </c>
      <c r="D226" s="40" t="s">
        <v>298</v>
      </c>
    </row>
    <row r="227" spans="2:4" x14ac:dyDescent="0.2">
      <c r="B227" s="42"/>
      <c r="C227" s="48">
        <v>43556</v>
      </c>
      <c r="D227" s="40" t="s">
        <v>299</v>
      </c>
    </row>
    <row r="228" spans="2:4" x14ac:dyDescent="0.2">
      <c r="B228" s="42"/>
      <c r="C228" s="48">
        <v>43525</v>
      </c>
      <c r="D228" s="40" t="s">
        <v>300</v>
      </c>
    </row>
    <row r="229" spans="2:4" ht="16" customHeight="1" thickBot="1" x14ac:dyDescent="0.25">
      <c r="B229" s="43"/>
      <c r="C229" s="49">
        <v>43466</v>
      </c>
      <c r="D229" s="41" t="s">
        <v>301</v>
      </c>
    </row>
    <row r="230" spans="2:4" x14ac:dyDescent="0.2">
      <c r="B230" s="38" t="s">
        <v>13</v>
      </c>
      <c r="C230" s="47">
        <v>44105</v>
      </c>
      <c r="D230" s="39" t="s">
        <v>302</v>
      </c>
    </row>
    <row r="231" spans="2:4" x14ac:dyDescent="0.2">
      <c r="B231" s="42"/>
      <c r="C231" s="48">
        <v>44105</v>
      </c>
      <c r="D231" s="40" t="s">
        <v>303</v>
      </c>
    </row>
    <row r="232" spans="2:4" x14ac:dyDescent="0.2">
      <c r="B232" s="42"/>
      <c r="C232" s="48">
        <v>44075</v>
      </c>
      <c r="D232" s="40" t="s">
        <v>304</v>
      </c>
    </row>
    <row r="233" spans="2:4" x14ac:dyDescent="0.2">
      <c r="B233" s="42"/>
      <c r="C233" s="48">
        <v>44044</v>
      </c>
      <c r="D233" s="40" t="s">
        <v>305</v>
      </c>
    </row>
    <row r="234" spans="2:4" x14ac:dyDescent="0.2">
      <c r="B234" s="42"/>
      <c r="C234" s="48">
        <v>43922</v>
      </c>
      <c r="D234" s="40" t="s">
        <v>306</v>
      </c>
    </row>
    <row r="235" spans="2:4" x14ac:dyDescent="0.2">
      <c r="B235" s="42"/>
      <c r="C235" s="48">
        <v>43739</v>
      </c>
      <c r="D235" s="40" t="s">
        <v>307</v>
      </c>
    </row>
    <row r="236" spans="2:4" x14ac:dyDescent="0.2">
      <c r="B236" s="42"/>
      <c r="C236" s="48">
        <v>43497</v>
      </c>
      <c r="D236" s="40" t="s">
        <v>308</v>
      </c>
    </row>
    <row r="237" spans="2:4" ht="16" customHeight="1" thickBot="1" x14ac:dyDescent="0.25">
      <c r="B237" s="43"/>
      <c r="C237" s="49">
        <v>43466</v>
      </c>
      <c r="D237" s="41" t="s">
        <v>309</v>
      </c>
    </row>
    <row r="238" spans="2:4" x14ac:dyDescent="0.2">
      <c r="B238" s="38" t="s">
        <v>16</v>
      </c>
      <c r="C238" s="47">
        <v>44409</v>
      </c>
      <c r="D238" s="39" t="s">
        <v>310</v>
      </c>
    </row>
    <row r="239" spans="2:4" x14ac:dyDescent="0.2">
      <c r="B239" s="42"/>
      <c r="C239" s="48">
        <v>44348</v>
      </c>
      <c r="D239" s="40" t="s">
        <v>311</v>
      </c>
    </row>
    <row r="240" spans="2:4" x14ac:dyDescent="0.2">
      <c r="B240" s="42"/>
      <c r="C240" s="48">
        <v>44287</v>
      </c>
      <c r="D240" s="40" t="s">
        <v>312</v>
      </c>
    </row>
    <row r="241" spans="2:4" x14ac:dyDescent="0.2">
      <c r="B241" s="42"/>
      <c r="C241" s="48">
        <v>44256</v>
      </c>
      <c r="D241" s="40" t="s">
        <v>313</v>
      </c>
    </row>
    <row r="242" spans="2:4" x14ac:dyDescent="0.2">
      <c r="B242" s="42"/>
      <c r="C242" s="48">
        <v>44136</v>
      </c>
      <c r="D242" s="40" t="s">
        <v>314</v>
      </c>
    </row>
    <row r="243" spans="2:4" x14ac:dyDescent="0.2">
      <c r="B243" s="42"/>
      <c r="C243" s="48">
        <v>44075</v>
      </c>
      <c r="D243" s="40" t="s">
        <v>315</v>
      </c>
    </row>
    <row r="244" spans="2:4" x14ac:dyDescent="0.2">
      <c r="B244" s="42"/>
      <c r="C244" s="48">
        <v>44013</v>
      </c>
      <c r="D244" s="40" t="s">
        <v>316</v>
      </c>
    </row>
    <row r="245" spans="2:4" x14ac:dyDescent="0.2">
      <c r="B245" s="42"/>
      <c r="C245" s="48">
        <v>43983</v>
      </c>
      <c r="D245" s="40" t="s">
        <v>317</v>
      </c>
    </row>
    <row r="246" spans="2:4" x14ac:dyDescent="0.2">
      <c r="B246" s="42"/>
      <c r="C246" s="48">
        <v>43952</v>
      </c>
      <c r="D246" s="40" t="s">
        <v>318</v>
      </c>
    </row>
    <row r="247" spans="2:4" x14ac:dyDescent="0.2">
      <c r="B247" s="42"/>
      <c r="C247" s="48">
        <v>43922</v>
      </c>
      <c r="D247" s="40" t="s">
        <v>319</v>
      </c>
    </row>
    <row r="248" spans="2:4" x14ac:dyDescent="0.2">
      <c r="B248" s="42"/>
      <c r="C248" s="48">
        <v>43891</v>
      </c>
      <c r="D248" s="40" t="s">
        <v>320</v>
      </c>
    </row>
    <row r="249" spans="2:4" x14ac:dyDescent="0.2">
      <c r="B249" s="42"/>
      <c r="C249" s="48">
        <v>43862</v>
      </c>
      <c r="D249" s="40" t="s">
        <v>321</v>
      </c>
    </row>
    <row r="250" spans="2:4" x14ac:dyDescent="0.2">
      <c r="B250" s="42"/>
      <c r="C250" s="48">
        <v>43831</v>
      </c>
      <c r="D250" s="40" t="s">
        <v>322</v>
      </c>
    </row>
    <row r="251" spans="2:4" x14ac:dyDescent="0.2">
      <c r="B251" s="42"/>
      <c r="C251" s="48">
        <v>43770</v>
      </c>
      <c r="D251" s="40" t="s">
        <v>323</v>
      </c>
    </row>
    <row r="252" spans="2:4" x14ac:dyDescent="0.2">
      <c r="B252" s="42"/>
      <c r="C252" s="48">
        <v>43617</v>
      </c>
      <c r="D252" s="40" t="s">
        <v>324</v>
      </c>
    </row>
    <row r="253" spans="2:4" x14ac:dyDescent="0.2">
      <c r="B253" s="42"/>
      <c r="C253" s="48">
        <v>43586</v>
      </c>
      <c r="D253" s="40" t="s">
        <v>325</v>
      </c>
    </row>
    <row r="254" spans="2:4" x14ac:dyDescent="0.2">
      <c r="B254" s="42"/>
      <c r="C254" s="48">
        <v>43556</v>
      </c>
      <c r="D254" s="40" t="s">
        <v>326</v>
      </c>
    </row>
    <row r="255" spans="2:4" x14ac:dyDescent="0.2">
      <c r="B255" s="42"/>
      <c r="C255" s="48">
        <v>43525</v>
      </c>
      <c r="D255" s="40" t="s">
        <v>327</v>
      </c>
    </row>
    <row r="256" spans="2:4" ht="16" customHeight="1" thickBot="1" x14ac:dyDescent="0.25">
      <c r="B256" s="43"/>
      <c r="C256" s="49">
        <v>43497</v>
      </c>
      <c r="D256" s="41" t="s">
        <v>328</v>
      </c>
    </row>
    <row r="257" spans="2:4" x14ac:dyDescent="0.2">
      <c r="B257" s="38" t="s">
        <v>8</v>
      </c>
      <c r="C257" s="47">
        <v>44409</v>
      </c>
      <c r="D257" s="39" t="s">
        <v>329</v>
      </c>
    </row>
    <row r="258" spans="2:4" x14ac:dyDescent="0.2">
      <c r="B258" s="42"/>
      <c r="C258" s="48">
        <v>44317</v>
      </c>
      <c r="D258" s="40" t="s">
        <v>330</v>
      </c>
    </row>
    <row r="259" spans="2:4" x14ac:dyDescent="0.2">
      <c r="B259" s="42"/>
      <c r="C259" s="48">
        <v>44287</v>
      </c>
      <c r="D259" s="40" t="s">
        <v>331</v>
      </c>
    </row>
    <row r="260" spans="2:4" x14ac:dyDescent="0.2">
      <c r="B260" s="42"/>
      <c r="C260" s="48">
        <v>44256</v>
      </c>
      <c r="D260" s="40" t="s">
        <v>332</v>
      </c>
    </row>
    <row r="261" spans="2:4" x14ac:dyDescent="0.2">
      <c r="B261" s="42"/>
      <c r="C261" s="48">
        <v>44228</v>
      </c>
      <c r="D261" s="40" t="s">
        <v>333</v>
      </c>
    </row>
    <row r="262" spans="2:4" x14ac:dyDescent="0.2">
      <c r="B262" s="42"/>
      <c r="C262" s="48">
        <v>44197</v>
      </c>
      <c r="D262" s="40" t="s">
        <v>334</v>
      </c>
    </row>
    <row r="263" spans="2:4" x14ac:dyDescent="0.2">
      <c r="B263" s="42"/>
      <c r="C263" s="48">
        <v>44166</v>
      </c>
      <c r="D263" s="40" t="s">
        <v>335</v>
      </c>
    </row>
    <row r="264" spans="2:4" x14ac:dyDescent="0.2">
      <c r="B264" s="42"/>
      <c r="C264" s="48">
        <v>44136</v>
      </c>
      <c r="D264" s="40" t="s">
        <v>336</v>
      </c>
    </row>
    <row r="265" spans="2:4" x14ac:dyDescent="0.2">
      <c r="B265" s="42"/>
      <c r="C265" s="48">
        <v>44105</v>
      </c>
      <c r="D265" s="40" t="s">
        <v>337</v>
      </c>
    </row>
    <row r="266" spans="2:4" x14ac:dyDescent="0.2">
      <c r="B266" s="42"/>
      <c r="C266" s="48">
        <v>44075</v>
      </c>
      <c r="D266" s="40" t="s">
        <v>338</v>
      </c>
    </row>
    <row r="267" spans="2:4" x14ac:dyDescent="0.2">
      <c r="B267" s="42"/>
      <c r="C267" s="48">
        <v>44044</v>
      </c>
      <c r="D267" s="40" t="s">
        <v>339</v>
      </c>
    </row>
    <row r="268" spans="2:4" x14ac:dyDescent="0.2">
      <c r="B268" s="42"/>
      <c r="C268" s="48">
        <v>43983</v>
      </c>
      <c r="D268" s="40" t="s">
        <v>340</v>
      </c>
    </row>
    <row r="269" spans="2:4" x14ac:dyDescent="0.2">
      <c r="B269" s="42"/>
      <c r="C269" s="48">
        <v>43952</v>
      </c>
      <c r="D269" s="40" t="s">
        <v>341</v>
      </c>
    </row>
    <row r="270" spans="2:4" x14ac:dyDescent="0.2">
      <c r="B270" s="42"/>
      <c r="C270" s="48">
        <v>43891</v>
      </c>
      <c r="D270" s="40" t="s">
        <v>342</v>
      </c>
    </row>
    <row r="271" spans="2:4" x14ac:dyDescent="0.2">
      <c r="B271" s="42"/>
      <c r="C271" s="48">
        <v>43862</v>
      </c>
      <c r="D271" s="40" t="s">
        <v>343</v>
      </c>
    </row>
    <row r="272" spans="2:4" x14ac:dyDescent="0.2">
      <c r="B272" s="42"/>
      <c r="C272" s="48">
        <v>43831</v>
      </c>
      <c r="D272" s="40" t="s">
        <v>344</v>
      </c>
    </row>
    <row r="273" spans="2:4" x14ac:dyDescent="0.2">
      <c r="B273" s="42"/>
      <c r="C273" s="48">
        <v>43800</v>
      </c>
      <c r="D273" s="40" t="s">
        <v>345</v>
      </c>
    </row>
    <row r="274" spans="2:4" x14ac:dyDescent="0.2">
      <c r="B274" s="42"/>
      <c r="C274" s="48">
        <v>43770</v>
      </c>
      <c r="D274" s="40" t="s">
        <v>346</v>
      </c>
    </row>
    <row r="275" spans="2:4" x14ac:dyDescent="0.2">
      <c r="B275" s="42"/>
      <c r="C275" s="48">
        <v>43739</v>
      </c>
      <c r="D275" s="40" t="s">
        <v>347</v>
      </c>
    </row>
    <row r="276" spans="2:4" x14ac:dyDescent="0.2">
      <c r="B276" s="42"/>
      <c r="C276" s="48">
        <v>43709</v>
      </c>
      <c r="D276" s="40" t="s">
        <v>348</v>
      </c>
    </row>
    <row r="277" spans="2:4" x14ac:dyDescent="0.2">
      <c r="B277" s="42"/>
      <c r="C277" s="48">
        <v>43678</v>
      </c>
      <c r="D277" s="40" t="s">
        <v>349</v>
      </c>
    </row>
    <row r="278" spans="2:4" x14ac:dyDescent="0.2">
      <c r="B278" s="42"/>
      <c r="C278" s="48">
        <v>43647</v>
      </c>
      <c r="D278" s="40" t="s">
        <v>350</v>
      </c>
    </row>
    <row r="279" spans="2:4" x14ac:dyDescent="0.2">
      <c r="B279" s="42"/>
      <c r="C279" s="48">
        <v>43617</v>
      </c>
      <c r="D279" s="40" t="s">
        <v>351</v>
      </c>
    </row>
    <row r="280" spans="2:4" x14ac:dyDescent="0.2">
      <c r="B280" s="42"/>
      <c r="C280" s="48">
        <v>43586</v>
      </c>
      <c r="D280" s="40" t="s">
        <v>352</v>
      </c>
    </row>
    <row r="281" spans="2:4" x14ac:dyDescent="0.2">
      <c r="B281" s="42"/>
      <c r="C281" s="48">
        <v>43556</v>
      </c>
      <c r="D281" s="40" t="s">
        <v>353</v>
      </c>
    </row>
    <row r="282" spans="2:4" x14ac:dyDescent="0.2">
      <c r="B282" s="42"/>
      <c r="C282" s="48">
        <v>43525</v>
      </c>
      <c r="D282" s="40" t="s">
        <v>354</v>
      </c>
    </row>
    <row r="283" spans="2:4" x14ac:dyDescent="0.2">
      <c r="B283" s="42"/>
      <c r="C283" s="48">
        <v>43497</v>
      </c>
      <c r="D283" s="40" t="s">
        <v>355</v>
      </c>
    </row>
    <row r="284" spans="2:4" ht="16" customHeight="1" thickBot="1" x14ac:dyDescent="0.25">
      <c r="B284" s="43"/>
      <c r="C284" s="49">
        <v>43466</v>
      </c>
      <c r="D284" s="41" t="s">
        <v>356</v>
      </c>
    </row>
    <row r="285" spans="2:4" x14ac:dyDescent="0.2">
      <c r="B285" s="38" t="s">
        <v>23</v>
      </c>
      <c r="C285" s="47">
        <v>44378</v>
      </c>
      <c r="D285" s="39" t="s">
        <v>357</v>
      </c>
    </row>
    <row r="286" spans="2:4" x14ac:dyDescent="0.2">
      <c r="B286" s="42"/>
      <c r="C286" s="48">
        <v>44348</v>
      </c>
      <c r="D286" s="40" t="s">
        <v>358</v>
      </c>
    </row>
    <row r="287" spans="2:4" x14ac:dyDescent="0.2">
      <c r="B287" s="42"/>
      <c r="C287" s="48">
        <v>44317</v>
      </c>
      <c r="D287" s="40" t="s">
        <v>359</v>
      </c>
    </row>
    <row r="288" spans="2:4" x14ac:dyDescent="0.2">
      <c r="B288" s="42"/>
      <c r="C288" s="48">
        <v>44287</v>
      </c>
      <c r="D288" s="40" t="s">
        <v>360</v>
      </c>
    </row>
    <row r="289" spans="2:4" x14ac:dyDescent="0.2">
      <c r="B289" s="42"/>
      <c r="C289" s="48">
        <v>44228</v>
      </c>
      <c r="D289" s="40" t="s">
        <v>361</v>
      </c>
    </row>
    <row r="290" spans="2:4" x14ac:dyDescent="0.2">
      <c r="B290" s="42"/>
      <c r="C290" s="48">
        <v>44197</v>
      </c>
      <c r="D290" s="40" t="s">
        <v>362</v>
      </c>
    </row>
    <row r="291" spans="2:4" x14ac:dyDescent="0.2">
      <c r="B291" s="42"/>
      <c r="C291" s="48">
        <v>44166</v>
      </c>
      <c r="D291" s="40" t="s">
        <v>363</v>
      </c>
    </row>
    <row r="292" spans="2:4" x14ac:dyDescent="0.2">
      <c r="B292" s="42"/>
      <c r="C292" s="48">
        <v>44136</v>
      </c>
      <c r="D292" s="40" t="s">
        <v>364</v>
      </c>
    </row>
    <row r="293" spans="2:4" x14ac:dyDescent="0.2">
      <c r="B293" s="42"/>
      <c r="C293" s="48">
        <v>44044</v>
      </c>
      <c r="D293" s="40" t="s">
        <v>365</v>
      </c>
    </row>
    <row r="294" spans="2:4" x14ac:dyDescent="0.2">
      <c r="B294" s="42"/>
      <c r="C294" s="48">
        <v>43983</v>
      </c>
      <c r="D294" s="40" t="s">
        <v>366</v>
      </c>
    </row>
    <row r="295" spans="2:4" x14ac:dyDescent="0.2">
      <c r="B295" s="42"/>
      <c r="C295" s="48">
        <v>43952</v>
      </c>
      <c r="D295" s="40" t="s">
        <v>367</v>
      </c>
    </row>
    <row r="296" spans="2:4" x14ac:dyDescent="0.2">
      <c r="B296" s="42"/>
      <c r="C296" s="48">
        <v>43862</v>
      </c>
      <c r="D296" s="40" t="s">
        <v>368</v>
      </c>
    </row>
    <row r="297" spans="2:4" x14ac:dyDescent="0.2">
      <c r="B297" s="42"/>
      <c r="C297" s="48">
        <v>43739</v>
      </c>
      <c r="D297" s="40" t="s">
        <v>369</v>
      </c>
    </row>
    <row r="298" spans="2:4" x14ac:dyDescent="0.2">
      <c r="B298" s="42"/>
      <c r="C298" s="48">
        <v>43586</v>
      </c>
      <c r="D298" s="40" t="s">
        <v>370</v>
      </c>
    </row>
    <row r="299" spans="2:4" x14ac:dyDescent="0.2">
      <c r="B299" s="42"/>
      <c r="C299" s="48">
        <v>43556</v>
      </c>
      <c r="D299" s="40" t="s">
        <v>371</v>
      </c>
    </row>
    <row r="300" spans="2:4" ht="16" customHeight="1" thickBot="1" x14ac:dyDescent="0.25">
      <c r="B300" s="43"/>
      <c r="C300" s="49">
        <v>43525</v>
      </c>
      <c r="D300" s="41" t="s">
        <v>372</v>
      </c>
    </row>
    <row r="301" spans="2:4" ht="31" customHeight="1" thickBot="1" x14ac:dyDescent="0.25">
      <c r="B301" s="37" t="s">
        <v>21</v>
      </c>
      <c r="C301" s="46"/>
      <c r="D301" s="44"/>
    </row>
    <row r="302" spans="2:4" x14ac:dyDescent="0.2">
      <c r="B302" s="38" t="s">
        <v>6</v>
      </c>
      <c r="C302" s="47">
        <v>44228</v>
      </c>
      <c r="D302" s="39" t="s">
        <v>373</v>
      </c>
    </row>
    <row r="303" spans="2:4" x14ac:dyDescent="0.2">
      <c r="B303" s="42"/>
      <c r="C303" s="48">
        <v>43800</v>
      </c>
      <c r="D303" s="40" t="s">
        <v>374</v>
      </c>
    </row>
    <row r="304" spans="2:4" ht="16" customHeight="1" thickBot="1" x14ac:dyDescent="0.25">
      <c r="B304" s="43"/>
      <c r="C304" s="49">
        <v>43525</v>
      </c>
      <c r="D304" s="41" t="s">
        <v>375</v>
      </c>
    </row>
    <row r="305" spans="2:4" x14ac:dyDescent="0.2">
      <c r="B305" s="42" t="s">
        <v>17</v>
      </c>
      <c r="C305" s="48">
        <v>44440</v>
      </c>
      <c r="D305" s="40" t="s">
        <v>376</v>
      </c>
    </row>
    <row r="306" spans="2:4" x14ac:dyDescent="0.2">
      <c r="B306" s="42"/>
      <c r="C306" s="48">
        <v>44409</v>
      </c>
      <c r="D306" s="40" t="s">
        <v>377</v>
      </c>
    </row>
    <row r="307" spans="2:4" x14ac:dyDescent="0.2">
      <c r="B307" s="42"/>
      <c r="C307" s="48">
        <v>44378</v>
      </c>
      <c r="D307" s="40" t="s">
        <v>378</v>
      </c>
    </row>
    <row r="308" spans="2:4" x14ac:dyDescent="0.2">
      <c r="B308" s="42"/>
      <c r="C308" s="48">
        <v>44348</v>
      </c>
      <c r="D308" s="40" t="s">
        <v>379</v>
      </c>
    </row>
    <row r="309" spans="2:4" x14ac:dyDescent="0.2">
      <c r="B309" s="42"/>
      <c r="C309" s="48">
        <v>44317</v>
      </c>
      <c r="D309" s="40" t="s">
        <v>380</v>
      </c>
    </row>
    <row r="310" spans="2:4" x14ac:dyDescent="0.2">
      <c r="B310" s="42"/>
      <c r="C310" s="48">
        <v>44287</v>
      </c>
      <c r="D310" s="40" t="s">
        <v>381</v>
      </c>
    </row>
    <row r="311" spans="2:4" x14ac:dyDescent="0.2">
      <c r="B311" s="42"/>
      <c r="C311" s="48">
        <v>44256</v>
      </c>
      <c r="D311" s="40" t="s">
        <v>382</v>
      </c>
    </row>
    <row r="312" spans="2:4" x14ac:dyDescent="0.2">
      <c r="B312" s="42"/>
      <c r="C312" s="48">
        <v>44228</v>
      </c>
      <c r="D312" s="40" t="s">
        <v>383</v>
      </c>
    </row>
    <row r="313" spans="2:4" x14ac:dyDescent="0.2">
      <c r="B313" s="42"/>
      <c r="C313" s="48">
        <v>44197</v>
      </c>
      <c r="D313" s="40" t="s">
        <v>384</v>
      </c>
    </row>
    <row r="314" spans="2:4" x14ac:dyDescent="0.2">
      <c r="B314" s="42"/>
      <c r="C314" s="48">
        <v>44166</v>
      </c>
      <c r="D314" s="40" t="s">
        <v>385</v>
      </c>
    </row>
    <row r="315" spans="2:4" x14ac:dyDescent="0.2">
      <c r="B315" s="42"/>
      <c r="C315" s="48">
        <v>44136</v>
      </c>
      <c r="D315" s="40" t="s">
        <v>386</v>
      </c>
    </row>
    <row r="316" spans="2:4" x14ac:dyDescent="0.2">
      <c r="B316" s="42"/>
      <c r="C316" s="48">
        <v>44105</v>
      </c>
      <c r="D316" s="40" t="s">
        <v>387</v>
      </c>
    </row>
    <row r="317" spans="2:4" x14ac:dyDescent="0.2">
      <c r="B317" s="42"/>
      <c r="C317" s="48">
        <v>44075</v>
      </c>
      <c r="D317" s="40" t="s">
        <v>388</v>
      </c>
    </row>
    <row r="318" spans="2:4" x14ac:dyDescent="0.2">
      <c r="B318" s="42"/>
      <c r="C318" s="48">
        <v>44044</v>
      </c>
      <c r="D318" s="40" t="s">
        <v>389</v>
      </c>
    </row>
    <row r="319" spans="2:4" x14ac:dyDescent="0.2">
      <c r="B319" s="42"/>
      <c r="C319" s="48">
        <v>44013</v>
      </c>
      <c r="D319" s="40" t="s">
        <v>390</v>
      </c>
    </row>
    <row r="320" spans="2:4" x14ac:dyDescent="0.2">
      <c r="B320" s="42"/>
      <c r="C320" s="48">
        <v>43983</v>
      </c>
      <c r="D320" s="40" t="s">
        <v>391</v>
      </c>
    </row>
    <row r="321" spans="2:4" x14ac:dyDescent="0.2">
      <c r="B321" s="42"/>
      <c r="C321" s="48">
        <v>43952</v>
      </c>
      <c r="D321" s="40" t="s">
        <v>392</v>
      </c>
    </row>
    <row r="322" spans="2:4" x14ac:dyDescent="0.2">
      <c r="B322" s="42"/>
      <c r="C322" s="48">
        <v>43922</v>
      </c>
      <c r="D322" s="40" t="s">
        <v>393</v>
      </c>
    </row>
    <row r="323" spans="2:4" x14ac:dyDescent="0.2">
      <c r="B323" s="42"/>
      <c r="C323" s="48">
        <v>43891</v>
      </c>
      <c r="D323" s="40" t="s">
        <v>394</v>
      </c>
    </row>
    <row r="324" spans="2:4" x14ac:dyDescent="0.2">
      <c r="B324" s="42"/>
      <c r="C324" s="48">
        <v>43831</v>
      </c>
      <c r="D324" s="40" t="s">
        <v>395</v>
      </c>
    </row>
    <row r="325" spans="2:4" x14ac:dyDescent="0.2">
      <c r="B325" s="42"/>
      <c r="C325" s="48">
        <v>43800</v>
      </c>
      <c r="D325" s="40" t="s">
        <v>396</v>
      </c>
    </row>
    <row r="326" spans="2:4" x14ac:dyDescent="0.2">
      <c r="B326" s="42"/>
      <c r="C326" s="48">
        <v>43770</v>
      </c>
      <c r="D326" s="40" t="s">
        <v>397</v>
      </c>
    </row>
    <row r="327" spans="2:4" x14ac:dyDescent="0.2">
      <c r="B327" s="42"/>
      <c r="C327" s="48">
        <v>43739</v>
      </c>
      <c r="D327" s="40" t="s">
        <v>398</v>
      </c>
    </row>
    <row r="328" spans="2:4" x14ac:dyDescent="0.2">
      <c r="B328" s="42"/>
      <c r="C328" s="48">
        <v>43709</v>
      </c>
      <c r="D328" s="40" t="s">
        <v>399</v>
      </c>
    </row>
    <row r="329" spans="2:4" x14ac:dyDescent="0.2">
      <c r="B329" s="42"/>
      <c r="C329" s="48">
        <v>43678</v>
      </c>
      <c r="D329" s="40" t="s">
        <v>400</v>
      </c>
    </row>
    <row r="330" spans="2:4" x14ac:dyDescent="0.2">
      <c r="B330" s="42"/>
      <c r="C330" s="48">
        <v>43647</v>
      </c>
      <c r="D330" s="40" t="s">
        <v>401</v>
      </c>
    </row>
    <row r="331" spans="2:4" x14ac:dyDescent="0.2">
      <c r="B331" s="42"/>
      <c r="C331" s="48">
        <v>43617</v>
      </c>
      <c r="D331" s="40" t="s">
        <v>402</v>
      </c>
    </row>
    <row r="332" spans="2:4" x14ac:dyDescent="0.2">
      <c r="B332" s="42"/>
      <c r="C332" s="48">
        <v>43586</v>
      </c>
      <c r="D332" s="40" t="s">
        <v>403</v>
      </c>
    </row>
    <row r="333" spans="2:4" x14ac:dyDescent="0.2">
      <c r="B333" s="42"/>
      <c r="C333" s="48">
        <v>43556</v>
      </c>
      <c r="D333" s="40" t="s">
        <v>404</v>
      </c>
    </row>
    <row r="334" spans="2:4" x14ac:dyDescent="0.2">
      <c r="B334" s="42"/>
      <c r="C334" s="48">
        <v>43525</v>
      </c>
      <c r="D334" s="40" t="s">
        <v>405</v>
      </c>
    </row>
    <row r="335" spans="2:4" x14ac:dyDescent="0.2">
      <c r="B335" s="42"/>
      <c r="C335" s="48">
        <v>43497</v>
      </c>
      <c r="D335" s="40" t="s">
        <v>406</v>
      </c>
    </row>
    <row r="336" spans="2:4" ht="16" customHeight="1" thickBot="1" x14ac:dyDescent="0.25">
      <c r="B336" s="43"/>
      <c r="C336" s="49">
        <v>43466</v>
      </c>
      <c r="D336" s="41" t="s">
        <v>407</v>
      </c>
    </row>
    <row r="337" spans="2:4" x14ac:dyDescent="0.2">
      <c r="B337" s="38" t="s">
        <v>22</v>
      </c>
      <c r="C337" s="47">
        <v>44228</v>
      </c>
      <c r="D337" s="39" t="s">
        <v>408</v>
      </c>
    </row>
    <row r="338" spans="2:4" x14ac:dyDescent="0.2">
      <c r="B338" s="42"/>
      <c r="C338" s="48">
        <v>44075</v>
      </c>
      <c r="D338" s="40" t="s">
        <v>409</v>
      </c>
    </row>
    <row r="339" spans="2:4" x14ac:dyDescent="0.2">
      <c r="B339" s="42"/>
      <c r="C339" s="48">
        <v>44044</v>
      </c>
      <c r="D339" s="40" t="s">
        <v>410</v>
      </c>
    </row>
    <row r="340" spans="2:4" x14ac:dyDescent="0.2">
      <c r="B340" s="42"/>
      <c r="C340" s="48">
        <v>43983</v>
      </c>
      <c r="D340" s="40" t="s">
        <v>411</v>
      </c>
    </row>
    <row r="341" spans="2:4" x14ac:dyDescent="0.2">
      <c r="B341" s="42"/>
      <c r="C341" s="48">
        <v>43770</v>
      </c>
      <c r="D341" s="40" t="s">
        <v>397</v>
      </c>
    </row>
    <row r="342" spans="2:4" x14ac:dyDescent="0.2">
      <c r="B342" s="42"/>
      <c r="C342" s="48">
        <v>43617</v>
      </c>
      <c r="D342" s="40" t="s">
        <v>412</v>
      </c>
    </row>
    <row r="343" spans="2:4" ht="16" customHeight="1" thickBot="1" x14ac:dyDescent="0.25">
      <c r="B343" s="43"/>
      <c r="C343" s="49">
        <v>43525</v>
      </c>
      <c r="D343" s="41" t="s">
        <v>413</v>
      </c>
    </row>
  </sheetData>
  <autoFilter ref="B2:D343" xr:uid="{00000000-0009-0000-0000-000011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 bis</vt:lpstr>
      <vt:lpstr>Note</vt:lpstr>
      <vt:lpstr>DB OLD ISM</vt:lpstr>
      <vt:lpstr>DB OLD New Orders</vt:lpstr>
      <vt:lpstr>DB OLD Production</vt:lpstr>
      <vt:lpstr>DB Manufacturing ISM</vt:lpstr>
      <vt:lpstr>DB New Orders</vt:lpstr>
      <vt:lpstr>DB Production</vt:lpstr>
      <vt:lpstr>SectorsProduction</vt:lpstr>
      <vt:lpstr>SectorsNewOrders</vt:lpstr>
      <vt:lpstr>Sectors</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2022-01-18T04:52:12Z</dcterms:modified>
</cp:coreProperties>
</file>