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26FFB384-16AA-5444-B144-00A32A87B21B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37" i="13" l="1"/>
  <c r="D737" i="13" s="1"/>
  <c r="B736" i="13"/>
  <c r="D736" i="13" s="1"/>
  <c r="B735" i="13"/>
  <c r="D735" i="13" s="1"/>
  <c r="B734" i="13"/>
  <c r="D734" i="13" s="1"/>
  <c r="C733" i="13"/>
  <c r="B733" i="13"/>
  <c r="D733" i="13" s="1"/>
  <c r="B732" i="13"/>
  <c r="D732" i="13" s="1"/>
  <c r="C731" i="13"/>
  <c r="B731" i="13"/>
  <c r="D731" i="13" s="1"/>
  <c r="D730" i="13"/>
  <c r="B730" i="13"/>
  <c r="B729" i="13"/>
  <c r="D729" i="13" s="1"/>
  <c r="B728" i="13"/>
  <c r="D728" i="13" s="1"/>
  <c r="B727" i="13"/>
  <c r="B726" i="13"/>
  <c r="D726" i="13" s="1"/>
  <c r="C725" i="13"/>
  <c r="B725" i="13"/>
  <c r="C737" i="13" s="1"/>
  <c r="B724" i="13"/>
  <c r="C736" i="13" s="1"/>
  <c r="C723" i="13"/>
  <c r="B723" i="13"/>
  <c r="D723" i="13" s="1"/>
  <c r="D722" i="13"/>
  <c r="B722" i="13"/>
  <c r="C734" i="13" s="1"/>
  <c r="B721" i="13"/>
  <c r="D721" i="13" s="1"/>
  <c r="B720" i="13"/>
  <c r="C732" i="13" s="1"/>
  <c r="B719" i="13"/>
  <c r="B718" i="13"/>
  <c r="D718" i="13" s="1"/>
  <c r="C717" i="13"/>
  <c r="B717" i="13"/>
  <c r="C729" i="13" s="1"/>
  <c r="B716" i="13"/>
  <c r="D716" i="13" s="1"/>
  <c r="C715" i="13"/>
  <c r="B715" i="13"/>
  <c r="D715" i="13" s="1"/>
  <c r="D714" i="13"/>
  <c r="B714" i="13"/>
  <c r="C726" i="13" s="1"/>
  <c r="B713" i="13"/>
  <c r="D713" i="13" s="1"/>
  <c r="B712" i="13"/>
  <c r="C724" i="13" s="1"/>
  <c r="B711" i="13"/>
  <c r="B710" i="13"/>
  <c r="D710" i="13" s="1"/>
  <c r="C709" i="13"/>
  <c r="B709" i="13"/>
  <c r="C721" i="13" s="1"/>
  <c r="B708" i="13"/>
  <c r="D708" i="13" s="1"/>
  <c r="C707" i="13"/>
  <c r="B707" i="13"/>
  <c r="D707" i="13" s="1"/>
  <c r="D706" i="13"/>
  <c r="B706" i="13"/>
  <c r="C718" i="13" s="1"/>
  <c r="B705" i="13"/>
  <c r="D705" i="13" s="1"/>
  <c r="B704" i="13"/>
  <c r="C716" i="13" s="1"/>
  <c r="B703" i="13"/>
  <c r="B702" i="13"/>
  <c r="D702" i="13" s="1"/>
  <c r="C701" i="13"/>
  <c r="B701" i="13"/>
  <c r="C713" i="13" s="1"/>
  <c r="B700" i="13"/>
  <c r="D700" i="13" s="1"/>
  <c r="C699" i="13"/>
  <c r="B699" i="13"/>
  <c r="D699" i="13" s="1"/>
  <c r="D698" i="13"/>
  <c r="B698" i="13"/>
  <c r="C710" i="13" s="1"/>
  <c r="B697" i="13"/>
  <c r="D697" i="13" s="1"/>
  <c r="B696" i="13"/>
  <c r="C708" i="13" s="1"/>
  <c r="B695" i="13"/>
  <c r="B694" i="13"/>
  <c r="D694" i="13" s="1"/>
  <c r="C693" i="13"/>
  <c r="B693" i="13"/>
  <c r="C705" i="13" s="1"/>
  <c r="B692" i="13"/>
  <c r="D692" i="13" s="1"/>
  <c r="C691" i="13"/>
  <c r="B691" i="13"/>
  <c r="D691" i="13" s="1"/>
  <c r="D690" i="13"/>
  <c r="B690" i="13"/>
  <c r="C702" i="13" s="1"/>
  <c r="B689" i="13"/>
  <c r="D689" i="13" s="1"/>
  <c r="B688" i="13"/>
  <c r="C700" i="13" s="1"/>
  <c r="B687" i="13"/>
  <c r="B686" i="13"/>
  <c r="D686" i="13" s="1"/>
  <c r="C685" i="13"/>
  <c r="B685" i="13"/>
  <c r="C697" i="13" s="1"/>
  <c r="B684" i="13"/>
  <c r="D684" i="13" s="1"/>
  <c r="C683" i="13"/>
  <c r="B683" i="13"/>
  <c r="D683" i="13" s="1"/>
  <c r="D682" i="13"/>
  <c r="B682" i="13"/>
  <c r="C694" i="13" s="1"/>
  <c r="B681" i="13"/>
  <c r="D681" i="13" s="1"/>
  <c r="B680" i="13"/>
  <c r="C692" i="13" s="1"/>
  <c r="B679" i="13"/>
  <c r="B678" i="13"/>
  <c r="D678" i="13" s="1"/>
  <c r="C677" i="13"/>
  <c r="B677" i="13"/>
  <c r="C689" i="13" s="1"/>
  <c r="B676" i="13"/>
  <c r="D676" i="13" s="1"/>
  <c r="C675" i="13"/>
  <c r="B675" i="13"/>
  <c r="D675" i="13" s="1"/>
  <c r="D674" i="13"/>
  <c r="B674" i="13"/>
  <c r="C686" i="13" s="1"/>
  <c r="B673" i="13"/>
  <c r="D673" i="13" s="1"/>
  <c r="B672" i="13"/>
  <c r="C684" i="13" s="1"/>
  <c r="B671" i="13"/>
  <c r="B670" i="13"/>
  <c r="D670" i="13" s="1"/>
  <c r="C669" i="13"/>
  <c r="B669" i="13"/>
  <c r="C681" i="13" s="1"/>
  <c r="B668" i="13"/>
  <c r="D668" i="13" s="1"/>
  <c r="C667" i="13"/>
  <c r="B667" i="13"/>
  <c r="D667" i="13" s="1"/>
  <c r="D666" i="13"/>
  <c r="B666" i="13"/>
  <c r="C678" i="13" s="1"/>
  <c r="B665" i="13"/>
  <c r="D665" i="13" s="1"/>
  <c r="B664" i="13"/>
  <c r="C676" i="13" s="1"/>
  <c r="B663" i="13"/>
  <c r="B662" i="13"/>
  <c r="D662" i="13" s="1"/>
  <c r="C661" i="13"/>
  <c r="B661" i="13"/>
  <c r="C673" i="13" s="1"/>
  <c r="B660" i="13"/>
  <c r="D660" i="13" s="1"/>
  <c r="C659" i="13"/>
  <c r="B659" i="13"/>
  <c r="D659" i="13" s="1"/>
  <c r="D658" i="13"/>
  <c r="B658" i="13"/>
  <c r="C670" i="13" s="1"/>
  <c r="B657" i="13"/>
  <c r="B656" i="13"/>
  <c r="C668" i="13" s="1"/>
  <c r="B655" i="13"/>
  <c r="B654" i="13"/>
  <c r="D653" i="13"/>
  <c r="C653" i="13"/>
  <c r="B653" i="13"/>
  <c r="C665" i="13" s="1"/>
  <c r="B652" i="13"/>
  <c r="C651" i="13"/>
  <c r="B651" i="13"/>
  <c r="D650" i="13"/>
  <c r="B650" i="13"/>
  <c r="C662" i="13" s="1"/>
  <c r="B649" i="13"/>
  <c r="B648" i="13"/>
  <c r="C660" i="13" s="1"/>
  <c r="B647" i="13"/>
  <c r="B646" i="13"/>
  <c r="D646" i="13" s="1"/>
  <c r="D645" i="13"/>
  <c r="C645" i="13"/>
  <c r="B645" i="13"/>
  <c r="C657" i="13" s="1"/>
  <c r="B644" i="13"/>
  <c r="B643" i="13"/>
  <c r="D642" i="13"/>
  <c r="B642" i="13"/>
  <c r="B641" i="13"/>
  <c r="B640" i="13"/>
  <c r="C652" i="13" s="1"/>
  <c r="B639" i="13"/>
  <c r="B638" i="13"/>
  <c r="D638" i="13" s="1"/>
  <c r="D637" i="13"/>
  <c r="C637" i="13"/>
  <c r="B637" i="13"/>
  <c r="C649" i="13" s="1"/>
  <c r="B636" i="13"/>
  <c r="B635" i="13"/>
  <c r="D634" i="13"/>
  <c r="B634" i="13"/>
  <c r="B633" i="13"/>
  <c r="B632" i="13"/>
  <c r="C644" i="13" s="1"/>
  <c r="B631" i="13"/>
  <c r="B630" i="13"/>
  <c r="D630" i="13" s="1"/>
  <c r="D629" i="13"/>
  <c r="C629" i="13"/>
  <c r="B629" i="13"/>
  <c r="C641" i="13" s="1"/>
  <c r="B628" i="13"/>
  <c r="B627" i="13"/>
  <c r="D626" i="13"/>
  <c r="B626" i="13"/>
  <c r="B625" i="13"/>
  <c r="B624" i="13"/>
  <c r="C636" i="13" s="1"/>
  <c r="B623" i="13"/>
  <c r="B622" i="13"/>
  <c r="D621" i="13"/>
  <c r="C621" i="13"/>
  <c r="B621" i="13"/>
  <c r="C633" i="13" s="1"/>
  <c r="B620" i="13"/>
  <c r="B619" i="13"/>
  <c r="D618" i="13"/>
  <c r="B618" i="13"/>
  <c r="B617" i="13"/>
  <c r="B616" i="13"/>
  <c r="C628" i="13" s="1"/>
  <c r="B615" i="13"/>
  <c r="B614" i="13"/>
  <c r="D614" i="13" s="1"/>
  <c r="D613" i="13"/>
  <c r="C613" i="13"/>
  <c r="B613" i="13"/>
  <c r="C625" i="13" s="1"/>
  <c r="B612" i="13"/>
  <c r="B611" i="13"/>
  <c r="D610" i="13"/>
  <c r="B610" i="13"/>
  <c r="B609" i="13"/>
  <c r="B608" i="13"/>
  <c r="C620" i="13" s="1"/>
  <c r="D607" i="13"/>
  <c r="B607" i="13"/>
  <c r="B606" i="13"/>
  <c r="D606" i="13" s="1"/>
  <c r="D605" i="13"/>
  <c r="C605" i="13"/>
  <c r="B605" i="13"/>
  <c r="C617" i="13" s="1"/>
  <c r="B604" i="13"/>
  <c r="B603" i="13"/>
  <c r="D602" i="13"/>
  <c r="B602" i="13"/>
  <c r="B601" i="13"/>
  <c r="B600" i="13"/>
  <c r="C612" i="13" s="1"/>
  <c r="B599" i="13"/>
  <c r="B598" i="13"/>
  <c r="D598" i="13" s="1"/>
  <c r="D597" i="13"/>
  <c r="C597" i="13"/>
  <c r="B597" i="13"/>
  <c r="C609" i="13" s="1"/>
  <c r="B596" i="13"/>
  <c r="B595" i="13"/>
  <c r="D594" i="13"/>
  <c r="C594" i="13"/>
  <c r="B594" i="13"/>
  <c r="B593" i="13"/>
  <c r="B592" i="13"/>
  <c r="C604" i="13" s="1"/>
  <c r="B591" i="13"/>
  <c r="B590" i="13"/>
  <c r="D590" i="13" s="1"/>
  <c r="D589" i="13"/>
  <c r="C589" i="13"/>
  <c r="B589" i="13"/>
  <c r="C601" i="13" s="1"/>
  <c r="B588" i="13"/>
  <c r="B587" i="13"/>
  <c r="D586" i="13"/>
  <c r="B586" i="13"/>
  <c r="B585" i="13"/>
  <c r="B584" i="13"/>
  <c r="C596" i="13" s="1"/>
  <c r="D583" i="13"/>
  <c r="B583" i="13"/>
  <c r="B582" i="13"/>
  <c r="D582" i="13" s="1"/>
  <c r="D581" i="13"/>
  <c r="C581" i="13"/>
  <c r="B581" i="13"/>
  <c r="C593" i="13" s="1"/>
  <c r="B580" i="13"/>
  <c r="B579" i="13"/>
  <c r="D578" i="13"/>
  <c r="B578" i="13"/>
  <c r="B577" i="13"/>
  <c r="B576" i="13"/>
  <c r="C588" i="13" s="1"/>
  <c r="D575" i="13"/>
  <c r="B575" i="13"/>
  <c r="B574" i="13"/>
  <c r="D574" i="13" s="1"/>
  <c r="D573" i="13"/>
  <c r="C573" i="13"/>
  <c r="B573" i="13"/>
  <c r="C585" i="13" s="1"/>
  <c r="B572" i="13"/>
  <c r="B571" i="13"/>
  <c r="D570" i="13"/>
  <c r="C570" i="13"/>
  <c r="B570" i="13"/>
  <c r="B569" i="13"/>
  <c r="B568" i="13"/>
  <c r="C580" i="13" s="1"/>
  <c r="B567" i="13"/>
  <c r="B566" i="13"/>
  <c r="D566" i="13" s="1"/>
  <c r="D565" i="13"/>
  <c r="C565" i="13"/>
  <c r="B565" i="13"/>
  <c r="C577" i="13" s="1"/>
  <c r="B564" i="13"/>
  <c r="B563" i="13"/>
  <c r="D562" i="13"/>
  <c r="B562" i="13"/>
  <c r="B561" i="13"/>
  <c r="B560" i="13"/>
  <c r="C572" i="13" s="1"/>
  <c r="D559" i="13"/>
  <c r="B559" i="13"/>
  <c r="B558" i="13"/>
  <c r="D558" i="13" s="1"/>
  <c r="D557" i="13"/>
  <c r="C557" i="13"/>
  <c r="B557" i="13"/>
  <c r="C569" i="13" s="1"/>
  <c r="B556" i="13"/>
  <c r="B555" i="13"/>
  <c r="D554" i="13"/>
  <c r="C554" i="13"/>
  <c r="B554" i="13"/>
  <c r="B553" i="13"/>
  <c r="B552" i="13"/>
  <c r="B551" i="13"/>
  <c r="B550" i="13"/>
  <c r="D550" i="13" s="1"/>
  <c r="D549" i="13"/>
  <c r="C549" i="13"/>
  <c r="B549" i="13"/>
  <c r="C561" i="13" s="1"/>
  <c r="B548" i="13"/>
  <c r="B547" i="13"/>
  <c r="D546" i="13"/>
  <c r="C546" i="13"/>
  <c r="B546" i="13"/>
  <c r="B545" i="13"/>
  <c r="B544" i="13"/>
  <c r="D543" i="13"/>
  <c r="B543" i="13"/>
  <c r="B542" i="13"/>
  <c r="D542" i="13" s="1"/>
  <c r="D541" i="13"/>
  <c r="C541" i="13"/>
  <c r="B541" i="13"/>
  <c r="C553" i="13" s="1"/>
  <c r="B540" i="13"/>
  <c r="B539" i="13"/>
  <c r="D538" i="13"/>
  <c r="B538" i="13"/>
  <c r="B537" i="13"/>
  <c r="B536" i="13"/>
  <c r="D535" i="13"/>
  <c r="B535" i="13"/>
  <c r="B534" i="13"/>
  <c r="D534" i="13" s="1"/>
  <c r="D533" i="13"/>
  <c r="C533" i="13"/>
  <c r="B533" i="13"/>
  <c r="C545" i="13" s="1"/>
  <c r="B532" i="13"/>
  <c r="B531" i="13"/>
  <c r="D530" i="13"/>
  <c r="C530" i="13"/>
  <c r="B530" i="13"/>
  <c r="B529" i="13"/>
  <c r="B528" i="13"/>
  <c r="B527" i="13"/>
  <c r="B526" i="13"/>
  <c r="D525" i="13"/>
  <c r="C525" i="13"/>
  <c r="B525" i="13"/>
  <c r="C537" i="13" s="1"/>
  <c r="B524" i="13"/>
  <c r="B523" i="13"/>
  <c r="D522" i="13"/>
  <c r="B522" i="13"/>
  <c r="B521" i="13"/>
  <c r="B520" i="13"/>
  <c r="D519" i="13"/>
  <c r="B519" i="13"/>
  <c r="B518" i="13"/>
  <c r="D518" i="13" s="1"/>
  <c r="D517" i="13"/>
  <c r="C517" i="13"/>
  <c r="B517" i="13"/>
  <c r="C529" i="13" s="1"/>
  <c r="B516" i="13"/>
  <c r="B515" i="13"/>
  <c r="D514" i="13"/>
  <c r="B514" i="13"/>
  <c r="B513" i="13"/>
  <c r="B512" i="13"/>
  <c r="B511" i="13"/>
  <c r="B510" i="13"/>
  <c r="D509" i="13"/>
  <c r="C509" i="13"/>
  <c r="B509" i="13"/>
  <c r="C521" i="13" s="1"/>
  <c r="B508" i="13"/>
  <c r="B507" i="13"/>
  <c r="D506" i="13"/>
  <c r="C506" i="13"/>
  <c r="B506" i="13"/>
  <c r="B505" i="13"/>
  <c r="B504" i="13"/>
  <c r="B503" i="13"/>
  <c r="B502" i="13"/>
  <c r="D502" i="13" s="1"/>
  <c r="D501" i="13"/>
  <c r="C501" i="13"/>
  <c r="B501" i="13"/>
  <c r="C513" i="13" s="1"/>
  <c r="B500" i="13"/>
  <c r="B499" i="13"/>
  <c r="D498" i="13"/>
  <c r="B498" i="13"/>
  <c r="B497" i="13"/>
  <c r="B496" i="13"/>
  <c r="D495" i="13"/>
  <c r="B495" i="13"/>
  <c r="B494" i="13"/>
  <c r="D494" i="13" s="1"/>
  <c r="D493" i="13"/>
  <c r="C493" i="13"/>
  <c r="B493" i="13"/>
  <c r="C505" i="13" s="1"/>
  <c r="B492" i="13"/>
  <c r="B491" i="13"/>
  <c r="D490" i="13"/>
  <c r="C490" i="13"/>
  <c r="B490" i="13"/>
  <c r="B489" i="13"/>
  <c r="B488" i="13"/>
  <c r="B487" i="13"/>
  <c r="B486" i="13"/>
  <c r="D485" i="13"/>
  <c r="C485" i="13"/>
  <c r="B485" i="13"/>
  <c r="C497" i="13" s="1"/>
  <c r="B484" i="13"/>
  <c r="B483" i="13"/>
  <c r="D482" i="13"/>
  <c r="B482" i="13"/>
  <c r="B481" i="13"/>
  <c r="B480" i="13"/>
  <c r="D479" i="13"/>
  <c r="B479" i="13"/>
  <c r="B478" i="13"/>
  <c r="D478" i="13" s="1"/>
  <c r="D477" i="13"/>
  <c r="C477" i="13"/>
  <c r="B477" i="13"/>
  <c r="C489" i="13" s="1"/>
  <c r="B476" i="13"/>
  <c r="B475" i="13"/>
  <c r="D474" i="13"/>
  <c r="B474" i="13"/>
  <c r="B473" i="13"/>
  <c r="B472" i="13"/>
  <c r="B471" i="13"/>
  <c r="B470" i="13"/>
  <c r="D470" i="13" s="1"/>
  <c r="D469" i="13"/>
  <c r="C469" i="13"/>
  <c r="B469" i="13"/>
  <c r="C481" i="13" s="1"/>
  <c r="B468" i="13"/>
  <c r="B467" i="13"/>
  <c r="D466" i="13"/>
  <c r="C466" i="13"/>
  <c r="B466" i="13"/>
  <c r="B465" i="13"/>
  <c r="B464" i="13"/>
  <c r="B463" i="13"/>
  <c r="B462" i="13"/>
  <c r="D461" i="13"/>
  <c r="C461" i="13"/>
  <c r="B461" i="13"/>
  <c r="C473" i="13" s="1"/>
  <c r="B460" i="13"/>
  <c r="B459" i="13"/>
  <c r="D458" i="13"/>
  <c r="B458" i="13"/>
  <c r="B457" i="13"/>
  <c r="B456" i="13"/>
  <c r="D455" i="13"/>
  <c r="B455" i="13"/>
  <c r="B454" i="13"/>
  <c r="D454" i="13" s="1"/>
  <c r="D453" i="13"/>
  <c r="C453" i="13"/>
  <c r="B453" i="13"/>
  <c r="C465" i="13" s="1"/>
  <c r="B452" i="13"/>
  <c r="B451" i="13"/>
  <c r="D450" i="13"/>
  <c r="C450" i="13"/>
  <c r="B450" i="13"/>
  <c r="B449" i="13"/>
  <c r="B448" i="13"/>
  <c r="B447" i="13"/>
  <c r="B446" i="13"/>
  <c r="D445" i="13"/>
  <c r="C445" i="13"/>
  <c r="B445" i="13"/>
  <c r="C457" i="13" s="1"/>
  <c r="B444" i="13"/>
  <c r="B443" i="13"/>
  <c r="D442" i="13"/>
  <c r="C442" i="13"/>
  <c r="B442" i="13"/>
  <c r="C454" i="13" s="1"/>
  <c r="B441" i="13"/>
  <c r="B440" i="13"/>
  <c r="B439" i="13"/>
  <c r="B438" i="13"/>
  <c r="D438" i="13" s="1"/>
  <c r="D437" i="13"/>
  <c r="C437" i="13"/>
  <c r="B437" i="13"/>
  <c r="C449" i="13" s="1"/>
  <c r="B436" i="13"/>
  <c r="B435" i="13"/>
  <c r="D434" i="13"/>
  <c r="B434" i="13"/>
  <c r="B433" i="13"/>
  <c r="B432" i="13"/>
  <c r="D431" i="13"/>
  <c r="B431" i="13"/>
  <c r="B430" i="13"/>
  <c r="D430" i="13" s="1"/>
  <c r="D429" i="13"/>
  <c r="C429" i="13"/>
  <c r="B429" i="13"/>
  <c r="C441" i="13" s="1"/>
  <c r="B428" i="13"/>
  <c r="B427" i="13"/>
  <c r="D426" i="13"/>
  <c r="C426" i="13"/>
  <c r="B426" i="13"/>
  <c r="C438" i="13" s="1"/>
  <c r="B425" i="13"/>
  <c r="B424" i="13"/>
  <c r="B423" i="13"/>
  <c r="B422" i="13"/>
  <c r="D421" i="13"/>
  <c r="C421" i="13"/>
  <c r="B421" i="13"/>
  <c r="C433" i="13" s="1"/>
  <c r="B420" i="13"/>
  <c r="B419" i="13"/>
  <c r="D418" i="13"/>
  <c r="C418" i="13"/>
  <c r="B418" i="13"/>
  <c r="C430" i="13" s="1"/>
  <c r="B417" i="13"/>
  <c r="B416" i="13"/>
  <c r="D415" i="13"/>
  <c r="B415" i="13"/>
  <c r="B414" i="13"/>
  <c r="D414" i="13" s="1"/>
  <c r="D413" i="13"/>
  <c r="C413" i="13"/>
  <c r="B413" i="13"/>
  <c r="C425" i="13" s="1"/>
  <c r="B412" i="13"/>
  <c r="D412" i="13" s="1"/>
  <c r="C411" i="13"/>
  <c r="B411" i="13"/>
  <c r="D410" i="13"/>
  <c r="B410" i="13"/>
  <c r="B409" i="13"/>
  <c r="D408" i="13"/>
  <c r="B408" i="13"/>
  <c r="C420" i="13" s="1"/>
  <c r="D407" i="13"/>
  <c r="B407" i="13"/>
  <c r="B406" i="13"/>
  <c r="B405" i="13"/>
  <c r="C404" i="13"/>
  <c r="B404" i="13"/>
  <c r="D404" i="13" s="1"/>
  <c r="B403" i="13"/>
  <c r="D402" i="13"/>
  <c r="B402" i="13"/>
  <c r="B401" i="13"/>
  <c r="B400" i="13"/>
  <c r="B399" i="13"/>
  <c r="B398" i="13"/>
  <c r="D399" i="13" s="1"/>
  <c r="B397" i="13"/>
  <c r="C409" i="13" s="1"/>
  <c r="B396" i="13"/>
  <c r="D395" i="13"/>
  <c r="C395" i="13"/>
  <c r="B395" i="13"/>
  <c r="C407" i="13" s="1"/>
  <c r="B394" i="13"/>
  <c r="C393" i="13"/>
  <c r="B393" i="13"/>
  <c r="D392" i="13"/>
  <c r="C392" i="13"/>
  <c r="B392" i="13"/>
  <c r="B391" i="13"/>
  <c r="B390" i="13"/>
  <c r="D389" i="13"/>
  <c r="C389" i="13"/>
  <c r="B389" i="13"/>
  <c r="C401" i="13" s="1"/>
  <c r="B388" i="13"/>
  <c r="D388" i="13" s="1"/>
  <c r="C387" i="13"/>
  <c r="B387" i="13"/>
  <c r="C399" i="13" s="1"/>
  <c r="D386" i="13"/>
  <c r="B386" i="13"/>
  <c r="B385" i="13"/>
  <c r="D385" i="13" s="1"/>
  <c r="D384" i="13"/>
  <c r="B384" i="13"/>
  <c r="B383" i="13"/>
  <c r="B382" i="13"/>
  <c r="D381" i="13"/>
  <c r="C381" i="13"/>
  <c r="B381" i="13"/>
  <c r="B380" i="13"/>
  <c r="C379" i="13"/>
  <c r="B379" i="13"/>
  <c r="D378" i="13"/>
  <c r="B378" i="13"/>
  <c r="C377" i="13"/>
  <c r="B377" i="13"/>
  <c r="B376" i="13"/>
  <c r="B375" i="13"/>
  <c r="D374" i="13"/>
  <c r="C374" i="13"/>
  <c r="B374" i="13"/>
  <c r="B373" i="13"/>
  <c r="B372" i="13"/>
  <c r="B371" i="13"/>
  <c r="D370" i="13"/>
  <c r="B370" i="13"/>
  <c r="C369" i="13"/>
  <c r="B369" i="13"/>
  <c r="C368" i="13"/>
  <c r="B368" i="13"/>
  <c r="C380" i="13" s="1"/>
  <c r="B367" i="13"/>
  <c r="B366" i="13"/>
  <c r="D366" i="13" s="1"/>
  <c r="B365" i="13"/>
  <c r="B364" i="13"/>
  <c r="D363" i="13"/>
  <c r="C363" i="13"/>
  <c r="B363" i="13"/>
  <c r="C375" i="13" s="1"/>
  <c r="B362" i="13"/>
  <c r="C361" i="13"/>
  <c r="B361" i="13"/>
  <c r="D360" i="13"/>
  <c r="C360" i="13"/>
  <c r="B360" i="13"/>
  <c r="B359" i="13"/>
  <c r="B358" i="13"/>
  <c r="D357" i="13"/>
  <c r="C357" i="13"/>
  <c r="B357" i="13"/>
  <c r="B356" i="13"/>
  <c r="D356" i="13" s="1"/>
  <c r="C355" i="13"/>
  <c r="B355" i="13"/>
  <c r="C367" i="13" s="1"/>
  <c r="B354" i="13"/>
  <c r="C353" i="13"/>
  <c r="B353" i="13"/>
  <c r="D353" i="13" s="1"/>
  <c r="D352" i="13"/>
  <c r="B352" i="13"/>
  <c r="B351" i="13"/>
  <c r="B350" i="13"/>
  <c r="D349" i="13"/>
  <c r="C349" i="13"/>
  <c r="B349" i="13"/>
  <c r="B348" i="13"/>
  <c r="C347" i="13"/>
  <c r="B347" i="13"/>
  <c r="D346" i="13"/>
  <c r="B346" i="13"/>
  <c r="C345" i="13"/>
  <c r="B345" i="13"/>
  <c r="B344" i="13"/>
  <c r="B343" i="13"/>
  <c r="D342" i="13"/>
  <c r="C342" i="13"/>
  <c r="B342" i="13"/>
  <c r="B341" i="13"/>
  <c r="B340" i="13"/>
  <c r="D339" i="13"/>
  <c r="B339" i="13"/>
  <c r="C351" i="13" s="1"/>
  <c r="D338" i="13"/>
  <c r="B338" i="13"/>
  <c r="C337" i="13"/>
  <c r="B337" i="13"/>
  <c r="D336" i="13"/>
  <c r="C336" i="13"/>
  <c r="B336" i="13"/>
  <c r="C348" i="13" s="1"/>
  <c r="B335" i="13"/>
  <c r="D334" i="13"/>
  <c r="B334" i="13"/>
  <c r="B333" i="13"/>
  <c r="B332" i="13"/>
  <c r="D331" i="13"/>
  <c r="C331" i="13"/>
  <c r="B331" i="13"/>
  <c r="C343" i="13" s="1"/>
  <c r="B330" i="13"/>
  <c r="B329" i="13"/>
  <c r="D328" i="13"/>
  <c r="C328" i="13"/>
  <c r="B328" i="13"/>
  <c r="B327" i="13"/>
  <c r="B326" i="13"/>
  <c r="D325" i="13"/>
  <c r="C325" i="13"/>
  <c r="B325" i="13"/>
  <c r="B324" i="13"/>
  <c r="D324" i="13" s="1"/>
  <c r="C323" i="13"/>
  <c r="B323" i="13"/>
  <c r="C335" i="13" s="1"/>
  <c r="B322" i="13"/>
  <c r="C321" i="13"/>
  <c r="B321" i="13"/>
  <c r="D321" i="13" s="1"/>
  <c r="D320" i="13"/>
  <c r="B320" i="13"/>
  <c r="B319" i="13"/>
  <c r="D318" i="13"/>
  <c r="B318" i="13"/>
  <c r="D317" i="13"/>
  <c r="C317" i="13"/>
  <c r="B317" i="13"/>
  <c r="B316" i="13"/>
  <c r="C315" i="13"/>
  <c r="B315" i="13"/>
  <c r="D314" i="13"/>
  <c r="B314" i="13"/>
  <c r="C313" i="13"/>
  <c r="B313" i="13"/>
  <c r="B312" i="13"/>
  <c r="B311" i="13"/>
  <c r="D310" i="13"/>
  <c r="C310" i="13"/>
  <c r="B310" i="13"/>
  <c r="B309" i="13"/>
  <c r="B308" i="13"/>
  <c r="B307" i="13"/>
  <c r="C319" i="13" s="1"/>
  <c r="D306" i="13"/>
  <c r="B306" i="13"/>
  <c r="C305" i="13"/>
  <c r="B305" i="13"/>
  <c r="B304" i="13"/>
  <c r="C316" i="13" s="1"/>
  <c r="B303" i="13"/>
  <c r="D302" i="13"/>
  <c r="B302" i="13"/>
  <c r="B301" i="13"/>
  <c r="B300" i="13"/>
  <c r="D299" i="13"/>
  <c r="C299" i="13"/>
  <c r="B299" i="13"/>
  <c r="C311" i="13" s="1"/>
  <c r="B298" i="13"/>
  <c r="C297" i="13"/>
  <c r="B297" i="13"/>
  <c r="D296" i="13"/>
  <c r="C296" i="13"/>
  <c r="B296" i="13"/>
  <c r="B295" i="13"/>
  <c r="B294" i="13"/>
  <c r="D293" i="13"/>
  <c r="C293" i="13"/>
  <c r="B293" i="13"/>
  <c r="B292" i="13"/>
  <c r="D292" i="13" s="1"/>
  <c r="C291" i="13"/>
  <c r="B291" i="13"/>
  <c r="C303" i="13" s="1"/>
  <c r="D290" i="13"/>
  <c r="B290" i="13"/>
  <c r="C289" i="13"/>
  <c r="B289" i="13"/>
  <c r="D289" i="13" s="1"/>
  <c r="D288" i="13"/>
  <c r="B288" i="13"/>
  <c r="B287" i="13"/>
  <c r="B286" i="13"/>
  <c r="D285" i="13"/>
  <c r="C285" i="13"/>
  <c r="B285" i="13"/>
  <c r="B284" i="13"/>
  <c r="B283" i="13"/>
  <c r="D282" i="13"/>
  <c r="B282" i="13"/>
  <c r="C281" i="13"/>
  <c r="B281" i="13"/>
  <c r="B280" i="13"/>
  <c r="B279" i="13"/>
  <c r="D278" i="13"/>
  <c r="C278" i="13"/>
  <c r="B278" i="13"/>
  <c r="B277" i="13"/>
  <c r="B276" i="13"/>
  <c r="D275" i="13"/>
  <c r="B275" i="13"/>
  <c r="C287" i="13" s="1"/>
  <c r="D274" i="13"/>
  <c r="B274" i="13"/>
  <c r="C273" i="13"/>
  <c r="B273" i="13"/>
  <c r="D272" i="13"/>
  <c r="C272" i="13"/>
  <c r="B272" i="13"/>
  <c r="C284" i="13" s="1"/>
  <c r="B271" i="13"/>
  <c r="D270" i="13"/>
  <c r="B270" i="13"/>
  <c r="B269" i="13"/>
  <c r="B268" i="13"/>
  <c r="D267" i="13"/>
  <c r="C267" i="13"/>
  <c r="B267" i="13"/>
  <c r="C279" i="13" s="1"/>
  <c r="B266" i="13"/>
  <c r="B265" i="13"/>
  <c r="D264" i="13"/>
  <c r="C264" i="13"/>
  <c r="B264" i="13"/>
  <c r="B263" i="13"/>
  <c r="B262" i="13"/>
  <c r="D261" i="13"/>
  <c r="C261" i="13"/>
  <c r="B261" i="13"/>
  <c r="B260" i="13"/>
  <c r="D260" i="13" s="1"/>
  <c r="C259" i="13"/>
  <c r="B259" i="13"/>
  <c r="C271" i="13" s="1"/>
  <c r="B258" i="13"/>
  <c r="B257" i="13"/>
  <c r="D257" i="13" s="1"/>
  <c r="D256" i="13"/>
  <c r="B256" i="13"/>
  <c r="B255" i="13"/>
  <c r="D254" i="13"/>
  <c r="B254" i="13"/>
  <c r="D253" i="13"/>
  <c r="B253" i="13"/>
  <c r="B252" i="13"/>
  <c r="B251" i="13"/>
  <c r="D250" i="13"/>
  <c r="B250" i="13"/>
  <c r="B249" i="13"/>
  <c r="B248" i="13"/>
  <c r="B247" i="13"/>
  <c r="D246" i="13"/>
  <c r="C246" i="13"/>
  <c r="B246" i="13"/>
  <c r="B245" i="13"/>
  <c r="D245" i="13" s="1"/>
  <c r="B244" i="13"/>
  <c r="B243" i="13"/>
  <c r="C255" i="13" s="1"/>
  <c r="B242" i="13"/>
  <c r="B241" i="13"/>
  <c r="D240" i="13"/>
  <c r="B240" i="13"/>
  <c r="C252" i="13" s="1"/>
  <c r="B239" i="13"/>
  <c r="B238" i="13"/>
  <c r="B237" i="13"/>
  <c r="C249" i="13" s="1"/>
  <c r="B236" i="13"/>
  <c r="D236" i="13" s="1"/>
  <c r="C235" i="13"/>
  <c r="B235" i="13"/>
  <c r="C247" i="13" s="1"/>
  <c r="D234" i="13"/>
  <c r="B234" i="13"/>
  <c r="C233" i="13"/>
  <c r="B233" i="13"/>
  <c r="D233" i="13" s="1"/>
  <c r="B232" i="13"/>
  <c r="D231" i="13"/>
  <c r="B231" i="13"/>
  <c r="D230" i="13"/>
  <c r="C230" i="13"/>
  <c r="B230" i="13"/>
  <c r="C242" i="13" s="1"/>
  <c r="B229" i="13"/>
  <c r="B228" i="13"/>
  <c r="D228" i="13" s="1"/>
  <c r="D227" i="13"/>
  <c r="C227" i="13"/>
  <c r="B227" i="13"/>
  <c r="C239" i="13" s="1"/>
  <c r="B226" i="13"/>
  <c r="B225" i="13"/>
  <c r="B224" i="13"/>
  <c r="C236" i="13" s="1"/>
  <c r="B223" i="13"/>
  <c r="B222" i="13"/>
  <c r="B221" i="13"/>
  <c r="D221" i="13" s="1"/>
  <c r="B220" i="13"/>
  <c r="D220" i="13" s="1"/>
  <c r="C219" i="13"/>
  <c r="B219" i="13"/>
  <c r="C231" i="13" s="1"/>
  <c r="D218" i="13"/>
  <c r="B218" i="13"/>
  <c r="B217" i="13"/>
  <c r="D217" i="13" s="1"/>
  <c r="B216" i="13"/>
  <c r="D215" i="13"/>
  <c r="B215" i="13"/>
  <c r="D214" i="13"/>
  <c r="B214" i="13"/>
  <c r="C226" i="13" s="1"/>
  <c r="B213" i="13"/>
  <c r="B212" i="13"/>
  <c r="B211" i="13"/>
  <c r="C223" i="13" s="1"/>
  <c r="B210" i="13"/>
  <c r="B209" i="13"/>
  <c r="B208" i="13"/>
  <c r="C220" i="13" s="1"/>
  <c r="B207" i="13"/>
  <c r="B206" i="13"/>
  <c r="C218" i="13" s="1"/>
  <c r="D205" i="13"/>
  <c r="C205" i="13"/>
  <c r="B205" i="13"/>
  <c r="C217" i="13" s="1"/>
  <c r="B204" i="13"/>
  <c r="D204" i="13" s="1"/>
  <c r="C203" i="13"/>
  <c r="B203" i="13"/>
  <c r="C215" i="13" s="1"/>
  <c r="B202" i="13"/>
  <c r="D202" i="13" s="1"/>
  <c r="C201" i="13"/>
  <c r="B201" i="13"/>
  <c r="D201" i="13" s="1"/>
  <c r="B200" i="13"/>
  <c r="D199" i="13"/>
  <c r="B199" i="13"/>
  <c r="D198" i="13"/>
  <c r="C198" i="13"/>
  <c r="B198" i="13"/>
  <c r="C210" i="13" s="1"/>
  <c r="B197" i="13"/>
  <c r="B196" i="13"/>
  <c r="D196" i="13" s="1"/>
  <c r="C195" i="13"/>
  <c r="B195" i="13"/>
  <c r="C207" i="13" s="1"/>
  <c r="B194" i="13"/>
  <c r="C193" i="13"/>
  <c r="B193" i="13"/>
  <c r="D193" i="13" s="1"/>
  <c r="D192" i="13"/>
  <c r="C192" i="13"/>
  <c r="B192" i="13"/>
  <c r="B191" i="13"/>
  <c r="B190" i="13"/>
  <c r="B189" i="13"/>
  <c r="B188" i="13"/>
  <c r="B187" i="13"/>
  <c r="D187" i="13" s="1"/>
  <c r="B186" i="13"/>
  <c r="B185" i="13"/>
  <c r="D184" i="13"/>
  <c r="C184" i="13"/>
  <c r="B184" i="13"/>
  <c r="B183" i="13"/>
  <c r="B182" i="13"/>
  <c r="D181" i="13"/>
  <c r="C181" i="13"/>
  <c r="B181" i="13"/>
  <c r="B180" i="13"/>
  <c r="D180" i="13" s="1"/>
  <c r="B179" i="13"/>
  <c r="D178" i="13"/>
  <c r="C178" i="13"/>
  <c r="B178" i="13"/>
  <c r="B177" i="13"/>
  <c r="C176" i="13"/>
  <c r="B176" i="13"/>
  <c r="D175" i="13"/>
  <c r="C175" i="13"/>
  <c r="B175" i="13"/>
  <c r="B174" i="13"/>
  <c r="C186" i="13" s="1"/>
  <c r="B173" i="13"/>
  <c r="D172" i="13"/>
  <c r="B172" i="13"/>
  <c r="C171" i="13"/>
  <c r="B171" i="13"/>
  <c r="C183" i="13" s="1"/>
  <c r="B170" i="13"/>
  <c r="C182" i="13" s="1"/>
  <c r="C169" i="13"/>
  <c r="B169" i="13"/>
  <c r="D169" i="13" s="1"/>
  <c r="B168" i="13"/>
  <c r="D167" i="13"/>
  <c r="B167" i="13"/>
  <c r="D166" i="13"/>
  <c r="C166" i="13"/>
  <c r="B166" i="13"/>
  <c r="B165" i="13"/>
  <c r="B164" i="13"/>
  <c r="D164" i="13" s="1"/>
  <c r="C163" i="13"/>
  <c r="B163" i="13"/>
  <c r="B162" i="13"/>
  <c r="C161" i="13"/>
  <c r="B161" i="13"/>
  <c r="D161" i="13" s="1"/>
  <c r="D160" i="13"/>
  <c r="C160" i="13"/>
  <c r="B160" i="13"/>
  <c r="B159" i="13"/>
  <c r="B158" i="13"/>
  <c r="D157" i="13"/>
  <c r="B157" i="13"/>
  <c r="B156" i="13"/>
  <c r="B155" i="13"/>
  <c r="C167" i="13" s="1"/>
  <c r="D154" i="13"/>
  <c r="B154" i="13"/>
  <c r="B153" i="13"/>
  <c r="B152" i="13"/>
  <c r="C164" i="13" s="1"/>
  <c r="B151" i="13"/>
  <c r="B150" i="13"/>
  <c r="D149" i="13"/>
  <c r="B149" i="13"/>
  <c r="B148" i="13"/>
  <c r="B147" i="13"/>
  <c r="D146" i="13"/>
  <c r="C146" i="13"/>
  <c r="B146" i="13"/>
  <c r="B145" i="13"/>
  <c r="B144" i="13"/>
  <c r="D143" i="13"/>
  <c r="C143" i="13"/>
  <c r="B143" i="13"/>
  <c r="B142" i="13"/>
  <c r="C154" i="13" s="1"/>
  <c r="B141" i="13"/>
  <c r="B140" i="13"/>
  <c r="C152" i="13" s="1"/>
  <c r="C139" i="13"/>
  <c r="B139" i="13"/>
  <c r="C151" i="13" s="1"/>
  <c r="D138" i="13"/>
  <c r="C138" i="13"/>
  <c r="B138" i="13"/>
  <c r="B137" i="13"/>
  <c r="D137" i="13" s="1"/>
  <c r="B136" i="13"/>
  <c r="D135" i="13"/>
  <c r="C135" i="13"/>
  <c r="B135" i="13"/>
  <c r="C134" i="13"/>
  <c r="B134" i="13"/>
  <c r="B133" i="13"/>
  <c r="D134" i="13" s="1"/>
  <c r="B132" i="13"/>
  <c r="C144" i="13" s="1"/>
  <c r="D131" i="13"/>
  <c r="C131" i="13"/>
  <c r="B131" i="13"/>
  <c r="B130" i="13"/>
  <c r="B129" i="13"/>
  <c r="D129" i="13" s="1"/>
  <c r="D128" i="13"/>
  <c r="C128" i="13"/>
  <c r="B128" i="13"/>
  <c r="B127" i="13"/>
  <c r="D126" i="13"/>
  <c r="B126" i="13"/>
  <c r="D127" i="13" s="1"/>
  <c r="B125" i="13"/>
  <c r="B124" i="13"/>
  <c r="D123" i="13"/>
  <c r="C123" i="13"/>
  <c r="B123" i="13"/>
  <c r="B122" i="13"/>
  <c r="B121" i="13"/>
  <c r="B120" i="13"/>
  <c r="C132" i="13" s="1"/>
  <c r="D119" i="13"/>
  <c r="B119" i="13"/>
  <c r="B118" i="13"/>
  <c r="B117" i="13"/>
  <c r="C129" i="13" s="1"/>
  <c r="B116" i="13"/>
  <c r="D116" i="13" s="1"/>
  <c r="C115" i="13"/>
  <c r="B115" i="13"/>
  <c r="B114" i="13"/>
  <c r="C126" i="13" s="1"/>
  <c r="B113" i="13"/>
  <c r="B112" i="13"/>
  <c r="D111" i="13"/>
  <c r="B111" i="13"/>
  <c r="B110" i="13"/>
  <c r="C122" i="13" s="1"/>
  <c r="B109" i="13"/>
  <c r="C121" i="13" s="1"/>
  <c r="D108" i="13"/>
  <c r="C108" i="13"/>
  <c r="B108" i="13"/>
  <c r="B107" i="13"/>
  <c r="B106" i="13"/>
  <c r="C118" i="13" s="1"/>
  <c r="D105" i="13"/>
  <c r="B105" i="13"/>
  <c r="C104" i="13"/>
  <c r="B104" i="13"/>
  <c r="B103" i="13"/>
  <c r="D103" i="13" s="1"/>
  <c r="B102" i="13"/>
  <c r="B101" i="13"/>
  <c r="B100" i="13"/>
  <c r="B99" i="13"/>
  <c r="C111" i="13" s="1"/>
  <c r="B98" i="13"/>
  <c r="C110" i="13" s="1"/>
  <c r="D97" i="13"/>
  <c r="B97" i="13"/>
  <c r="B96" i="13"/>
  <c r="B95" i="13"/>
  <c r="C107" i="13" s="1"/>
  <c r="B94" i="13"/>
  <c r="D94" i="13" s="1"/>
  <c r="D93" i="13"/>
  <c r="B93" i="13"/>
  <c r="C105" i="13" s="1"/>
  <c r="C92" i="13"/>
  <c r="B92" i="13"/>
  <c r="B91" i="13"/>
  <c r="D91" i="13" s="1"/>
  <c r="D90" i="13"/>
  <c r="C90" i="13"/>
  <c r="B90" i="13"/>
  <c r="C102" i="13" s="1"/>
  <c r="B89" i="13"/>
  <c r="B88" i="13"/>
  <c r="B87" i="13"/>
  <c r="B86" i="13"/>
  <c r="B85" i="13"/>
  <c r="C97" i="13" s="1"/>
  <c r="D84" i="13"/>
  <c r="C84" i="13"/>
  <c r="B84" i="13"/>
  <c r="B83" i="13"/>
  <c r="B82" i="13"/>
  <c r="C94" i="13" s="1"/>
  <c r="B81" i="13"/>
  <c r="D81" i="13" s="1"/>
  <c r="C80" i="13"/>
  <c r="B80" i="13"/>
  <c r="B79" i="13"/>
  <c r="B78" i="13"/>
  <c r="D78" i="13" s="1"/>
  <c r="D77" i="13"/>
  <c r="C77" i="13"/>
  <c r="B77" i="13"/>
  <c r="C89" i="13" s="1"/>
  <c r="B76" i="13"/>
  <c r="B75" i="13"/>
  <c r="D76" i="13" s="1"/>
  <c r="D74" i="13"/>
  <c r="C74" i="13"/>
  <c r="B74" i="13"/>
  <c r="C86" i="13" s="1"/>
  <c r="B73" i="13"/>
  <c r="D73" i="13" s="1"/>
  <c r="B72" i="13"/>
  <c r="B71" i="13"/>
  <c r="B70" i="13"/>
  <c r="B69" i="13"/>
  <c r="D68" i="13"/>
  <c r="C68" i="13"/>
  <c r="B68" i="13"/>
  <c r="B67" i="13"/>
  <c r="B66" i="13"/>
  <c r="D66" i="13" s="1"/>
  <c r="B65" i="13"/>
  <c r="D65" i="13" s="1"/>
  <c r="C64" i="13"/>
  <c r="B64" i="13"/>
  <c r="B63" i="13"/>
  <c r="B62" i="13"/>
  <c r="D62" i="13" s="1"/>
  <c r="D61" i="13"/>
  <c r="C61" i="13"/>
  <c r="B61" i="13"/>
  <c r="C73" i="13" s="1"/>
  <c r="B60" i="13"/>
  <c r="B59" i="13"/>
  <c r="D60" i="13" s="1"/>
  <c r="D58" i="13"/>
  <c r="C58" i="13"/>
  <c r="B58" i="13"/>
  <c r="C70" i="13" s="1"/>
  <c r="B57" i="13"/>
  <c r="D57" i="13" s="1"/>
  <c r="B56" i="13"/>
  <c r="B55" i="13"/>
  <c r="C54" i="13"/>
  <c r="B54" i="13"/>
  <c r="B53" i="13"/>
  <c r="D52" i="13"/>
  <c r="B52" i="13"/>
  <c r="B51" i="13"/>
  <c r="B50" i="13"/>
  <c r="D50" i="13" s="1"/>
  <c r="B49" i="13"/>
  <c r="D49" i="13" s="1"/>
  <c r="C48" i="13"/>
  <c r="B48" i="13"/>
  <c r="D48" i="13" s="1"/>
  <c r="B47" i="13"/>
  <c r="B46" i="13"/>
  <c r="D46" i="13" s="1"/>
  <c r="D45" i="13"/>
  <c r="C45" i="13"/>
  <c r="B45" i="13"/>
  <c r="C57" i="13" s="1"/>
  <c r="B44" i="13"/>
  <c r="B43" i="13"/>
  <c r="D44" i="13" s="1"/>
  <c r="D42" i="13"/>
  <c r="C42" i="13"/>
  <c r="B42" i="13"/>
  <c r="B41" i="13"/>
  <c r="D41" i="13" s="1"/>
  <c r="B40" i="13"/>
  <c r="D40" i="13" s="1"/>
  <c r="D39" i="13"/>
  <c r="C39" i="13"/>
  <c r="B39" i="13"/>
  <c r="C51" i="13" s="1"/>
  <c r="B38" i="13"/>
  <c r="B37" i="13"/>
  <c r="C49" i="13" s="1"/>
  <c r="D36" i="13"/>
  <c r="C36" i="13"/>
  <c r="B36" i="13"/>
  <c r="B35" i="13"/>
  <c r="C47" i="13" s="1"/>
  <c r="B34" i="13"/>
  <c r="B33" i="13"/>
  <c r="B32" i="13"/>
  <c r="C44" i="13" s="1"/>
  <c r="B31" i="13"/>
  <c r="B30" i="13"/>
  <c r="B29" i="13"/>
  <c r="C41" i="13" s="1"/>
  <c r="D28" i="13"/>
  <c r="B28" i="13"/>
  <c r="B27" i="13"/>
  <c r="C26" i="13"/>
  <c r="B26" i="13"/>
  <c r="C38" i="13" s="1"/>
  <c r="B25" i="13"/>
  <c r="B24" i="13"/>
  <c r="C23" i="13"/>
  <c r="B23" i="13"/>
  <c r="C35" i="13" s="1"/>
  <c r="B22" i="13"/>
  <c r="D21" i="13"/>
  <c r="B21" i="13"/>
  <c r="C33" i="13" s="1"/>
  <c r="B20" i="13"/>
  <c r="D19" i="13"/>
  <c r="C19" i="13"/>
  <c r="B19" i="13"/>
  <c r="D20" i="13" s="1"/>
  <c r="B18" i="13"/>
  <c r="D18" i="13" s="1"/>
  <c r="B17" i="13"/>
  <c r="B16" i="13"/>
  <c r="B15" i="13"/>
  <c r="C27" i="13" s="1"/>
  <c r="B14" i="13"/>
  <c r="D14" i="13" s="1"/>
  <c r="B13" i="13"/>
  <c r="B12" i="13"/>
  <c r="B11" i="13"/>
  <c r="B10" i="13"/>
  <c r="D10" i="13" s="1"/>
  <c r="B9" i="13"/>
  <c r="B8" i="13"/>
  <c r="D7" i="13"/>
  <c r="B7" i="13"/>
  <c r="B6" i="13"/>
  <c r="C18" i="13" s="1"/>
  <c r="F1" i="13"/>
  <c r="G1" i="13" s="1"/>
  <c r="AA88" i="12"/>
  <c r="Y88" i="12"/>
  <c r="W88" i="12"/>
  <c r="V88" i="12"/>
  <c r="U88" i="12"/>
  <c r="T88" i="12"/>
  <c r="S88" i="12"/>
  <c r="R88" i="12"/>
  <c r="P88" i="12"/>
  <c r="O88" i="12"/>
  <c r="M88" i="12"/>
  <c r="L88" i="12"/>
  <c r="J88" i="12"/>
  <c r="I88" i="12"/>
  <c r="H88" i="12"/>
  <c r="E88" i="12"/>
  <c r="C88" i="12"/>
  <c r="A88" i="12"/>
  <c r="Z88" i="12" s="1"/>
  <c r="AA87" i="12"/>
  <c r="Y87" i="12"/>
  <c r="W87" i="12"/>
  <c r="U87" i="12"/>
  <c r="T87" i="12"/>
  <c r="S87" i="12"/>
  <c r="R87" i="12"/>
  <c r="O87" i="12"/>
  <c r="M87" i="12"/>
  <c r="L87" i="12"/>
  <c r="J87" i="12"/>
  <c r="I87" i="12"/>
  <c r="E87" i="12"/>
  <c r="C87" i="12"/>
  <c r="A87" i="12"/>
  <c r="Z87" i="12" s="1"/>
  <c r="AA86" i="12"/>
  <c r="Y86" i="12"/>
  <c r="X86" i="12"/>
  <c r="W86" i="12"/>
  <c r="V86" i="12"/>
  <c r="U86" i="12"/>
  <c r="T86" i="12"/>
  <c r="S86" i="12"/>
  <c r="R86" i="12"/>
  <c r="Q86" i="12"/>
  <c r="P86" i="12"/>
  <c r="O86" i="12"/>
  <c r="N86" i="12"/>
  <c r="M86" i="12"/>
  <c r="L86" i="12"/>
  <c r="K86" i="12"/>
  <c r="J86" i="12"/>
  <c r="I86" i="12"/>
  <c r="H86" i="12"/>
  <c r="G86" i="12"/>
  <c r="F86" i="12"/>
  <c r="E86" i="12"/>
  <c r="D86" i="12"/>
  <c r="C86" i="12"/>
  <c r="A86" i="12"/>
  <c r="Z86" i="12" s="1"/>
  <c r="AA85" i="12"/>
  <c r="Y85" i="12"/>
  <c r="W85" i="12"/>
  <c r="U85" i="12"/>
  <c r="T85" i="12"/>
  <c r="R85" i="12"/>
  <c r="O85" i="12"/>
  <c r="M85" i="12"/>
  <c r="L85" i="12"/>
  <c r="J85" i="12"/>
  <c r="I85" i="12"/>
  <c r="E85" i="12"/>
  <c r="A85" i="12"/>
  <c r="AA84" i="12"/>
  <c r="Y84" i="12"/>
  <c r="W84" i="12"/>
  <c r="U84" i="12"/>
  <c r="T84" i="12"/>
  <c r="R84" i="12"/>
  <c r="O84" i="12"/>
  <c r="M84" i="12"/>
  <c r="L84" i="12"/>
  <c r="J84" i="12"/>
  <c r="I84" i="12"/>
  <c r="E84" i="12"/>
  <c r="A84" i="12"/>
  <c r="AA83" i="12"/>
  <c r="Y83" i="12"/>
  <c r="X83" i="12"/>
  <c r="W83" i="12"/>
  <c r="V83" i="12"/>
  <c r="U83" i="12"/>
  <c r="T83" i="12"/>
  <c r="S83" i="12"/>
  <c r="R83" i="12"/>
  <c r="Q83" i="12"/>
  <c r="P83" i="12"/>
  <c r="O83" i="12"/>
  <c r="N83" i="12"/>
  <c r="M83" i="12"/>
  <c r="L83" i="12"/>
  <c r="K83" i="12"/>
  <c r="J83" i="12"/>
  <c r="I83" i="12"/>
  <c r="H83" i="12"/>
  <c r="G83" i="12"/>
  <c r="F83" i="12"/>
  <c r="E83" i="12"/>
  <c r="D83" i="12"/>
  <c r="C83" i="12"/>
  <c r="A83" i="12"/>
  <c r="Z83" i="12" s="1"/>
  <c r="AA82" i="12"/>
  <c r="Y82" i="12"/>
  <c r="X82" i="12"/>
  <c r="W82" i="12"/>
  <c r="V82" i="12"/>
  <c r="U82" i="12"/>
  <c r="T82" i="12"/>
  <c r="R82" i="12"/>
  <c r="Q82" i="12"/>
  <c r="P82" i="12"/>
  <c r="O82" i="12"/>
  <c r="N82" i="12"/>
  <c r="M82" i="12"/>
  <c r="L82" i="12"/>
  <c r="J82" i="12"/>
  <c r="I82" i="12"/>
  <c r="H82" i="12"/>
  <c r="G82" i="12"/>
  <c r="F82" i="12"/>
  <c r="E82" i="12"/>
  <c r="A82" i="12"/>
  <c r="D82" i="12" s="1"/>
  <c r="AA81" i="12"/>
  <c r="Y81" i="12"/>
  <c r="X81" i="12"/>
  <c r="W81" i="12"/>
  <c r="U81" i="12"/>
  <c r="T81" i="12"/>
  <c r="R81" i="12"/>
  <c r="P81" i="12"/>
  <c r="O81" i="12"/>
  <c r="M81" i="12"/>
  <c r="L81" i="12"/>
  <c r="J81" i="12"/>
  <c r="I81" i="12"/>
  <c r="H81" i="12"/>
  <c r="E81" i="12"/>
  <c r="A81" i="12"/>
  <c r="V81" i="12" s="1"/>
  <c r="AA80" i="12"/>
  <c r="Y80" i="12"/>
  <c r="W80" i="12"/>
  <c r="U80" i="12"/>
  <c r="T80" i="12"/>
  <c r="R80" i="12"/>
  <c r="O80" i="12"/>
  <c r="M80" i="12"/>
  <c r="L80" i="12"/>
  <c r="J80" i="12"/>
  <c r="I80" i="12"/>
  <c r="E80" i="12"/>
  <c r="A80" i="12"/>
  <c r="AA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9" i="12"/>
  <c r="D79" i="12"/>
  <c r="C79" i="12"/>
  <c r="A79" i="12"/>
  <c r="Z79" i="12" s="1"/>
  <c r="AA78" i="12"/>
  <c r="Y78" i="12"/>
  <c r="X78" i="12"/>
  <c r="W78" i="12"/>
  <c r="V78" i="12"/>
  <c r="U78" i="12"/>
  <c r="T78" i="12"/>
  <c r="R78" i="12"/>
  <c r="Q78" i="12"/>
  <c r="P78" i="12"/>
  <c r="O78" i="12"/>
  <c r="N78" i="12"/>
  <c r="M78" i="12"/>
  <c r="L78" i="12"/>
  <c r="J78" i="12"/>
  <c r="I78" i="12"/>
  <c r="H78" i="12"/>
  <c r="G78" i="12"/>
  <c r="F78" i="12"/>
  <c r="E78" i="12"/>
  <c r="A78" i="12"/>
  <c r="D78" i="12" s="1"/>
  <c r="AA77" i="12"/>
  <c r="Y77" i="12"/>
  <c r="W77" i="12"/>
  <c r="U77" i="12"/>
  <c r="T77" i="12"/>
  <c r="R77" i="12"/>
  <c r="P77" i="12"/>
  <c r="O77" i="12"/>
  <c r="M77" i="12"/>
  <c r="L77" i="12"/>
  <c r="J77" i="12"/>
  <c r="I77" i="12"/>
  <c r="E77" i="12"/>
  <c r="C77" i="12"/>
  <c r="A77" i="12"/>
  <c r="AA76" i="12"/>
  <c r="Y76" i="12"/>
  <c r="W76" i="12"/>
  <c r="U76" i="12"/>
  <c r="T76" i="12"/>
  <c r="R76" i="12"/>
  <c r="O76" i="12"/>
  <c r="M76" i="12"/>
  <c r="L76" i="12"/>
  <c r="J76" i="12"/>
  <c r="I76" i="12"/>
  <c r="E76" i="12"/>
  <c r="C76" i="12"/>
  <c r="A76" i="12"/>
  <c r="AA75" i="12"/>
  <c r="Y75" i="12"/>
  <c r="X75" i="12"/>
  <c r="W75" i="12"/>
  <c r="V75" i="12"/>
  <c r="U75" i="12"/>
  <c r="T75" i="12"/>
  <c r="S75" i="12"/>
  <c r="R75" i="12"/>
  <c r="Q75" i="12"/>
  <c r="P75" i="12"/>
  <c r="O75" i="12"/>
  <c r="N75" i="12"/>
  <c r="M75" i="12"/>
  <c r="L75" i="12"/>
  <c r="K75" i="12"/>
  <c r="J75" i="12"/>
  <c r="I75" i="12"/>
  <c r="H75" i="12"/>
  <c r="G75" i="12"/>
  <c r="F75" i="12"/>
  <c r="E75" i="12"/>
  <c r="D75" i="12"/>
  <c r="C75" i="12"/>
  <c r="A75" i="12"/>
  <c r="Z75" i="12" s="1"/>
  <c r="AA74" i="12"/>
  <c r="Y74" i="12"/>
  <c r="X74" i="12"/>
  <c r="W74" i="12"/>
  <c r="V74" i="12"/>
  <c r="U74" i="12"/>
  <c r="T74" i="12"/>
  <c r="R74" i="12"/>
  <c r="Q74" i="12"/>
  <c r="P74" i="12"/>
  <c r="O74" i="12"/>
  <c r="N74" i="12"/>
  <c r="M74" i="12"/>
  <c r="L74" i="12"/>
  <c r="J74" i="12"/>
  <c r="I74" i="12"/>
  <c r="H74" i="12"/>
  <c r="G74" i="12"/>
  <c r="F74" i="12"/>
  <c r="E74" i="12"/>
  <c r="A74" i="12"/>
  <c r="D74" i="12" s="1"/>
  <c r="AA73" i="12"/>
  <c r="Z73" i="12"/>
  <c r="Y73" i="12"/>
  <c r="X73" i="12"/>
  <c r="W73" i="12"/>
  <c r="U73" i="12"/>
  <c r="T73" i="12"/>
  <c r="S73" i="12"/>
  <c r="R73" i="12"/>
  <c r="Q73" i="12"/>
  <c r="P73" i="12"/>
  <c r="O73" i="12"/>
  <c r="M73" i="12"/>
  <c r="L73" i="12"/>
  <c r="K73" i="12"/>
  <c r="J73" i="12"/>
  <c r="I73" i="12"/>
  <c r="H73" i="12"/>
  <c r="E73" i="12"/>
  <c r="C73" i="12"/>
  <c r="A73" i="12"/>
  <c r="AA72" i="12"/>
  <c r="Y72" i="12"/>
  <c r="W72" i="12"/>
  <c r="U72" i="12"/>
  <c r="T72" i="12"/>
  <c r="R72" i="12"/>
  <c r="O72" i="12"/>
  <c r="M72" i="12"/>
  <c r="L72" i="12"/>
  <c r="K72" i="12"/>
  <c r="J72" i="12"/>
  <c r="I72" i="12"/>
  <c r="E72" i="12"/>
  <c r="A72" i="12"/>
  <c r="AA71" i="12"/>
  <c r="Y71" i="12"/>
  <c r="X71" i="12"/>
  <c r="W71" i="12"/>
  <c r="V71" i="12"/>
  <c r="U71" i="12"/>
  <c r="T71" i="12"/>
  <c r="S71" i="12"/>
  <c r="R71" i="12"/>
  <c r="Q71" i="12"/>
  <c r="P71" i="12"/>
  <c r="O71" i="12"/>
  <c r="N71" i="12"/>
  <c r="M71" i="12"/>
  <c r="L71" i="12"/>
  <c r="K71" i="12"/>
  <c r="J71" i="12"/>
  <c r="I71" i="12"/>
  <c r="H71" i="12"/>
  <c r="G71" i="12"/>
  <c r="F71" i="12"/>
  <c r="E71" i="12"/>
  <c r="D71" i="12"/>
  <c r="C71" i="12"/>
  <c r="A71" i="12"/>
  <c r="Z71" i="12" s="1"/>
  <c r="AA70" i="12"/>
  <c r="Y70" i="12"/>
  <c r="X70" i="12"/>
  <c r="W70" i="12"/>
  <c r="V70" i="12"/>
  <c r="U70" i="12"/>
  <c r="T70" i="12"/>
  <c r="R70" i="12"/>
  <c r="Q70" i="12"/>
  <c r="P70" i="12"/>
  <c r="O70" i="12"/>
  <c r="N70" i="12"/>
  <c r="M70" i="12"/>
  <c r="L70" i="12"/>
  <c r="J70" i="12"/>
  <c r="I70" i="12"/>
  <c r="H70" i="12"/>
  <c r="G70" i="12"/>
  <c r="F70" i="12"/>
  <c r="E70" i="12"/>
  <c r="A70" i="12"/>
  <c r="D70" i="12" s="1"/>
  <c r="AA69" i="12"/>
  <c r="Y69" i="12"/>
  <c r="X69" i="12"/>
  <c r="W69" i="12"/>
  <c r="U69" i="12"/>
  <c r="T69" i="12"/>
  <c r="R69" i="12"/>
  <c r="P69" i="12"/>
  <c r="O69" i="12"/>
  <c r="M69" i="12"/>
  <c r="L69" i="12"/>
  <c r="J69" i="12"/>
  <c r="I69" i="12"/>
  <c r="E69" i="12"/>
  <c r="C69" i="12"/>
  <c r="A69" i="12"/>
  <c r="AA68" i="12"/>
  <c r="Y68" i="12"/>
  <c r="W68" i="12"/>
  <c r="U68" i="12"/>
  <c r="T68" i="12"/>
  <c r="S68" i="12"/>
  <c r="R68" i="12"/>
  <c r="O68" i="12"/>
  <c r="M68" i="12"/>
  <c r="L68" i="12"/>
  <c r="J68" i="12"/>
  <c r="I68" i="12"/>
  <c r="E68" i="12"/>
  <c r="D68" i="12"/>
  <c r="C68" i="12"/>
  <c r="A68" i="12"/>
  <c r="K68" i="12" s="1"/>
  <c r="AA67" i="12"/>
  <c r="Y67" i="12"/>
  <c r="X67" i="12"/>
  <c r="W67" i="12"/>
  <c r="V67" i="12"/>
  <c r="U67" i="12"/>
  <c r="T67" i="12"/>
  <c r="S67" i="12"/>
  <c r="R67" i="12"/>
  <c r="Q67" i="12"/>
  <c r="P67" i="12"/>
  <c r="O67" i="12"/>
  <c r="N67" i="12"/>
  <c r="M67" i="12"/>
  <c r="L67" i="12"/>
  <c r="K67" i="12"/>
  <c r="J67" i="12"/>
  <c r="I67" i="12"/>
  <c r="H67" i="12"/>
  <c r="G67" i="12"/>
  <c r="F67" i="12"/>
  <c r="E67" i="12"/>
  <c r="D67" i="12"/>
  <c r="C67" i="12"/>
  <c r="A67" i="12"/>
  <c r="Z67" i="12" s="1"/>
  <c r="AA66" i="12"/>
  <c r="Y66" i="12"/>
  <c r="X66" i="12"/>
  <c r="W66" i="12"/>
  <c r="V66" i="12"/>
  <c r="U66" i="12"/>
  <c r="T66" i="12"/>
  <c r="R66" i="12"/>
  <c r="Q66" i="12"/>
  <c r="P66" i="12"/>
  <c r="O66" i="12"/>
  <c r="N66" i="12"/>
  <c r="M66" i="12"/>
  <c r="L66" i="12"/>
  <c r="J66" i="12"/>
  <c r="I66" i="12"/>
  <c r="H66" i="12"/>
  <c r="G66" i="12"/>
  <c r="F66" i="12"/>
  <c r="E66" i="12"/>
  <c r="A66" i="12"/>
  <c r="D66" i="12" s="1"/>
  <c r="AA65" i="12"/>
  <c r="Y65" i="12"/>
  <c r="W65" i="12"/>
  <c r="U65" i="12"/>
  <c r="T65" i="12"/>
  <c r="S65" i="12"/>
  <c r="R65" i="12"/>
  <c r="O65" i="12"/>
  <c r="M65" i="12"/>
  <c r="L65" i="12"/>
  <c r="K65" i="12"/>
  <c r="J65" i="12"/>
  <c r="I65" i="12"/>
  <c r="E65" i="12"/>
  <c r="A65" i="12"/>
  <c r="AA64" i="12"/>
  <c r="Y64" i="12"/>
  <c r="W64" i="12"/>
  <c r="U64" i="12"/>
  <c r="T64" i="12"/>
  <c r="R64" i="12"/>
  <c r="O64" i="12"/>
  <c r="M64" i="12"/>
  <c r="L64" i="12"/>
  <c r="J64" i="12"/>
  <c r="I64" i="12"/>
  <c r="E64" i="12"/>
  <c r="A64" i="12"/>
  <c r="K64" i="12" s="1"/>
  <c r="AA63" i="12"/>
  <c r="Y63" i="12"/>
  <c r="X63" i="12"/>
  <c r="W63" i="12"/>
  <c r="V63" i="12"/>
  <c r="U63" i="12"/>
  <c r="T63" i="12"/>
  <c r="S63" i="12"/>
  <c r="R63" i="12"/>
  <c r="Q63" i="12"/>
  <c r="P63" i="12"/>
  <c r="O63" i="12"/>
  <c r="N63" i="12"/>
  <c r="M63" i="12"/>
  <c r="L63" i="12"/>
  <c r="K63" i="12"/>
  <c r="J63" i="12"/>
  <c r="I63" i="12"/>
  <c r="H63" i="12"/>
  <c r="G63" i="12"/>
  <c r="F63" i="12"/>
  <c r="E63" i="12"/>
  <c r="D63" i="12"/>
  <c r="C63" i="12"/>
  <c r="A63" i="12"/>
  <c r="Z63" i="12" s="1"/>
  <c r="AA62" i="12"/>
  <c r="Y62" i="12"/>
  <c r="X62" i="12"/>
  <c r="W62" i="12"/>
  <c r="V62" i="12"/>
  <c r="U62" i="12"/>
  <c r="T62" i="12"/>
  <c r="R62" i="12"/>
  <c r="Q62" i="12"/>
  <c r="P62" i="12"/>
  <c r="O62" i="12"/>
  <c r="N62" i="12"/>
  <c r="M62" i="12"/>
  <c r="L62" i="12"/>
  <c r="J62" i="12"/>
  <c r="I62" i="12"/>
  <c r="H62" i="12"/>
  <c r="G62" i="12"/>
  <c r="F62" i="12"/>
  <c r="E62" i="12"/>
  <c r="A62" i="12"/>
  <c r="D62" i="12" s="1"/>
  <c r="AA61" i="12"/>
  <c r="Z61" i="12"/>
  <c r="Y61" i="12"/>
  <c r="X61" i="12"/>
  <c r="W61" i="12"/>
  <c r="U61" i="12"/>
  <c r="T61" i="12"/>
  <c r="S61" i="12"/>
  <c r="R61" i="12"/>
  <c r="Q61" i="12"/>
  <c r="P61" i="12"/>
  <c r="O61" i="12"/>
  <c r="M61" i="12"/>
  <c r="L61" i="12"/>
  <c r="K61" i="12"/>
  <c r="J61" i="12"/>
  <c r="I61" i="12"/>
  <c r="H61" i="12"/>
  <c r="E61" i="12"/>
  <c r="C61" i="12"/>
  <c r="A61" i="12"/>
  <c r="AA60" i="12"/>
  <c r="Y60" i="12"/>
  <c r="W60" i="12"/>
  <c r="U60" i="12"/>
  <c r="T60" i="12"/>
  <c r="S60" i="12"/>
  <c r="R60" i="12"/>
  <c r="O60" i="12"/>
  <c r="M60" i="12"/>
  <c r="L60" i="12"/>
  <c r="K60" i="12"/>
  <c r="J60" i="12"/>
  <c r="I60" i="12"/>
  <c r="E60" i="12"/>
  <c r="A60" i="12"/>
  <c r="AA59" i="12"/>
  <c r="Y59" i="12"/>
  <c r="X59" i="12"/>
  <c r="W59" i="12"/>
  <c r="V59" i="12"/>
  <c r="U59" i="12"/>
  <c r="T59" i="12"/>
  <c r="S59" i="12"/>
  <c r="R59" i="12"/>
  <c r="Q59" i="12"/>
  <c r="P59" i="12"/>
  <c r="O59" i="12"/>
  <c r="N59" i="12"/>
  <c r="M59" i="12"/>
  <c r="L59" i="12"/>
  <c r="K59" i="12"/>
  <c r="J59" i="12"/>
  <c r="I59" i="12"/>
  <c r="H59" i="12"/>
  <c r="G59" i="12"/>
  <c r="F59" i="12"/>
  <c r="E59" i="12"/>
  <c r="D59" i="12"/>
  <c r="C59" i="12"/>
  <c r="A59" i="12"/>
  <c r="Z59" i="12" s="1"/>
  <c r="AA58" i="12"/>
  <c r="Y58" i="12"/>
  <c r="X58" i="12"/>
  <c r="W58" i="12"/>
  <c r="V58" i="12"/>
  <c r="U58" i="12"/>
  <c r="T58" i="12"/>
  <c r="R58" i="12"/>
  <c r="Q58" i="12"/>
  <c r="P58" i="12"/>
  <c r="O58" i="12"/>
  <c r="N58" i="12"/>
  <c r="M58" i="12"/>
  <c r="L58" i="12"/>
  <c r="J58" i="12"/>
  <c r="I58" i="12"/>
  <c r="H58" i="12"/>
  <c r="G58" i="12"/>
  <c r="F58" i="12"/>
  <c r="E58" i="12"/>
  <c r="A58" i="12"/>
  <c r="D58" i="12" s="1"/>
  <c r="AA57" i="12"/>
  <c r="Y57" i="12"/>
  <c r="W57" i="12"/>
  <c r="U57" i="12"/>
  <c r="T57" i="12"/>
  <c r="R57" i="12"/>
  <c r="O57" i="12"/>
  <c r="M57" i="12"/>
  <c r="L57" i="12"/>
  <c r="J57" i="12"/>
  <c r="I57" i="12"/>
  <c r="E57" i="12"/>
  <c r="A57" i="12"/>
  <c r="K57" i="12" s="1"/>
  <c r="AA56" i="12"/>
  <c r="Y56" i="12"/>
  <c r="W56" i="12"/>
  <c r="U56" i="12"/>
  <c r="T56" i="12"/>
  <c r="R56" i="12"/>
  <c r="O56" i="12"/>
  <c r="M56" i="12"/>
  <c r="L56" i="12"/>
  <c r="J56" i="12"/>
  <c r="I56" i="12"/>
  <c r="E56" i="12"/>
  <c r="D56" i="12"/>
  <c r="A56" i="12"/>
  <c r="AA55" i="12"/>
  <c r="Y55" i="12"/>
  <c r="X55" i="12"/>
  <c r="W55" i="12"/>
  <c r="V55" i="12"/>
  <c r="U55" i="12"/>
  <c r="T55" i="12"/>
  <c r="S55" i="12"/>
  <c r="R55" i="12"/>
  <c r="Q55" i="12"/>
  <c r="P55" i="12"/>
  <c r="O55" i="12"/>
  <c r="N55" i="12"/>
  <c r="M55" i="12"/>
  <c r="L55" i="12"/>
  <c r="K55" i="12"/>
  <c r="J55" i="12"/>
  <c r="I55" i="12"/>
  <c r="H55" i="12"/>
  <c r="G55" i="12"/>
  <c r="F55" i="12"/>
  <c r="E55" i="12"/>
  <c r="D55" i="12"/>
  <c r="C55" i="12"/>
  <c r="A55" i="12"/>
  <c r="Z55" i="12" s="1"/>
  <c r="AA54" i="12"/>
  <c r="Y54" i="12"/>
  <c r="X54" i="12"/>
  <c r="W54" i="12"/>
  <c r="V54" i="12"/>
  <c r="U54" i="12"/>
  <c r="T54" i="12"/>
  <c r="R54" i="12"/>
  <c r="Q54" i="12"/>
  <c r="P54" i="12"/>
  <c r="O54" i="12"/>
  <c r="N54" i="12"/>
  <c r="M54" i="12"/>
  <c r="L54" i="12"/>
  <c r="J54" i="12"/>
  <c r="I54" i="12"/>
  <c r="H54" i="12"/>
  <c r="G54" i="12"/>
  <c r="F54" i="12"/>
  <c r="E54" i="12"/>
  <c r="A54" i="12"/>
  <c r="D54" i="12" s="1"/>
  <c r="AA53" i="12"/>
  <c r="Z53" i="12"/>
  <c r="Y53" i="12"/>
  <c r="W53" i="12"/>
  <c r="U53" i="12"/>
  <c r="T53" i="12"/>
  <c r="S53" i="12"/>
  <c r="R53" i="12"/>
  <c r="Q53" i="12"/>
  <c r="O53" i="12"/>
  <c r="M53" i="12"/>
  <c r="L53" i="12"/>
  <c r="K53" i="12"/>
  <c r="J53" i="12"/>
  <c r="I53" i="12"/>
  <c r="H53" i="12"/>
  <c r="E53" i="12"/>
  <c r="A53" i="12"/>
  <c r="AA52" i="12"/>
  <c r="Z52" i="12"/>
  <c r="U52" i="12"/>
  <c r="T52" i="12"/>
  <c r="S52" i="12"/>
  <c r="L52" i="12"/>
  <c r="K52" i="12"/>
  <c r="J52" i="12"/>
  <c r="E52" i="12"/>
  <c r="D52" i="12"/>
  <c r="C52" i="12"/>
  <c r="A52" i="12"/>
  <c r="M52" i="12" s="1"/>
  <c r="AA51" i="12"/>
  <c r="Y51" i="12"/>
  <c r="X51" i="12"/>
  <c r="W51" i="12"/>
  <c r="V51" i="12"/>
  <c r="U51" i="12"/>
  <c r="T51" i="12"/>
  <c r="S51" i="12"/>
  <c r="Q51" i="12"/>
  <c r="P51" i="12"/>
  <c r="O51" i="12"/>
  <c r="N51" i="12"/>
  <c r="M51" i="12"/>
  <c r="L51" i="12"/>
  <c r="K51" i="12"/>
  <c r="I51" i="12"/>
  <c r="H51" i="12"/>
  <c r="G51" i="12"/>
  <c r="F51" i="12"/>
  <c r="E51" i="12"/>
  <c r="D51" i="12"/>
  <c r="C51" i="12"/>
  <c r="A51" i="12"/>
  <c r="Z51" i="12" s="1"/>
  <c r="Y50" i="12"/>
  <c r="X50" i="12"/>
  <c r="W50" i="12"/>
  <c r="V50" i="12"/>
  <c r="U50" i="12"/>
  <c r="Q50" i="12"/>
  <c r="P50" i="12"/>
  <c r="O50" i="12"/>
  <c r="N50" i="12"/>
  <c r="M50" i="12"/>
  <c r="I50" i="12"/>
  <c r="H50" i="12"/>
  <c r="G50" i="12"/>
  <c r="F50" i="12"/>
  <c r="E50" i="12"/>
  <c r="A50" i="12"/>
  <c r="T50" i="12" s="1"/>
  <c r="Y49" i="12"/>
  <c r="X49" i="12"/>
  <c r="W49" i="12"/>
  <c r="S49" i="12"/>
  <c r="R49" i="12"/>
  <c r="Q49" i="12"/>
  <c r="K49" i="12"/>
  <c r="J49" i="12"/>
  <c r="I49" i="12"/>
  <c r="H49" i="12"/>
  <c r="G49" i="12"/>
  <c r="C49" i="12"/>
  <c r="A49" i="12"/>
  <c r="Z49" i="12" s="1"/>
  <c r="U48" i="12"/>
  <c r="K48" i="12"/>
  <c r="A48" i="12"/>
  <c r="T48" i="12" s="1"/>
  <c r="AA47" i="12"/>
  <c r="Y47" i="12"/>
  <c r="X47" i="12"/>
  <c r="W47" i="12"/>
  <c r="V47" i="12"/>
  <c r="U47" i="12"/>
  <c r="T47" i="12"/>
  <c r="S47" i="12"/>
  <c r="Q47" i="12"/>
  <c r="P47" i="12"/>
  <c r="O47" i="12"/>
  <c r="N47" i="12"/>
  <c r="M47" i="12"/>
  <c r="L47" i="12"/>
  <c r="K47" i="12"/>
  <c r="I47" i="12"/>
  <c r="H47" i="12"/>
  <c r="G47" i="12"/>
  <c r="F47" i="12"/>
  <c r="E47" i="12"/>
  <c r="D47" i="12"/>
  <c r="C47" i="12"/>
  <c r="A47" i="12"/>
  <c r="Z47" i="12" s="1"/>
  <c r="Y46" i="12"/>
  <c r="P46" i="12"/>
  <c r="O46" i="12"/>
  <c r="M46" i="12"/>
  <c r="F46" i="12"/>
  <c r="E46" i="12"/>
  <c r="A46" i="12"/>
  <c r="W46" i="12" s="1"/>
  <c r="AA45" i="12"/>
  <c r="W45" i="12"/>
  <c r="T45" i="12"/>
  <c r="S45" i="12"/>
  <c r="R45" i="12"/>
  <c r="Q45" i="12"/>
  <c r="K45" i="12"/>
  <c r="J45" i="12"/>
  <c r="I45" i="12"/>
  <c r="H45" i="12"/>
  <c r="G45" i="12"/>
  <c r="A45" i="12"/>
  <c r="Z44" i="12"/>
  <c r="Y44" i="12"/>
  <c r="U44" i="12"/>
  <c r="N44" i="12"/>
  <c r="M44" i="12"/>
  <c r="K44" i="12"/>
  <c r="D44" i="12"/>
  <c r="C44" i="12"/>
  <c r="A44" i="12"/>
  <c r="AA43" i="12"/>
  <c r="Y43" i="12"/>
  <c r="X43" i="12"/>
  <c r="W43" i="12"/>
  <c r="V43" i="12"/>
  <c r="U43" i="12"/>
  <c r="T43" i="12"/>
  <c r="S43" i="12"/>
  <c r="Q43" i="12"/>
  <c r="P43" i="12"/>
  <c r="O43" i="12"/>
  <c r="N43" i="12"/>
  <c r="M43" i="12"/>
  <c r="L43" i="12"/>
  <c r="K43" i="12"/>
  <c r="I43" i="12"/>
  <c r="H43" i="12"/>
  <c r="G43" i="12"/>
  <c r="F43" i="12"/>
  <c r="E43" i="12"/>
  <c r="D43" i="12"/>
  <c r="C43" i="12"/>
  <c r="A43" i="12"/>
  <c r="Z43" i="12" s="1"/>
  <c r="Z42" i="12"/>
  <c r="Y42" i="12"/>
  <c r="S42" i="12"/>
  <c r="R42" i="12"/>
  <c r="Q42" i="12"/>
  <c r="P42" i="12"/>
  <c r="J42" i="12"/>
  <c r="I42" i="12"/>
  <c r="H42" i="12"/>
  <c r="G42" i="12"/>
  <c r="A42" i="12"/>
  <c r="AA41" i="12"/>
  <c r="Z41" i="12"/>
  <c r="Y41" i="12"/>
  <c r="X41" i="12"/>
  <c r="S41" i="12"/>
  <c r="R41" i="12"/>
  <c r="Q41" i="12"/>
  <c r="P41" i="12"/>
  <c r="O41" i="12"/>
  <c r="J41" i="12"/>
  <c r="I41" i="12"/>
  <c r="H41" i="12"/>
  <c r="G41" i="12"/>
  <c r="E41" i="12"/>
  <c r="A41" i="12"/>
  <c r="AA40" i="12"/>
  <c r="Z40" i="12"/>
  <c r="Y40" i="12"/>
  <c r="W40" i="12"/>
  <c r="V40" i="12"/>
  <c r="U40" i="12"/>
  <c r="S40" i="12"/>
  <c r="R40" i="12"/>
  <c r="Q40" i="12"/>
  <c r="O40" i="12"/>
  <c r="N40" i="12"/>
  <c r="M40" i="12"/>
  <c r="L40" i="12"/>
  <c r="J40" i="12"/>
  <c r="I40" i="12"/>
  <c r="G40" i="12"/>
  <c r="F40" i="12"/>
  <c r="E40" i="12"/>
  <c r="D40" i="12"/>
  <c r="C40" i="12"/>
  <c r="A40" i="12"/>
  <c r="AA39" i="12"/>
  <c r="Y39" i="12"/>
  <c r="X39" i="12"/>
  <c r="W39" i="12"/>
  <c r="V39" i="12"/>
  <c r="U39" i="12"/>
  <c r="T39" i="12"/>
  <c r="S39" i="12"/>
  <c r="Q39" i="12"/>
  <c r="P39" i="12"/>
  <c r="O39" i="12"/>
  <c r="N39" i="12"/>
  <c r="M39" i="12"/>
  <c r="L39" i="12"/>
  <c r="K39" i="12"/>
  <c r="I39" i="12"/>
  <c r="H39" i="12"/>
  <c r="G39" i="12"/>
  <c r="F39" i="12"/>
  <c r="E39" i="12"/>
  <c r="D39" i="12"/>
  <c r="C39" i="12"/>
  <c r="A39" i="12"/>
  <c r="Z39" i="12" s="1"/>
  <c r="X38" i="12"/>
  <c r="W38" i="12"/>
  <c r="V38" i="12"/>
  <c r="O38" i="12"/>
  <c r="N38" i="12"/>
  <c r="M38" i="12"/>
  <c r="K38" i="12"/>
  <c r="F38" i="12"/>
  <c r="E38" i="12"/>
  <c r="C38" i="12"/>
  <c r="A38" i="12"/>
  <c r="A37" i="12"/>
  <c r="S37" i="12" s="1"/>
  <c r="U36" i="12"/>
  <c r="J36" i="12"/>
  <c r="C36" i="12"/>
  <c r="A36" i="12"/>
  <c r="S36" i="12" s="1"/>
  <c r="AA35" i="12"/>
  <c r="Y35" i="12"/>
  <c r="X35" i="12"/>
  <c r="W35" i="12"/>
  <c r="V35" i="12"/>
  <c r="U35" i="12"/>
  <c r="T35" i="12"/>
  <c r="S35" i="12"/>
  <c r="Q35" i="12"/>
  <c r="P35" i="12"/>
  <c r="O35" i="12"/>
  <c r="N35" i="12"/>
  <c r="M35" i="12"/>
  <c r="L35" i="12"/>
  <c r="K35" i="12"/>
  <c r="I35" i="12"/>
  <c r="H35" i="12"/>
  <c r="G35" i="12"/>
  <c r="F35" i="12"/>
  <c r="E35" i="12"/>
  <c r="D35" i="12"/>
  <c r="C35" i="12"/>
  <c r="A35" i="12"/>
  <c r="Z35" i="12" s="1"/>
  <c r="AA34" i="12"/>
  <c r="Q34" i="12"/>
  <c r="P34" i="12"/>
  <c r="K34" i="12"/>
  <c r="J34" i="12"/>
  <c r="A34" i="12"/>
  <c r="Z34" i="12" s="1"/>
  <c r="AA33" i="12"/>
  <c r="Z33" i="12"/>
  <c r="U33" i="12"/>
  <c r="T33" i="12"/>
  <c r="S33" i="12"/>
  <c r="M33" i="12"/>
  <c r="L33" i="12"/>
  <c r="K33" i="12"/>
  <c r="J33" i="12"/>
  <c r="E33" i="12"/>
  <c r="D33" i="12"/>
  <c r="C33" i="12"/>
  <c r="A33" i="12"/>
  <c r="AA32" i="12"/>
  <c r="Y32" i="12"/>
  <c r="X32" i="12"/>
  <c r="W32" i="12"/>
  <c r="V32" i="12"/>
  <c r="U32" i="12"/>
  <c r="T32" i="12"/>
  <c r="S32" i="12"/>
  <c r="Q32" i="12"/>
  <c r="P32" i="12"/>
  <c r="O32" i="12"/>
  <c r="N32" i="12"/>
  <c r="M32" i="12"/>
  <c r="L32" i="12"/>
  <c r="K32" i="12"/>
  <c r="I32" i="12"/>
  <c r="H32" i="12"/>
  <c r="G32" i="12"/>
  <c r="F32" i="12"/>
  <c r="E32" i="12"/>
  <c r="D32" i="12"/>
  <c r="C32" i="12"/>
  <c r="A32" i="12"/>
  <c r="Z32" i="12" s="1"/>
  <c r="Y31" i="12"/>
  <c r="X31" i="12"/>
  <c r="W31" i="12"/>
  <c r="V31" i="12"/>
  <c r="Q31" i="12"/>
  <c r="P31" i="12"/>
  <c r="O31" i="12"/>
  <c r="N31" i="12"/>
  <c r="I31" i="12"/>
  <c r="H31" i="12"/>
  <c r="G31" i="12"/>
  <c r="F31" i="12"/>
  <c r="A31" i="12"/>
  <c r="U31" i="12" s="1"/>
  <c r="AA30" i="12"/>
  <c r="Z30" i="12"/>
  <c r="Q30" i="12"/>
  <c r="P30" i="12"/>
  <c r="K30" i="12"/>
  <c r="J30" i="12"/>
  <c r="A30" i="12"/>
  <c r="Y30" i="12" s="1"/>
  <c r="AA29" i="12"/>
  <c r="Z29" i="12"/>
  <c r="U29" i="12"/>
  <c r="T29" i="12"/>
  <c r="S29" i="12"/>
  <c r="M29" i="12"/>
  <c r="L29" i="12"/>
  <c r="K29" i="12"/>
  <c r="J29" i="12"/>
  <c r="E29" i="12"/>
  <c r="D29" i="12"/>
  <c r="C29" i="12"/>
  <c r="A29" i="12"/>
  <c r="AA28" i="12"/>
  <c r="Y28" i="12"/>
  <c r="X28" i="12"/>
  <c r="W28" i="12"/>
  <c r="V28" i="12"/>
  <c r="U28" i="12"/>
  <c r="T28" i="12"/>
  <c r="S28" i="12"/>
  <c r="Q28" i="12"/>
  <c r="P28" i="12"/>
  <c r="O28" i="12"/>
  <c r="N28" i="12"/>
  <c r="M28" i="12"/>
  <c r="L28" i="12"/>
  <c r="K28" i="12"/>
  <c r="I28" i="12"/>
  <c r="H28" i="12"/>
  <c r="G28" i="12"/>
  <c r="F28" i="12"/>
  <c r="E28" i="12"/>
  <c r="D28" i="12"/>
  <c r="C28" i="12"/>
  <c r="A28" i="12"/>
  <c r="Z28" i="12" s="1"/>
  <c r="Y27" i="12"/>
  <c r="X27" i="12"/>
  <c r="W27" i="12"/>
  <c r="V27" i="12"/>
  <c r="Q27" i="12"/>
  <c r="P27" i="12"/>
  <c r="O27" i="12"/>
  <c r="N27" i="12"/>
  <c r="I27" i="12"/>
  <c r="H27" i="12"/>
  <c r="G27" i="12"/>
  <c r="F27" i="12"/>
  <c r="A27" i="12"/>
  <c r="U27" i="12" s="1"/>
  <c r="AA26" i="12"/>
  <c r="Z26" i="12"/>
  <c r="Q26" i="12"/>
  <c r="P26" i="12"/>
  <c r="K26" i="12"/>
  <c r="J26" i="12"/>
  <c r="A26" i="12"/>
  <c r="Y26" i="12" s="1"/>
  <c r="AA25" i="12"/>
  <c r="Z25" i="12"/>
  <c r="U25" i="12"/>
  <c r="T25" i="12"/>
  <c r="S25" i="12"/>
  <c r="M25" i="12"/>
  <c r="L25" i="12"/>
  <c r="K25" i="12"/>
  <c r="J25" i="12"/>
  <c r="E25" i="12"/>
  <c r="D25" i="12"/>
  <c r="C25" i="12"/>
  <c r="A25" i="12"/>
  <c r="AA24" i="12"/>
  <c r="Y24" i="12"/>
  <c r="X24" i="12"/>
  <c r="W24" i="12"/>
  <c r="V24" i="12"/>
  <c r="U24" i="12"/>
  <c r="T24" i="12"/>
  <c r="S24" i="12"/>
  <c r="Q24" i="12"/>
  <c r="P24" i="12"/>
  <c r="O24" i="12"/>
  <c r="N24" i="12"/>
  <c r="M24" i="12"/>
  <c r="L24" i="12"/>
  <c r="K24" i="12"/>
  <c r="I24" i="12"/>
  <c r="H24" i="12"/>
  <c r="G24" i="12"/>
  <c r="F24" i="12"/>
  <c r="E24" i="12"/>
  <c r="D24" i="12"/>
  <c r="C24" i="12"/>
  <c r="A24" i="12"/>
  <c r="Z24" i="12" s="1"/>
  <c r="Y23" i="12"/>
  <c r="X23" i="12"/>
  <c r="W23" i="12"/>
  <c r="V23" i="12"/>
  <c r="Q23" i="12"/>
  <c r="P23" i="12"/>
  <c r="O23" i="12"/>
  <c r="N23" i="12"/>
  <c r="I23" i="12"/>
  <c r="H23" i="12"/>
  <c r="G23" i="12"/>
  <c r="F23" i="12"/>
  <c r="A23" i="12"/>
  <c r="U23" i="12" s="1"/>
  <c r="AA22" i="12"/>
  <c r="Z22" i="12"/>
  <c r="Q22" i="12"/>
  <c r="P22" i="12"/>
  <c r="K22" i="12"/>
  <c r="J22" i="12"/>
  <c r="A22" i="12"/>
  <c r="Y22" i="12" s="1"/>
  <c r="AA21" i="12"/>
  <c r="Z21" i="12"/>
  <c r="U21" i="12"/>
  <c r="T21" i="12"/>
  <c r="S21" i="12"/>
  <c r="M21" i="12"/>
  <c r="L21" i="12"/>
  <c r="K21" i="12"/>
  <c r="J21" i="12"/>
  <c r="E21" i="12"/>
  <c r="D21" i="12"/>
  <c r="C21" i="12"/>
  <c r="A21" i="12"/>
  <c r="AA20" i="12"/>
  <c r="Y20" i="12"/>
  <c r="X20" i="12"/>
  <c r="W20" i="12"/>
  <c r="V20" i="12"/>
  <c r="U20" i="12"/>
  <c r="T20" i="12"/>
  <c r="S20" i="12"/>
  <c r="Q20" i="12"/>
  <c r="P20" i="12"/>
  <c r="O20" i="12"/>
  <c r="N20" i="12"/>
  <c r="M20" i="12"/>
  <c r="L20" i="12"/>
  <c r="K20" i="12"/>
  <c r="I20" i="12"/>
  <c r="H20" i="12"/>
  <c r="G20" i="12"/>
  <c r="F20" i="12"/>
  <c r="E20" i="12"/>
  <c r="D20" i="12"/>
  <c r="C20" i="12"/>
  <c r="A20" i="12"/>
  <c r="Z20" i="12" s="1"/>
  <c r="AA89" i="11"/>
  <c r="Z89" i="11"/>
  <c r="Y89" i="11"/>
  <c r="X89" i="11"/>
  <c r="W89" i="11"/>
  <c r="V89" i="11"/>
  <c r="U89" i="11"/>
  <c r="T89" i="11"/>
  <c r="S89" i="11"/>
  <c r="R89" i="11"/>
  <c r="Q89" i="11"/>
  <c r="P89" i="11"/>
  <c r="O89" i="11"/>
  <c r="M89" i="11"/>
  <c r="L89" i="11"/>
  <c r="K89" i="11"/>
  <c r="J89" i="11"/>
  <c r="I89" i="11"/>
  <c r="H89" i="11"/>
  <c r="G89" i="11"/>
  <c r="F89" i="11"/>
  <c r="E89" i="11"/>
  <c r="D89" i="11"/>
  <c r="C89" i="11"/>
  <c r="A89" i="11"/>
  <c r="N89" i="11" s="1"/>
  <c r="AA88" i="11"/>
  <c r="Y88" i="11"/>
  <c r="W88" i="11"/>
  <c r="V88" i="11"/>
  <c r="U88" i="11"/>
  <c r="T88" i="11"/>
  <c r="S88" i="11"/>
  <c r="R88" i="11"/>
  <c r="P88" i="11"/>
  <c r="O88" i="11"/>
  <c r="N88" i="11"/>
  <c r="M88" i="11"/>
  <c r="L88" i="11"/>
  <c r="K88" i="11"/>
  <c r="J88" i="11"/>
  <c r="I88" i="11"/>
  <c r="H88" i="11"/>
  <c r="G88" i="11"/>
  <c r="F88" i="11"/>
  <c r="E88" i="11"/>
  <c r="D88" i="11"/>
  <c r="C88" i="11"/>
  <c r="A88" i="11"/>
  <c r="Z88" i="11" s="1"/>
  <c r="AA87" i="11"/>
  <c r="Y87" i="11"/>
  <c r="X87" i="11"/>
  <c r="W87" i="11"/>
  <c r="V87" i="11"/>
  <c r="U87" i="11"/>
  <c r="T87" i="11"/>
  <c r="R87" i="11"/>
  <c r="Q87" i="11"/>
  <c r="P87" i="11"/>
  <c r="O87" i="11"/>
  <c r="N87" i="11"/>
  <c r="M87" i="11"/>
  <c r="L87" i="11"/>
  <c r="J87" i="11"/>
  <c r="I87" i="11"/>
  <c r="H87" i="11"/>
  <c r="G87" i="11"/>
  <c r="F87" i="11"/>
  <c r="E87" i="11"/>
  <c r="D87" i="11"/>
  <c r="A87" i="11"/>
  <c r="S87" i="11" s="1"/>
  <c r="AA86" i="11"/>
  <c r="Y86" i="11"/>
  <c r="W86" i="11"/>
  <c r="U86" i="11"/>
  <c r="T86" i="11"/>
  <c r="R86" i="11"/>
  <c r="O86" i="11"/>
  <c r="M86" i="11"/>
  <c r="L86" i="11"/>
  <c r="J86" i="11"/>
  <c r="I86" i="11"/>
  <c r="E86" i="11"/>
  <c r="A86" i="11"/>
  <c r="AA85" i="11"/>
  <c r="Z85" i="11"/>
  <c r="Y85" i="11"/>
  <c r="W85" i="11"/>
  <c r="U85" i="11"/>
  <c r="T85" i="11"/>
  <c r="S85" i="11"/>
  <c r="R85" i="11"/>
  <c r="Q85" i="11"/>
  <c r="O85" i="11"/>
  <c r="M85" i="11"/>
  <c r="L85" i="11"/>
  <c r="K85" i="11"/>
  <c r="J85" i="11"/>
  <c r="I85" i="11"/>
  <c r="E85" i="11"/>
  <c r="D85" i="11"/>
  <c r="C85" i="11"/>
  <c r="A85" i="11"/>
  <c r="AA84" i="11"/>
  <c r="Y84" i="11"/>
  <c r="W84" i="11"/>
  <c r="V84" i="11"/>
  <c r="U84" i="11"/>
  <c r="T84" i="11"/>
  <c r="S84" i="11"/>
  <c r="R84" i="11"/>
  <c r="O84" i="11"/>
  <c r="N84" i="11"/>
  <c r="M84" i="11"/>
  <c r="L84" i="11"/>
  <c r="K84" i="11"/>
  <c r="J84" i="11"/>
  <c r="I84" i="11"/>
  <c r="G84" i="11"/>
  <c r="F84" i="11"/>
  <c r="E84" i="11"/>
  <c r="D84" i="11"/>
  <c r="C84" i="11"/>
  <c r="A84" i="11"/>
  <c r="Z84" i="11" s="1"/>
  <c r="AA83" i="11"/>
  <c r="Y83" i="11"/>
  <c r="X83" i="11"/>
  <c r="W83" i="11"/>
  <c r="V83" i="11"/>
  <c r="U83" i="11"/>
  <c r="T83" i="11"/>
  <c r="R83" i="11"/>
  <c r="Q83" i="11"/>
  <c r="P83" i="11"/>
  <c r="O83" i="11"/>
  <c r="N83" i="11"/>
  <c r="M83" i="11"/>
  <c r="L83" i="11"/>
  <c r="J83" i="11"/>
  <c r="I83" i="11"/>
  <c r="H83" i="11"/>
  <c r="G83" i="11"/>
  <c r="F83" i="11"/>
  <c r="E83" i="11"/>
  <c r="D83" i="11"/>
  <c r="A83" i="11"/>
  <c r="S83" i="11" s="1"/>
  <c r="AA82" i="11"/>
  <c r="Z82" i="11"/>
  <c r="Y82" i="11"/>
  <c r="W82" i="11"/>
  <c r="U82" i="11"/>
  <c r="T82" i="11"/>
  <c r="R82" i="11"/>
  <c r="O82" i="11"/>
  <c r="M82" i="11"/>
  <c r="L82" i="11"/>
  <c r="J82" i="11"/>
  <c r="I82" i="11"/>
  <c r="E82" i="11"/>
  <c r="A82" i="11"/>
  <c r="H82" i="11" s="1"/>
  <c r="AA81" i="11"/>
  <c r="Y81" i="11"/>
  <c r="W81" i="11"/>
  <c r="U81" i="11"/>
  <c r="T81" i="11"/>
  <c r="S81" i="11"/>
  <c r="R81" i="11"/>
  <c r="Q81" i="11"/>
  <c r="O81" i="11"/>
  <c r="M81" i="11"/>
  <c r="L81" i="11"/>
  <c r="K81" i="11"/>
  <c r="J81" i="11"/>
  <c r="I81" i="11"/>
  <c r="E81" i="11"/>
  <c r="D81" i="11"/>
  <c r="A81" i="11"/>
  <c r="AA80" i="11"/>
  <c r="Y80" i="11"/>
  <c r="W80" i="11"/>
  <c r="V80" i="11"/>
  <c r="U80" i="11"/>
  <c r="T80" i="11"/>
  <c r="S80" i="11"/>
  <c r="R80" i="11"/>
  <c r="O80" i="11"/>
  <c r="N80" i="11"/>
  <c r="M80" i="11"/>
  <c r="L80" i="11"/>
  <c r="K80" i="11"/>
  <c r="J80" i="11"/>
  <c r="I80" i="11"/>
  <c r="G80" i="11"/>
  <c r="F80" i="11"/>
  <c r="E80" i="11"/>
  <c r="D80" i="11"/>
  <c r="C80" i="11"/>
  <c r="A80" i="11"/>
  <c r="Z80" i="11" s="1"/>
  <c r="AA79" i="11"/>
  <c r="Y79" i="11"/>
  <c r="X79" i="11"/>
  <c r="W79" i="11"/>
  <c r="V79" i="11"/>
  <c r="U79" i="11"/>
  <c r="T79" i="11"/>
  <c r="R79" i="11"/>
  <c r="Q79" i="11"/>
  <c r="P79" i="11"/>
  <c r="O79" i="11"/>
  <c r="N79" i="11"/>
  <c r="M79" i="11"/>
  <c r="L79" i="11"/>
  <c r="J79" i="11"/>
  <c r="I79" i="11"/>
  <c r="H79" i="11"/>
  <c r="G79" i="11"/>
  <c r="F79" i="11"/>
  <c r="E79" i="11"/>
  <c r="D79" i="11"/>
  <c r="A79" i="11"/>
  <c r="S79" i="11" s="1"/>
  <c r="AA78" i="11"/>
  <c r="Z78" i="11"/>
  <c r="Y78" i="11"/>
  <c r="W78" i="11"/>
  <c r="U78" i="11"/>
  <c r="T78" i="11"/>
  <c r="R78" i="11"/>
  <c r="Q78" i="11"/>
  <c r="P78" i="11"/>
  <c r="O78" i="11"/>
  <c r="M78" i="11"/>
  <c r="L78" i="11"/>
  <c r="J78" i="11"/>
  <c r="I78" i="11"/>
  <c r="H78" i="11"/>
  <c r="G78" i="11"/>
  <c r="E78" i="11"/>
  <c r="A78" i="11"/>
  <c r="AA77" i="11"/>
  <c r="Y77" i="11"/>
  <c r="W77" i="11"/>
  <c r="U77" i="11"/>
  <c r="T77" i="11"/>
  <c r="S77" i="11"/>
  <c r="R77" i="11"/>
  <c r="O77" i="11"/>
  <c r="M77" i="11"/>
  <c r="L77" i="11"/>
  <c r="K77" i="11"/>
  <c r="J77" i="11"/>
  <c r="I77" i="11"/>
  <c r="E77" i="11"/>
  <c r="A77" i="11"/>
  <c r="AA76" i="11"/>
  <c r="Y76" i="11"/>
  <c r="W76" i="11"/>
  <c r="V76" i="11"/>
  <c r="U76" i="11"/>
  <c r="T76" i="11"/>
  <c r="S76" i="11"/>
  <c r="R76" i="11"/>
  <c r="O76" i="11"/>
  <c r="N76" i="11"/>
  <c r="M76" i="11"/>
  <c r="L76" i="11"/>
  <c r="K76" i="11"/>
  <c r="J76" i="11"/>
  <c r="I76" i="11"/>
  <c r="G76" i="11"/>
  <c r="F76" i="11"/>
  <c r="E76" i="11"/>
  <c r="D76" i="11"/>
  <c r="C76" i="11"/>
  <c r="A76" i="11"/>
  <c r="Z76" i="11" s="1"/>
  <c r="AA75" i="11"/>
  <c r="Y75" i="11"/>
  <c r="X75" i="11"/>
  <c r="W75" i="11"/>
  <c r="V75" i="11"/>
  <c r="U75" i="11"/>
  <c r="T75" i="11"/>
  <c r="R75" i="11"/>
  <c r="Q75" i="11"/>
  <c r="P75" i="11"/>
  <c r="O75" i="11"/>
  <c r="N75" i="11"/>
  <c r="M75" i="11"/>
  <c r="L75" i="11"/>
  <c r="J75" i="11"/>
  <c r="I75" i="11"/>
  <c r="H75" i="11"/>
  <c r="G75" i="11"/>
  <c r="F75" i="11"/>
  <c r="E75" i="11"/>
  <c r="D75" i="11"/>
  <c r="A75" i="11"/>
  <c r="S75" i="11" s="1"/>
  <c r="AA74" i="11"/>
  <c r="Z74" i="11"/>
  <c r="Y74" i="11"/>
  <c r="X74" i="11"/>
  <c r="W74" i="11"/>
  <c r="U74" i="11"/>
  <c r="T74" i="11"/>
  <c r="R74" i="11"/>
  <c r="Q74" i="11"/>
  <c r="P74" i="11"/>
  <c r="O74" i="11"/>
  <c r="M74" i="11"/>
  <c r="L74" i="11"/>
  <c r="J74" i="11"/>
  <c r="I74" i="11"/>
  <c r="H74" i="11"/>
  <c r="G74" i="11"/>
  <c r="E74" i="11"/>
  <c r="A74" i="11"/>
  <c r="AA73" i="11"/>
  <c r="Y73" i="11"/>
  <c r="W73" i="11"/>
  <c r="U73" i="11"/>
  <c r="T73" i="11"/>
  <c r="R73" i="11"/>
  <c r="O73" i="11"/>
  <c r="M73" i="11"/>
  <c r="L73" i="11"/>
  <c r="K73" i="11"/>
  <c r="J73" i="11"/>
  <c r="I73" i="11"/>
  <c r="E73" i="11"/>
  <c r="A73" i="11"/>
  <c r="AA72" i="11"/>
  <c r="Y72" i="11"/>
  <c r="W72" i="11"/>
  <c r="V72" i="11"/>
  <c r="U72" i="11"/>
  <c r="T72" i="11"/>
  <c r="S72" i="11"/>
  <c r="R72" i="11"/>
  <c r="O72" i="11"/>
  <c r="N72" i="11"/>
  <c r="M72" i="11"/>
  <c r="L72" i="11"/>
  <c r="K72" i="11"/>
  <c r="J72" i="11"/>
  <c r="I72" i="11"/>
  <c r="G72" i="11"/>
  <c r="F72" i="11"/>
  <c r="E72" i="11"/>
  <c r="D72" i="11"/>
  <c r="C72" i="11"/>
  <c r="A72" i="11"/>
  <c r="Z72" i="11" s="1"/>
  <c r="AA71" i="11"/>
  <c r="Y71" i="11"/>
  <c r="X71" i="11"/>
  <c r="W71" i="11"/>
  <c r="V71" i="11"/>
  <c r="U71" i="11"/>
  <c r="T71" i="11"/>
  <c r="R71" i="11"/>
  <c r="Q71" i="11"/>
  <c r="P71" i="11"/>
  <c r="O71" i="11"/>
  <c r="N71" i="11"/>
  <c r="M71" i="11"/>
  <c r="L71" i="11"/>
  <c r="J71" i="11"/>
  <c r="I71" i="11"/>
  <c r="H71" i="11"/>
  <c r="G71" i="11"/>
  <c r="F71" i="11"/>
  <c r="E71" i="11"/>
  <c r="D71" i="11"/>
  <c r="A71" i="11"/>
  <c r="S71" i="11" s="1"/>
  <c r="AA70" i="11"/>
  <c r="Y70" i="11"/>
  <c r="W70" i="11"/>
  <c r="U70" i="11"/>
  <c r="T70" i="11"/>
  <c r="R70" i="11"/>
  <c r="O70" i="11"/>
  <c r="M70" i="11"/>
  <c r="L70" i="11"/>
  <c r="J70" i="11"/>
  <c r="I70" i="11"/>
  <c r="E70" i="11"/>
  <c r="A70" i="11"/>
  <c r="K70" i="11" s="1"/>
  <c r="AA69" i="11"/>
  <c r="Y69" i="11"/>
  <c r="W69" i="11"/>
  <c r="U69" i="11"/>
  <c r="T69" i="11"/>
  <c r="R69" i="11"/>
  <c r="Q69" i="11"/>
  <c r="O69" i="11"/>
  <c r="M69" i="11"/>
  <c r="L69" i="11"/>
  <c r="J69" i="11"/>
  <c r="I69" i="11"/>
  <c r="E69" i="11"/>
  <c r="C69" i="11"/>
  <c r="A69" i="11"/>
  <c r="Z69" i="11" s="1"/>
  <c r="AA68" i="11"/>
  <c r="Y68" i="11"/>
  <c r="W68" i="11"/>
  <c r="V68" i="11"/>
  <c r="U68" i="11"/>
  <c r="T68" i="11"/>
  <c r="S68" i="11"/>
  <c r="R68" i="11"/>
  <c r="O68" i="11"/>
  <c r="N68" i="11"/>
  <c r="M68" i="11"/>
  <c r="L68" i="11"/>
  <c r="K68" i="11"/>
  <c r="J68" i="11"/>
  <c r="I68" i="11"/>
  <c r="G68" i="11"/>
  <c r="F68" i="11"/>
  <c r="E68" i="11"/>
  <c r="D68" i="11"/>
  <c r="C68" i="11"/>
  <c r="A68" i="11"/>
  <c r="Z68" i="11" s="1"/>
  <c r="AA67" i="11"/>
  <c r="Y67" i="11"/>
  <c r="X67" i="11"/>
  <c r="W67" i="11"/>
  <c r="V67" i="11"/>
  <c r="U67" i="11"/>
  <c r="T67" i="11"/>
  <c r="R67" i="11"/>
  <c r="Q67" i="11"/>
  <c r="P67" i="11"/>
  <c r="O67" i="11"/>
  <c r="N67" i="11"/>
  <c r="M67" i="11"/>
  <c r="L67" i="11"/>
  <c r="J67" i="11"/>
  <c r="I67" i="11"/>
  <c r="H67" i="11"/>
  <c r="G67" i="11"/>
  <c r="F67" i="11"/>
  <c r="E67" i="11"/>
  <c r="D67" i="11"/>
  <c r="A67" i="11"/>
  <c r="S67" i="11" s="1"/>
  <c r="AA66" i="11"/>
  <c r="Z66" i="11"/>
  <c r="Y66" i="11"/>
  <c r="X66" i="11"/>
  <c r="W66" i="11"/>
  <c r="U66" i="11"/>
  <c r="T66" i="11"/>
  <c r="R66" i="11"/>
  <c r="Q66" i="11"/>
  <c r="P66" i="11"/>
  <c r="O66" i="11"/>
  <c r="M66" i="11"/>
  <c r="L66" i="11"/>
  <c r="J66" i="11"/>
  <c r="I66" i="11"/>
  <c r="H66" i="11"/>
  <c r="G66" i="11"/>
  <c r="E66" i="11"/>
  <c r="C66" i="11"/>
  <c r="A66" i="11"/>
  <c r="AA65" i="11"/>
  <c r="Y65" i="11"/>
  <c r="W65" i="11"/>
  <c r="U65" i="11"/>
  <c r="T65" i="11"/>
  <c r="S65" i="11"/>
  <c r="R65" i="11"/>
  <c r="O65" i="11"/>
  <c r="M65" i="11"/>
  <c r="L65" i="11"/>
  <c r="K65" i="11"/>
  <c r="J65" i="11"/>
  <c r="I65" i="11"/>
  <c r="E65" i="11"/>
  <c r="A65" i="11"/>
  <c r="AA64" i="11"/>
  <c r="Y64" i="11"/>
  <c r="W64" i="11"/>
  <c r="V64" i="11"/>
  <c r="U64" i="11"/>
  <c r="T64" i="11"/>
  <c r="S64" i="11"/>
  <c r="R64" i="11"/>
  <c r="O64" i="11"/>
  <c r="N64" i="11"/>
  <c r="M64" i="11"/>
  <c r="L64" i="11"/>
  <c r="K64" i="11"/>
  <c r="J64" i="11"/>
  <c r="I64" i="11"/>
  <c r="G64" i="11"/>
  <c r="F64" i="11"/>
  <c r="E64" i="11"/>
  <c r="D64" i="11"/>
  <c r="C64" i="11"/>
  <c r="A64" i="11"/>
  <c r="Z64" i="11" s="1"/>
  <c r="AA63" i="11"/>
  <c r="Y63" i="11"/>
  <c r="X63" i="11"/>
  <c r="W63" i="11"/>
  <c r="V63" i="11"/>
  <c r="U63" i="11"/>
  <c r="T63" i="11"/>
  <c r="R63" i="11"/>
  <c r="Q63" i="11"/>
  <c r="P63" i="11"/>
  <c r="O63" i="11"/>
  <c r="N63" i="11"/>
  <c r="M63" i="11"/>
  <c r="L63" i="11"/>
  <c r="J63" i="11"/>
  <c r="I63" i="11"/>
  <c r="H63" i="11"/>
  <c r="G63" i="11"/>
  <c r="F63" i="11"/>
  <c r="E63" i="11"/>
  <c r="D63" i="11"/>
  <c r="A63" i="11"/>
  <c r="S63" i="11" s="1"/>
  <c r="AA62" i="11"/>
  <c r="Y62" i="11"/>
  <c r="W62" i="11"/>
  <c r="U62" i="11"/>
  <c r="T62" i="11"/>
  <c r="S62" i="11"/>
  <c r="R62" i="11"/>
  <c r="O62" i="11"/>
  <c r="M62" i="11"/>
  <c r="L62" i="11"/>
  <c r="J62" i="11"/>
  <c r="I62" i="11"/>
  <c r="E62" i="11"/>
  <c r="A62" i="11"/>
  <c r="AA61" i="11"/>
  <c r="Y61" i="11"/>
  <c r="W61" i="11"/>
  <c r="U61" i="11"/>
  <c r="T61" i="11"/>
  <c r="R61" i="11"/>
  <c r="Q61" i="11"/>
  <c r="O61" i="11"/>
  <c r="M61" i="11"/>
  <c r="L61" i="11"/>
  <c r="J61" i="11"/>
  <c r="I61" i="11"/>
  <c r="E61" i="11"/>
  <c r="D61" i="11"/>
  <c r="C61" i="11"/>
  <c r="A61" i="11"/>
  <c r="Z61" i="11" s="1"/>
  <c r="AA60" i="11"/>
  <c r="Y60" i="11"/>
  <c r="W60" i="11"/>
  <c r="U60" i="11"/>
  <c r="T60" i="11"/>
  <c r="S60" i="11"/>
  <c r="R60" i="11"/>
  <c r="O60" i="11"/>
  <c r="M60" i="11"/>
  <c r="L60" i="11"/>
  <c r="J60" i="11"/>
  <c r="I60" i="11"/>
  <c r="G60" i="11"/>
  <c r="E60" i="11"/>
  <c r="A60" i="11"/>
  <c r="AA59" i="11"/>
  <c r="Y59" i="11"/>
  <c r="X59" i="11"/>
  <c r="W59" i="11"/>
  <c r="V59" i="11"/>
  <c r="U59" i="11"/>
  <c r="T59" i="11"/>
  <c r="R59" i="11"/>
  <c r="Q59" i="11"/>
  <c r="P59" i="11"/>
  <c r="O59" i="11"/>
  <c r="N59" i="11"/>
  <c r="M59" i="11"/>
  <c r="L59" i="11"/>
  <c r="J59" i="11"/>
  <c r="I59" i="11"/>
  <c r="H59" i="11"/>
  <c r="G59" i="11"/>
  <c r="F59" i="11"/>
  <c r="E59" i="11"/>
  <c r="D59" i="11"/>
  <c r="A59" i="11"/>
  <c r="S59" i="11" s="1"/>
  <c r="AA58" i="11"/>
  <c r="Z58" i="11"/>
  <c r="Y58" i="11"/>
  <c r="X58" i="11"/>
  <c r="W58" i="11"/>
  <c r="V58" i="11"/>
  <c r="U58" i="11"/>
  <c r="T58" i="11"/>
  <c r="R58" i="11"/>
  <c r="Q58" i="11"/>
  <c r="P58" i="11"/>
  <c r="O58" i="11"/>
  <c r="N58" i="11"/>
  <c r="M58" i="11"/>
  <c r="L58" i="11"/>
  <c r="J58" i="11"/>
  <c r="I58" i="11"/>
  <c r="H58" i="11"/>
  <c r="G58" i="11"/>
  <c r="F58" i="11"/>
  <c r="E58" i="11"/>
  <c r="A58" i="11"/>
  <c r="D58" i="11" s="1"/>
  <c r="AA57" i="11"/>
  <c r="Z57" i="11"/>
  <c r="Y57" i="11"/>
  <c r="X57" i="11"/>
  <c r="W57" i="11"/>
  <c r="U57" i="11"/>
  <c r="T57" i="11"/>
  <c r="S57" i="11"/>
  <c r="R57" i="11"/>
  <c r="Q57" i="11"/>
  <c r="P57" i="11"/>
  <c r="O57" i="11"/>
  <c r="M57" i="11"/>
  <c r="L57" i="11"/>
  <c r="K57" i="11"/>
  <c r="J57" i="11"/>
  <c r="I57" i="11"/>
  <c r="H57" i="11"/>
  <c r="E57" i="11"/>
  <c r="D57" i="11"/>
  <c r="C57" i="11"/>
  <c r="A57" i="11"/>
  <c r="AA56" i="11"/>
  <c r="Y56" i="11"/>
  <c r="W56" i="11"/>
  <c r="V56" i="11"/>
  <c r="U56" i="11"/>
  <c r="T56" i="11"/>
  <c r="R56" i="11"/>
  <c r="O56" i="11"/>
  <c r="M56" i="11"/>
  <c r="L56" i="11"/>
  <c r="K56" i="11"/>
  <c r="J56" i="11"/>
  <c r="I56" i="11"/>
  <c r="E56" i="11"/>
  <c r="A56" i="11"/>
  <c r="D56" i="11" s="1"/>
  <c r="AA55" i="11"/>
  <c r="Y55" i="11"/>
  <c r="X55" i="11"/>
  <c r="W55" i="11"/>
  <c r="V55" i="11"/>
  <c r="U55" i="11"/>
  <c r="T55" i="11"/>
  <c r="R55" i="11"/>
  <c r="Q55" i="11"/>
  <c r="P55" i="11"/>
  <c r="O55" i="11"/>
  <c r="N55" i="11"/>
  <c r="M55" i="11"/>
  <c r="L55" i="11"/>
  <c r="J55" i="11"/>
  <c r="I55" i="11"/>
  <c r="H55" i="11"/>
  <c r="G55" i="11"/>
  <c r="F55" i="11"/>
  <c r="E55" i="11"/>
  <c r="D55" i="11"/>
  <c r="A55" i="11"/>
  <c r="S55" i="11" s="1"/>
  <c r="AA54" i="11"/>
  <c r="Z54" i="11"/>
  <c r="Y54" i="11"/>
  <c r="W54" i="11"/>
  <c r="U54" i="11"/>
  <c r="T54" i="11"/>
  <c r="S54" i="11"/>
  <c r="R54" i="11"/>
  <c r="O54" i="11"/>
  <c r="M54" i="11"/>
  <c r="L54" i="11"/>
  <c r="K54" i="11"/>
  <c r="J54" i="11"/>
  <c r="I54" i="11"/>
  <c r="E54" i="11"/>
  <c r="C54" i="11"/>
  <c r="A54" i="11"/>
  <c r="AA53" i="11"/>
  <c r="Y53" i="11"/>
  <c r="W53" i="11"/>
  <c r="U53" i="11"/>
  <c r="T53" i="11"/>
  <c r="S53" i="11"/>
  <c r="R53" i="11"/>
  <c r="O53" i="11"/>
  <c r="M53" i="11"/>
  <c r="L53" i="11"/>
  <c r="K53" i="11"/>
  <c r="J53" i="11"/>
  <c r="I53" i="11"/>
  <c r="E53" i="11"/>
  <c r="A53" i="11"/>
  <c r="AA52" i="11"/>
  <c r="Z52" i="11"/>
  <c r="W52" i="11"/>
  <c r="R52" i="11"/>
  <c r="O52" i="11"/>
  <c r="N52" i="11"/>
  <c r="M52" i="11"/>
  <c r="F52" i="11"/>
  <c r="E52" i="11"/>
  <c r="D52" i="11"/>
  <c r="C52" i="11"/>
  <c r="A52" i="11"/>
  <c r="Y51" i="11"/>
  <c r="X51" i="11"/>
  <c r="W51" i="11"/>
  <c r="V51" i="11"/>
  <c r="U51" i="11"/>
  <c r="T51" i="11"/>
  <c r="Q51" i="11"/>
  <c r="P51" i="11"/>
  <c r="O51" i="11"/>
  <c r="N51" i="11"/>
  <c r="M51" i="11"/>
  <c r="L51" i="11"/>
  <c r="I51" i="11"/>
  <c r="H51" i="11"/>
  <c r="G51" i="11"/>
  <c r="F51" i="11"/>
  <c r="E51" i="11"/>
  <c r="D51" i="11"/>
  <c r="A51" i="11"/>
  <c r="AA51" i="11" s="1"/>
  <c r="AA50" i="11"/>
  <c r="Y50" i="11"/>
  <c r="Q50" i="11"/>
  <c r="P50" i="11"/>
  <c r="O50" i="11"/>
  <c r="N50" i="11"/>
  <c r="G50" i="11"/>
  <c r="C50" i="11"/>
  <c r="A50" i="11"/>
  <c r="V49" i="11"/>
  <c r="U49" i="11"/>
  <c r="D49" i="11"/>
  <c r="C49" i="11"/>
  <c r="A49" i="11"/>
  <c r="S49" i="11" s="1"/>
  <c r="AA48" i="11"/>
  <c r="U48" i="11"/>
  <c r="S48" i="11"/>
  <c r="R48" i="11"/>
  <c r="L48" i="11"/>
  <c r="K48" i="11"/>
  <c r="J48" i="11"/>
  <c r="H48" i="11"/>
  <c r="C48" i="11"/>
  <c r="A48" i="11"/>
  <c r="Z47" i="11"/>
  <c r="Y47" i="11"/>
  <c r="X47" i="11"/>
  <c r="T47" i="11"/>
  <c r="R47" i="11"/>
  <c r="Q47" i="11"/>
  <c r="P47" i="11"/>
  <c r="O47" i="11"/>
  <c r="J47" i="11"/>
  <c r="I47" i="11"/>
  <c r="H47" i="11"/>
  <c r="G47" i="11"/>
  <c r="F47" i="11"/>
  <c r="A47" i="11"/>
  <c r="AA46" i="11"/>
  <c r="Z46" i="11"/>
  <c r="Y46" i="11"/>
  <c r="X46" i="11"/>
  <c r="W46" i="11"/>
  <c r="S46" i="11"/>
  <c r="R46" i="11"/>
  <c r="Q46" i="11"/>
  <c r="P46" i="11"/>
  <c r="O46" i="11"/>
  <c r="N46" i="11"/>
  <c r="J46" i="11"/>
  <c r="I46" i="11"/>
  <c r="H46" i="11"/>
  <c r="G46" i="11"/>
  <c r="F46" i="11"/>
  <c r="D46" i="11"/>
  <c r="A46" i="11"/>
  <c r="AA45" i="11"/>
  <c r="Z45" i="11"/>
  <c r="Y45" i="11"/>
  <c r="X45" i="11"/>
  <c r="V45" i="11"/>
  <c r="U45" i="11"/>
  <c r="S45" i="11"/>
  <c r="R45" i="11"/>
  <c r="Q45" i="11"/>
  <c r="P45" i="11"/>
  <c r="N45" i="11"/>
  <c r="M45" i="11"/>
  <c r="L45" i="11"/>
  <c r="J45" i="11"/>
  <c r="I45" i="11"/>
  <c r="H45" i="11"/>
  <c r="F45" i="11"/>
  <c r="E45" i="11"/>
  <c r="D45" i="11"/>
  <c r="C45" i="11"/>
  <c r="A45" i="11"/>
  <c r="X44" i="11"/>
  <c r="W44" i="11"/>
  <c r="V44" i="11"/>
  <c r="U44" i="11"/>
  <c r="O44" i="11"/>
  <c r="N44" i="11"/>
  <c r="M44" i="11"/>
  <c r="L44" i="11"/>
  <c r="F44" i="11"/>
  <c r="E44" i="11"/>
  <c r="D44" i="11"/>
  <c r="C44" i="11"/>
  <c r="A44" i="11"/>
  <c r="W43" i="11"/>
  <c r="V43" i="11"/>
  <c r="U43" i="11"/>
  <c r="T43" i="11"/>
  <c r="E43" i="11"/>
  <c r="A43" i="11"/>
  <c r="AA42" i="11"/>
  <c r="V42" i="11"/>
  <c r="U42" i="11"/>
  <c r="T42" i="11"/>
  <c r="S42" i="11"/>
  <c r="N42" i="11"/>
  <c r="M42" i="11"/>
  <c r="L42" i="11"/>
  <c r="K42" i="11"/>
  <c r="F42" i="11"/>
  <c r="E42" i="11"/>
  <c r="D42" i="11"/>
  <c r="C42" i="11"/>
  <c r="A42" i="11"/>
  <c r="Y42" i="11" s="1"/>
  <c r="Y41" i="11"/>
  <c r="X41" i="11"/>
  <c r="W41" i="11"/>
  <c r="V41" i="11"/>
  <c r="U41" i="11"/>
  <c r="T41" i="11"/>
  <c r="Q41" i="11"/>
  <c r="P41" i="11"/>
  <c r="O41" i="11"/>
  <c r="N41" i="11"/>
  <c r="M41" i="11"/>
  <c r="L41" i="11"/>
  <c r="I41" i="11"/>
  <c r="H41" i="11"/>
  <c r="G41" i="11"/>
  <c r="F41" i="11"/>
  <c r="E41" i="11"/>
  <c r="D41" i="11"/>
  <c r="A41" i="11"/>
  <c r="AA41" i="11" s="1"/>
  <c r="R40" i="11"/>
  <c r="Q40" i="11"/>
  <c r="P40" i="11"/>
  <c r="A40" i="11"/>
  <c r="AA39" i="11"/>
  <c r="Z39" i="11"/>
  <c r="Y39" i="11"/>
  <c r="L39" i="11"/>
  <c r="K39" i="11"/>
  <c r="J39" i="11"/>
  <c r="I39" i="11"/>
  <c r="D39" i="11"/>
  <c r="A39" i="11"/>
  <c r="Q39" i="11" s="1"/>
  <c r="AA38" i="11"/>
  <c r="V38" i="11"/>
  <c r="U38" i="11"/>
  <c r="T38" i="11"/>
  <c r="S38" i="11"/>
  <c r="N38" i="11"/>
  <c r="M38" i="11"/>
  <c r="L38" i="11"/>
  <c r="K38" i="11"/>
  <c r="F38" i="11"/>
  <c r="E38" i="11"/>
  <c r="D38" i="11"/>
  <c r="C38" i="11"/>
  <c r="A38" i="11"/>
  <c r="Y38" i="11" s="1"/>
  <c r="Y37" i="11"/>
  <c r="X37" i="11"/>
  <c r="W37" i="11"/>
  <c r="V37" i="11"/>
  <c r="U37" i="11"/>
  <c r="T37" i="11"/>
  <c r="Q37" i="11"/>
  <c r="P37" i="11"/>
  <c r="O37" i="11"/>
  <c r="N37" i="11"/>
  <c r="M37" i="11"/>
  <c r="L37" i="11"/>
  <c r="I37" i="11"/>
  <c r="H37" i="11"/>
  <c r="G37" i="11"/>
  <c r="F37" i="11"/>
  <c r="E37" i="11"/>
  <c r="D37" i="11"/>
  <c r="A37" i="11"/>
  <c r="AA37" i="11" s="1"/>
  <c r="Z36" i="11"/>
  <c r="Y36" i="11"/>
  <c r="X36" i="11"/>
  <c r="W36" i="11"/>
  <c r="J36" i="11"/>
  <c r="I36" i="11"/>
  <c r="H36" i="11"/>
  <c r="G36" i="11"/>
  <c r="A36" i="11"/>
  <c r="T35" i="11"/>
  <c r="S35" i="11"/>
  <c r="R35" i="11"/>
  <c r="Q35" i="11"/>
  <c r="D35" i="11"/>
  <c r="A35" i="11"/>
  <c r="AA34" i="11"/>
  <c r="V34" i="11"/>
  <c r="U34" i="11"/>
  <c r="T34" i="11"/>
  <c r="S34" i="11"/>
  <c r="N34" i="11"/>
  <c r="M34" i="11"/>
  <c r="L34" i="11"/>
  <c r="K34" i="11"/>
  <c r="F34" i="11"/>
  <c r="E34" i="11"/>
  <c r="D34" i="11"/>
  <c r="C34" i="11"/>
  <c r="A34" i="11"/>
  <c r="Y34" i="11" s="1"/>
  <c r="Y33" i="11"/>
  <c r="X33" i="11"/>
  <c r="W33" i="11"/>
  <c r="V33" i="11"/>
  <c r="U33" i="11"/>
  <c r="T33" i="11"/>
  <c r="Q33" i="11"/>
  <c r="P33" i="11"/>
  <c r="O33" i="11"/>
  <c r="N33" i="11"/>
  <c r="M33" i="11"/>
  <c r="L33" i="11"/>
  <c r="I33" i="11"/>
  <c r="H33" i="11"/>
  <c r="G33" i="11"/>
  <c r="F33" i="11"/>
  <c r="E33" i="11"/>
  <c r="D33" i="11"/>
  <c r="A33" i="11"/>
  <c r="AA33" i="11" s="1"/>
  <c r="R32" i="11"/>
  <c r="Q32" i="11"/>
  <c r="P32" i="11"/>
  <c r="O32" i="11"/>
  <c r="A32" i="11"/>
  <c r="AA31" i="11"/>
  <c r="Z31" i="11"/>
  <c r="Y31" i="11"/>
  <c r="T31" i="11"/>
  <c r="L31" i="11"/>
  <c r="K31" i="11"/>
  <c r="J31" i="11"/>
  <c r="I31" i="11"/>
  <c r="D31" i="11"/>
  <c r="A31" i="11"/>
  <c r="Q31" i="11" s="1"/>
  <c r="AA30" i="11"/>
  <c r="V30" i="11"/>
  <c r="U30" i="11"/>
  <c r="T30" i="11"/>
  <c r="S30" i="11"/>
  <c r="N30" i="11"/>
  <c r="M30" i="11"/>
  <c r="L30" i="11"/>
  <c r="K30" i="11"/>
  <c r="F30" i="11"/>
  <c r="E30" i="11"/>
  <c r="D30" i="11"/>
  <c r="C30" i="11"/>
  <c r="A30" i="11"/>
  <c r="Y30" i="11" s="1"/>
  <c r="Y29" i="11"/>
  <c r="X29" i="11"/>
  <c r="W29" i="11"/>
  <c r="V29" i="11"/>
  <c r="U29" i="11"/>
  <c r="T29" i="11"/>
  <c r="Q29" i="11"/>
  <c r="P29" i="11"/>
  <c r="O29" i="11"/>
  <c r="N29" i="11"/>
  <c r="M29" i="11"/>
  <c r="L29" i="11"/>
  <c r="I29" i="11"/>
  <c r="H29" i="11"/>
  <c r="G29" i="11"/>
  <c r="F29" i="11"/>
  <c r="E29" i="11"/>
  <c r="D29" i="11"/>
  <c r="A29" i="11"/>
  <c r="AA29" i="11" s="1"/>
  <c r="Z28" i="11"/>
  <c r="Y28" i="11"/>
  <c r="X28" i="11"/>
  <c r="W28" i="11"/>
  <c r="J28" i="11"/>
  <c r="I28" i="11"/>
  <c r="H28" i="11"/>
  <c r="G28" i="11"/>
  <c r="A28" i="11"/>
  <c r="T27" i="11"/>
  <c r="S27" i="11"/>
  <c r="R27" i="11"/>
  <c r="A27" i="11"/>
  <c r="Q27" i="11" s="1"/>
  <c r="AA26" i="11"/>
  <c r="V26" i="11"/>
  <c r="U26" i="11"/>
  <c r="T26" i="11"/>
  <c r="S26" i="11"/>
  <c r="N26" i="11"/>
  <c r="M26" i="11"/>
  <c r="L26" i="11"/>
  <c r="K26" i="11"/>
  <c r="F26" i="11"/>
  <c r="E26" i="11"/>
  <c r="D26" i="11"/>
  <c r="C26" i="11"/>
  <c r="A26" i="11"/>
  <c r="Y26" i="11" s="1"/>
  <c r="Y25" i="11"/>
  <c r="X25" i="11"/>
  <c r="W25" i="11"/>
  <c r="V25" i="11"/>
  <c r="U25" i="11"/>
  <c r="T25" i="11"/>
  <c r="Q25" i="11"/>
  <c r="P25" i="11"/>
  <c r="O25" i="11"/>
  <c r="N25" i="11"/>
  <c r="M25" i="11"/>
  <c r="L25" i="11"/>
  <c r="I25" i="11"/>
  <c r="H25" i="11"/>
  <c r="G25" i="11"/>
  <c r="F25" i="11"/>
  <c r="E25" i="11"/>
  <c r="D25" i="11"/>
  <c r="A25" i="11"/>
  <c r="AA25" i="11" s="1"/>
  <c r="R24" i="11"/>
  <c r="Q24" i="11"/>
  <c r="P24" i="11"/>
  <c r="O24" i="11"/>
  <c r="A24" i="11"/>
  <c r="AA23" i="11"/>
  <c r="Z23" i="11"/>
  <c r="Y23" i="11"/>
  <c r="T23" i="11"/>
  <c r="R23" i="11"/>
  <c r="L23" i="11"/>
  <c r="K23" i="11"/>
  <c r="J23" i="11"/>
  <c r="I23" i="11"/>
  <c r="H23" i="11"/>
  <c r="C23" i="11"/>
  <c r="A23" i="11"/>
  <c r="A22" i="11"/>
  <c r="K22" i="11" s="1"/>
  <c r="Y21" i="11"/>
  <c r="X21" i="11"/>
  <c r="W21" i="11"/>
  <c r="V21" i="11"/>
  <c r="U21" i="11"/>
  <c r="T21" i="11"/>
  <c r="Q21" i="11"/>
  <c r="P21" i="11"/>
  <c r="O21" i="11"/>
  <c r="N21" i="11"/>
  <c r="M21" i="11"/>
  <c r="L21" i="11"/>
  <c r="I21" i="11"/>
  <c r="H21" i="11"/>
  <c r="G21" i="11"/>
  <c r="F21" i="11"/>
  <c r="E21" i="11"/>
  <c r="D21" i="11"/>
  <c r="A21" i="11"/>
  <c r="AA21" i="11" s="1"/>
  <c r="V20" i="11"/>
  <c r="R20" i="11"/>
  <c r="Q20" i="11"/>
  <c r="P20" i="11"/>
  <c r="H20" i="11"/>
  <c r="G20" i="11"/>
  <c r="F20" i="11"/>
  <c r="A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H30" i="10"/>
  <c r="G30" i="10"/>
  <c r="F30" i="10"/>
  <c r="E30" i="10"/>
  <c r="I29" i="10"/>
  <c r="G29" i="10"/>
  <c r="F29" i="10"/>
  <c r="E29" i="10"/>
  <c r="H29" i="10" s="1"/>
  <c r="I28" i="10"/>
  <c r="H28" i="10"/>
  <c r="G28" i="10"/>
  <c r="F28" i="10"/>
  <c r="E28" i="10"/>
  <c r="I27" i="10"/>
  <c r="G27" i="10"/>
  <c r="F27" i="10"/>
  <c r="E27" i="10"/>
  <c r="H27" i="10" s="1"/>
  <c r="I26" i="10"/>
  <c r="G26" i="10"/>
  <c r="F26" i="10"/>
  <c r="E26" i="10"/>
  <c r="H26" i="10" s="1"/>
  <c r="I25" i="10"/>
  <c r="G25" i="10"/>
  <c r="H25" i="10" s="1"/>
  <c r="F25" i="10"/>
  <c r="E25" i="10"/>
  <c r="I24" i="10"/>
  <c r="H24" i="10"/>
  <c r="G24" i="10"/>
  <c r="F24" i="10"/>
  <c r="E24" i="10"/>
  <c r="I23" i="10"/>
  <c r="G23" i="10"/>
  <c r="F23" i="10"/>
  <c r="E23" i="10"/>
  <c r="H23" i="10" s="1"/>
  <c r="I22" i="10"/>
  <c r="G22" i="10"/>
  <c r="H22" i="10" s="1"/>
  <c r="F22" i="10"/>
  <c r="E22" i="10"/>
  <c r="I21" i="10"/>
  <c r="G21" i="10"/>
  <c r="F21" i="10"/>
  <c r="E21" i="10"/>
  <c r="I20" i="10"/>
  <c r="H20" i="10"/>
  <c r="G20" i="10"/>
  <c r="F20" i="10"/>
  <c r="E20" i="10"/>
  <c r="I19" i="10"/>
  <c r="H19" i="10"/>
  <c r="G19" i="10"/>
  <c r="F19" i="10"/>
  <c r="E19" i="10"/>
  <c r="I18" i="10"/>
  <c r="G18" i="10"/>
  <c r="F18" i="10"/>
  <c r="E18" i="10"/>
  <c r="H18" i="10" s="1"/>
  <c r="I17" i="10"/>
  <c r="H17" i="10"/>
  <c r="G17" i="10"/>
  <c r="F17" i="10"/>
  <c r="E17" i="10"/>
  <c r="I16" i="10"/>
  <c r="G16" i="10"/>
  <c r="H16" i="10" s="1"/>
  <c r="F16" i="10"/>
  <c r="E16" i="10"/>
  <c r="I15" i="10"/>
  <c r="G15" i="10"/>
  <c r="F15" i="10"/>
  <c r="E15" i="10"/>
  <c r="H15" i="10" s="1"/>
  <c r="I14" i="10"/>
  <c r="H14" i="10"/>
  <c r="G14" i="10"/>
  <c r="F14" i="10"/>
  <c r="E14" i="10"/>
  <c r="I13" i="10"/>
  <c r="G13" i="10"/>
  <c r="F13" i="10"/>
  <c r="E13" i="10"/>
  <c r="H13" i="10" s="1"/>
  <c r="I12" i="10"/>
  <c r="H12" i="10"/>
  <c r="G12" i="10"/>
  <c r="F12" i="10"/>
  <c r="E12" i="10"/>
  <c r="I11" i="10"/>
  <c r="H11" i="10"/>
  <c r="G11" i="10"/>
  <c r="F11" i="10"/>
  <c r="E11" i="10"/>
  <c r="I10" i="10"/>
  <c r="G10" i="10"/>
  <c r="F10" i="10"/>
  <c r="E10" i="10"/>
  <c r="H10" i="10" s="1"/>
  <c r="I9" i="10"/>
  <c r="G9" i="10"/>
  <c r="H9" i="10" s="1"/>
  <c r="F9" i="10"/>
  <c r="E9" i="10"/>
  <c r="I8" i="10"/>
  <c r="G8" i="10"/>
  <c r="F8" i="10"/>
  <c r="E8" i="10"/>
  <c r="H8" i="10" s="1"/>
  <c r="D761" i="9"/>
  <c r="B761" i="9"/>
  <c r="B760" i="9"/>
  <c r="C761" i="9" s="1"/>
  <c r="B759" i="9"/>
  <c r="B758" i="9"/>
  <c r="C757" i="9"/>
  <c r="D757" i="9" s="1"/>
  <c r="B757" i="9"/>
  <c r="C758" i="9" s="1"/>
  <c r="D758" i="9" s="1"/>
  <c r="B756" i="9"/>
  <c r="B755" i="9"/>
  <c r="C756" i="9" s="1"/>
  <c r="D756" i="9" s="1"/>
  <c r="D754" i="9"/>
  <c r="C754" i="9"/>
  <c r="B754" i="9"/>
  <c r="D753" i="9"/>
  <c r="B753" i="9"/>
  <c r="B752" i="9"/>
  <c r="C753" i="9" s="1"/>
  <c r="B751" i="9"/>
  <c r="C752" i="9" s="1"/>
  <c r="D752" i="9" s="1"/>
  <c r="B750" i="9"/>
  <c r="B749" i="9"/>
  <c r="C750" i="9" s="1"/>
  <c r="D750" i="9" s="1"/>
  <c r="B748" i="9"/>
  <c r="B747" i="9"/>
  <c r="C748" i="9" s="1"/>
  <c r="D748" i="9" s="1"/>
  <c r="C746" i="9"/>
  <c r="D746" i="9" s="1"/>
  <c r="B746" i="9"/>
  <c r="B745" i="9"/>
  <c r="B744" i="9"/>
  <c r="C745" i="9" s="1"/>
  <c r="D745" i="9" s="1"/>
  <c r="B743" i="9"/>
  <c r="C744" i="9" s="1"/>
  <c r="D744" i="9" s="1"/>
  <c r="B742" i="9"/>
  <c r="B741" i="9"/>
  <c r="B740" i="9"/>
  <c r="B739" i="9"/>
  <c r="C740" i="9" s="1"/>
  <c r="D740" i="9" s="1"/>
  <c r="C738" i="9"/>
  <c r="D738" i="9" s="1"/>
  <c r="B738" i="9"/>
  <c r="D737" i="9"/>
  <c r="B737" i="9"/>
  <c r="B736" i="9"/>
  <c r="C737" i="9" s="1"/>
  <c r="B735" i="9"/>
  <c r="C735" i="9" s="1"/>
  <c r="D735" i="9" s="1"/>
  <c r="B734" i="9"/>
  <c r="D733" i="9"/>
  <c r="C733" i="9"/>
  <c r="B733" i="9"/>
  <c r="C734" i="9" s="1"/>
  <c r="D734" i="9" s="1"/>
  <c r="C732" i="9"/>
  <c r="D732" i="9" s="1"/>
  <c r="B732" i="9"/>
  <c r="B731" i="9"/>
  <c r="C730" i="9"/>
  <c r="D730" i="9" s="1"/>
  <c r="B730" i="9"/>
  <c r="C731" i="9" s="1"/>
  <c r="D731" i="9" s="1"/>
  <c r="D729" i="9"/>
  <c r="B729" i="9"/>
  <c r="B728" i="9"/>
  <c r="C729" i="9" s="1"/>
  <c r="B727" i="9"/>
  <c r="C727" i="9" s="1"/>
  <c r="D727" i="9" s="1"/>
  <c r="B726" i="9"/>
  <c r="C725" i="9"/>
  <c r="D725" i="9" s="1"/>
  <c r="B725" i="9"/>
  <c r="C726" i="9" s="1"/>
  <c r="D726" i="9" s="1"/>
  <c r="B724" i="9"/>
  <c r="B723" i="9"/>
  <c r="C724" i="9" s="1"/>
  <c r="D724" i="9" s="1"/>
  <c r="B722" i="9"/>
  <c r="D721" i="9"/>
  <c r="B721" i="9"/>
  <c r="B720" i="9"/>
  <c r="C721" i="9" s="1"/>
  <c r="B719" i="9"/>
  <c r="C720" i="9" s="1"/>
  <c r="D720" i="9" s="1"/>
  <c r="B718" i="9"/>
  <c r="B717" i="9"/>
  <c r="C718" i="9" s="1"/>
  <c r="D718" i="9" s="1"/>
  <c r="C716" i="9"/>
  <c r="D716" i="9" s="1"/>
  <c r="B716" i="9"/>
  <c r="B715" i="9"/>
  <c r="C714" i="9"/>
  <c r="D714" i="9" s="1"/>
  <c r="B714" i="9"/>
  <c r="B713" i="9"/>
  <c r="C712" i="9"/>
  <c r="D712" i="9" s="1"/>
  <c r="B712" i="9"/>
  <c r="C713" i="9" s="1"/>
  <c r="D713" i="9" s="1"/>
  <c r="D711" i="9"/>
  <c r="C711" i="9"/>
  <c r="B711" i="9"/>
  <c r="B710" i="9"/>
  <c r="B709" i="9"/>
  <c r="C708" i="9"/>
  <c r="D708" i="9" s="1"/>
  <c r="B708" i="9"/>
  <c r="B707" i="9"/>
  <c r="C706" i="9"/>
  <c r="D706" i="9" s="1"/>
  <c r="B706" i="9"/>
  <c r="B705" i="9"/>
  <c r="C704" i="9"/>
  <c r="D704" i="9" s="1"/>
  <c r="B704" i="9"/>
  <c r="C705" i="9" s="1"/>
  <c r="D705" i="9" s="1"/>
  <c r="D703" i="9"/>
  <c r="B703" i="9"/>
  <c r="C703" i="9" s="1"/>
  <c r="B702" i="9"/>
  <c r="B701" i="9"/>
  <c r="C702" i="9" s="1"/>
  <c r="D702" i="9" s="1"/>
  <c r="D700" i="9"/>
  <c r="C700" i="9"/>
  <c r="B700" i="9"/>
  <c r="B699" i="9"/>
  <c r="C698" i="9"/>
  <c r="D698" i="9" s="1"/>
  <c r="B698" i="9"/>
  <c r="C699" i="9" s="1"/>
  <c r="D699" i="9" s="1"/>
  <c r="D697" i="9"/>
  <c r="B697" i="9"/>
  <c r="B696" i="9"/>
  <c r="C697" i="9" s="1"/>
  <c r="B695" i="9"/>
  <c r="B694" i="9"/>
  <c r="B693" i="9"/>
  <c r="C694" i="9" s="1"/>
  <c r="D694" i="9" s="1"/>
  <c r="B692" i="9"/>
  <c r="B691" i="9"/>
  <c r="C692" i="9" s="1"/>
  <c r="D692" i="9" s="1"/>
  <c r="C690" i="9"/>
  <c r="D690" i="9" s="1"/>
  <c r="B690" i="9"/>
  <c r="D689" i="9"/>
  <c r="B689" i="9"/>
  <c r="B688" i="9"/>
  <c r="C689" i="9" s="1"/>
  <c r="C687" i="9"/>
  <c r="D687" i="9" s="1"/>
  <c r="B687" i="9"/>
  <c r="C688" i="9" s="1"/>
  <c r="D688" i="9" s="1"/>
  <c r="B686" i="9"/>
  <c r="B685" i="9"/>
  <c r="C686" i="9" s="1"/>
  <c r="D686" i="9" s="1"/>
  <c r="B684" i="9"/>
  <c r="B683" i="9"/>
  <c r="C684" i="9" s="1"/>
  <c r="D684" i="9" s="1"/>
  <c r="D682" i="9"/>
  <c r="C682" i="9"/>
  <c r="B682" i="9"/>
  <c r="B681" i="9"/>
  <c r="B680" i="9"/>
  <c r="C681" i="9" s="1"/>
  <c r="D681" i="9" s="1"/>
  <c r="B679" i="9"/>
  <c r="B678" i="9"/>
  <c r="B677" i="9"/>
  <c r="D676" i="9"/>
  <c r="C676" i="9"/>
  <c r="B676" i="9"/>
  <c r="B675" i="9"/>
  <c r="C674" i="9"/>
  <c r="D674" i="9" s="1"/>
  <c r="B674" i="9"/>
  <c r="D673" i="9"/>
  <c r="B673" i="9"/>
  <c r="C672" i="9"/>
  <c r="D672" i="9" s="1"/>
  <c r="B672" i="9"/>
  <c r="C673" i="9" s="1"/>
  <c r="B671" i="9"/>
  <c r="C671" i="9" s="1"/>
  <c r="D671" i="9" s="1"/>
  <c r="B670" i="9"/>
  <c r="B669" i="9"/>
  <c r="D668" i="9"/>
  <c r="C668" i="9"/>
  <c r="B668" i="9"/>
  <c r="B667" i="9"/>
  <c r="B666" i="9"/>
  <c r="D665" i="9"/>
  <c r="B665" i="9"/>
  <c r="C664" i="9"/>
  <c r="D664" i="9" s="1"/>
  <c r="B664" i="9"/>
  <c r="C665" i="9" s="1"/>
  <c r="B663" i="9"/>
  <c r="C663" i="9" s="1"/>
  <c r="D663" i="9" s="1"/>
  <c r="B662" i="9"/>
  <c r="C661" i="9"/>
  <c r="D661" i="9" s="1"/>
  <c r="B661" i="9"/>
  <c r="C662" i="9" s="1"/>
  <c r="D662" i="9" s="1"/>
  <c r="B660" i="9"/>
  <c r="B659" i="9"/>
  <c r="C660" i="9" s="1"/>
  <c r="D660" i="9" s="1"/>
  <c r="B658" i="9"/>
  <c r="D657" i="9"/>
  <c r="B657" i="9"/>
  <c r="B656" i="9"/>
  <c r="C657" i="9" s="1"/>
  <c r="D655" i="9"/>
  <c r="C655" i="9"/>
  <c r="B655" i="9"/>
  <c r="C656" i="9" s="1"/>
  <c r="D656" i="9" s="1"/>
  <c r="B654" i="9"/>
  <c r="B653" i="9"/>
  <c r="C652" i="9"/>
  <c r="D652" i="9" s="1"/>
  <c r="B652" i="9"/>
  <c r="C651" i="9"/>
  <c r="D651" i="9" s="1"/>
  <c r="B651" i="9"/>
  <c r="D650" i="9"/>
  <c r="B650" i="9"/>
  <c r="C650" i="9" s="1"/>
  <c r="B649" i="9"/>
  <c r="C648" i="9"/>
  <c r="D648" i="9" s="1"/>
  <c r="B648" i="9"/>
  <c r="C649" i="9" s="1"/>
  <c r="D649" i="9" s="1"/>
  <c r="D647" i="9"/>
  <c r="B647" i="9"/>
  <c r="B646" i="9"/>
  <c r="C647" i="9" s="1"/>
  <c r="B645" i="9"/>
  <c r="C646" i="9" s="1"/>
  <c r="D646" i="9" s="1"/>
  <c r="D644" i="9"/>
  <c r="C644" i="9"/>
  <c r="B644" i="9"/>
  <c r="C643" i="9"/>
  <c r="D643" i="9" s="1"/>
  <c r="B643" i="9"/>
  <c r="B642" i="9"/>
  <c r="C642" i="9" s="1"/>
  <c r="D642" i="9" s="1"/>
  <c r="D641" i="9"/>
  <c r="B641" i="9"/>
  <c r="C640" i="9"/>
  <c r="D640" i="9" s="1"/>
  <c r="B640" i="9"/>
  <c r="C641" i="9" s="1"/>
  <c r="B639" i="9"/>
  <c r="B638" i="9"/>
  <c r="C639" i="9" s="1"/>
  <c r="D639" i="9" s="1"/>
  <c r="B637" i="9"/>
  <c r="C636" i="9"/>
  <c r="D636" i="9" s="1"/>
  <c r="B636" i="9"/>
  <c r="C635" i="9"/>
  <c r="D635" i="9" s="1"/>
  <c r="B635" i="9"/>
  <c r="B634" i="9"/>
  <c r="C634" i="9" s="1"/>
  <c r="D634" i="9" s="1"/>
  <c r="B633" i="9"/>
  <c r="D632" i="9"/>
  <c r="C632" i="9"/>
  <c r="B632" i="9"/>
  <c r="C633" i="9" s="1"/>
  <c r="D633" i="9" s="1"/>
  <c r="D631" i="9"/>
  <c r="B631" i="9"/>
  <c r="B630" i="9"/>
  <c r="C631" i="9" s="1"/>
  <c r="C629" i="9"/>
  <c r="D629" i="9" s="1"/>
  <c r="B629" i="9"/>
  <c r="C630" i="9" s="1"/>
  <c r="D630" i="9" s="1"/>
  <c r="D628" i="9"/>
  <c r="C628" i="9"/>
  <c r="B628" i="9"/>
  <c r="B627" i="9"/>
  <c r="C626" i="9"/>
  <c r="D626" i="9" s="1"/>
  <c r="B626" i="9"/>
  <c r="C627" i="9" s="1"/>
  <c r="D627" i="9" s="1"/>
  <c r="D625" i="9"/>
  <c r="B625" i="9"/>
  <c r="B624" i="9"/>
  <c r="C625" i="9" s="1"/>
  <c r="B623" i="9"/>
  <c r="C624" i="9" s="1"/>
  <c r="D624" i="9" s="1"/>
  <c r="B622" i="9"/>
  <c r="B621" i="9"/>
  <c r="C620" i="9"/>
  <c r="D620" i="9" s="1"/>
  <c r="B620" i="9"/>
  <c r="B619" i="9"/>
  <c r="B618" i="9"/>
  <c r="B617" i="9"/>
  <c r="D616" i="9"/>
  <c r="C616" i="9"/>
  <c r="B616" i="9"/>
  <c r="C617" i="9" s="1"/>
  <c r="D617" i="9" s="1"/>
  <c r="B615" i="9"/>
  <c r="B614" i="9"/>
  <c r="C615" i="9" s="1"/>
  <c r="D615" i="9" s="1"/>
  <c r="D613" i="9"/>
  <c r="C613" i="9"/>
  <c r="B613" i="9"/>
  <c r="C614" i="9" s="1"/>
  <c r="D614" i="9" s="1"/>
  <c r="D612" i="9"/>
  <c r="C612" i="9"/>
  <c r="B612" i="9"/>
  <c r="B611" i="9"/>
  <c r="C610" i="9"/>
  <c r="D610" i="9" s="1"/>
  <c r="B610" i="9"/>
  <c r="C611" i="9" s="1"/>
  <c r="D611" i="9" s="1"/>
  <c r="D609" i="9"/>
  <c r="B609" i="9"/>
  <c r="B608" i="9"/>
  <c r="C609" i="9" s="1"/>
  <c r="B607" i="9"/>
  <c r="C608" i="9" s="1"/>
  <c r="D608" i="9" s="1"/>
  <c r="B606" i="9"/>
  <c r="C607" i="9" s="1"/>
  <c r="D607" i="9" s="1"/>
  <c r="B605" i="9"/>
  <c r="B604" i="9"/>
  <c r="B603" i="9"/>
  <c r="C604" i="9" s="1"/>
  <c r="D604" i="9" s="1"/>
  <c r="B602" i="9"/>
  <c r="B601" i="9"/>
  <c r="B600" i="9"/>
  <c r="C601" i="9" s="1"/>
  <c r="D601" i="9" s="1"/>
  <c r="B599" i="9"/>
  <c r="C600" i="9" s="1"/>
  <c r="D600" i="9" s="1"/>
  <c r="B598" i="9"/>
  <c r="D597" i="9"/>
  <c r="C597" i="9"/>
  <c r="B597" i="9"/>
  <c r="C598" i="9" s="1"/>
  <c r="D598" i="9" s="1"/>
  <c r="C596" i="9"/>
  <c r="D596" i="9" s="1"/>
  <c r="B596" i="9"/>
  <c r="C595" i="9"/>
  <c r="D595" i="9" s="1"/>
  <c r="B595" i="9"/>
  <c r="D594" i="9"/>
  <c r="C594" i="9"/>
  <c r="B594" i="9"/>
  <c r="D593" i="9"/>
  <c r="B593" i="9"/>
  <c r="C592" i="9"/>
  <c r="D592" i="9" s="1"/>
  <c r="B592" i="9"/>
  <c r="C593" i="9" s="1"/>
  <c r="D591" i="9"/>
  <c r="C591" i="9"/>
  <c r="B591" i="9"/>
  <c r="B590" i="9"/>
  <c r="B589" i="9"/>
  <c r="C588" i="9"/>
  <c r="D588" i="9" s="1"/>
  <c r="B588" i="9"/>
  <c r="C587" i="9"/>
  <c r="D587" i="9" s="1"/>
  <c r="B587" i="9"/>
  <c r="D586" i="9"/>
  <c r="B586" i="9"/>
  <c r="C586" i="9" s="1"/>
  <c r="B585" i="9"/>
  <c r="C584" i="9"/>
  <c r="D584" i="9" s="1"/>
  <c r="B584" i="9"/>
  <c r="C585" i="9" s="1"/>
  <c r="D585" i="9" s="1"/>
  <c r="B583" i="9"/>
  <c r="B582" i="9"/>
  <c r="B581" i="9"/>
  <c r="C582" i="9" s="1"/>
  <c r="D582" i="9" s="1"/>
  <c r="D580" i="9"/>
  <c r="C580" i="9"/>
  <c r="B580" i="9"/>
  <c r="C579" i="9"/>
  <c r="D579" i="9" s="1"/>
  <c r="B579" i="9"/>
  <c r="B578" i="9"/>
  <c r="C578" i="9" s="1"/>
  <c r="D578" i="9" s="1"/>
  <c r="D577" i="9"/>
  <c r="B577" i="9"/>
  <c r="C576" i="9"/>
  <c r="D576" i="9" s="1"/>
  <c r="B576" i="9"/>
  <c r="C577" i="9" s="1"/>
  <c r="B575" i="9"/>
  <c r="B574" i="9"/>
  <c r="C575" i="9" s="1"/>
  <c r="D575" i="9" s="1"/>
  <c r="B573" i="9"/>
  <c r="C572" i="9"/>
  <c r="D572" i="9" s="1"/>
  <c r="B572" i="9"/>
  <c r="B571" i="9"/>
  <c r="B570" i="9"/>
  <c r="C570" i="9" s="1"/>
  <c r="D570" i="9" s="1"/>
  <c r="B569" i="9"/>
  <c r="C568" i="9"/>
  <c r="D568" i="9" s="1"/>
  <c r="B568" i="9"/>
  <c r="C569" i="9" s="1"/>
  <c r="D569" i="9" s="1"/>
  <c r="D567" i="9"/>
  <c r="B567" i="9"/>
  <c r="B566" i="9"/>
  <c r="C567" i="9" s="1"/>
  <c r="B565" i="9"/>
  <c r="D564" i="9"/>
  <c r="C564" i="9"/>
  <c r="B564" i="9"/>
  <c r="B563" i="9"/>
  <c r="B562" i="9"/>
  <c r="C563" i="9" s="1"/>
  <c r="D563" i="9" s="1"/>
  <c r="D561" i="9"/>
  <c r="B561" i="9"/>
  <c r="B560" i="9"/>
  <c r="C561" i="9" s="1"/>
  <c r="B559" i="9"/>
  <c r="C560" i="9" s="1"/>
  <c r="D560" i="9" s="1"/>
  <c r="B558" i="9"/>
  <c r="B557" i="9"/>
  <c r="B556" i="9"/>
  <c r="B555" i="9"/>
  <c r="C556" i="9" s="1"/>
  <c r="D556" i="9" s="1"/>
  <c r="B554" i="9"/>
  <c r="B553" i="9"/>
  <c r="D552" i="9"/>
  <c r="B552" i="9"/>
  <c r="C553" i="9" s="1"/>
  <c r="D553" i="9" s="1"/>
  <c r="B551" i="9"/>
  <c r="C552" i="9" s="1"/>
  <c r="B550" i="9"/>
  <c r="C551" i="9" s="1"/>
  <c r="D551" i="9" s="1"/>
  <c r="B549" i="9"/>
  <c r="C550" i="9" s="1"/>
  <c r="D550" i="9" s="1"/>
  <c r="D548" i="9"/>
  <c r="C548" i="9"/>
  <c r="B548" i="9"/>
  <c r="B547" i="9"/>
  <c r="B546" i="9"/>
  <c r="D545" i="9"/>
  <c r="B545" i="9"/>
  <c r="B544" i="9"/>
  <c r="C545" i="9" s="1"/>
  <c r="B543" i="9"/>
  <c r="C544" i="9" s="1"/>
  <c r="D544" i="9" s="1"/>
  <c r="B542" i="9"/>
  <c r="C543" i="9" s="1"/>
  <c r="D543" i="9" s="1"/>
  <c r="B541" i="9"/>
  <c r="B540" i="9"/>
  <c r="C539" i="9"/>
  <c r="D539" i="9" s="1"/>
  <c r="B539" i="9"/>
  <c r="C540" i="9" s="1"/>
  <c r="D540" i="9" s="1"/>
  <c r="D538" i="9"/>
  <c r="B538" i="9"/>
  <c r="C538" i="9" s="1"/>
  <c r="B537" i="9"/>
  <c r="B536" i="9"/>
  <c r="C537" i="9" s="1"/>
  <c r="D537" i="9" s="1"/>
  <c r="B535" i="9"/>
  <c r="C536" i="9" s="1"/>
  <c r="D536" i="9" s="1"/>
  <c r="B534" i="9"/>
  <c r="C535" i="9" s="1"/>
  <c r="D535" i="9" s="1"/>
  <c r="D533" i="9"/>
  <c r="C533" i="9"/>
  <c r="B533" i="9"/>
  <c r="C534" i="9" s="1"/>
  <c r="D534" i="9" s="1"/>
  <c r="C532" i="9"/>
  <c r="D532" i="9" s="1"/>
  <c r="B532" i="9"/>
  <c r="C531" i="9"/>
  <c r="D531" i="9" s="1"/>
  <c r="B531" i="9"/>
  <c r="D530" i="9"/>
  <c r="C530" i="9"/>
  <c r="B530" i="9"/>
  <c r="D529" i="9"/>
  <c r="B529" i="9"/>
  <c r="C528" i="9"/>
  <c r="D528" i="9" s="1"/>
  <c r="B528" i="9"/>
  <c r="C529" i="9" s="1"/>
  <c r="C527" i="9"/>
  <c r="D527" i="9" s="1"/>
  <c r="B527" i="9"/>
  <c r="B526" i="9"/>
  <c r="B525" i="9"/>
  <c r="B524" i="9"/>
  <c r="B523" i="9"/>
  <c r="C524" i="9" s="1"/>
  <c r="D524" i="9" s="1"/>
  <c r="D522" i="9"/>
  <c r="B522" i="9"/>
  <c r="C522" i="9" s="1"/>
  <c r="B521" i="9"/>
  <c r="B520" i="9"/>
  <c r="C521" i="9" s="1"/>
  <c r="D521" i="9" s="1"/>
  <c r="B519" i="9"/>
  <c r="C520" i="9" s="1"/>
  <c r="D520" i="9" s="1"/>
  <c r="B518" i="9"/>
  <c r="B517" i="9"/>
  <c r="C518" i="9" s="1"/>
  <c r="D518" i="9" s="1"/>
  <c r="D516" i="9"/>
  <c r="C516" i="9"/>
  <c r="B516" i="9"/>
  <c r="C515" i="9"/>
  <c r="D515" i="9" s="1"/>
  <c r="B515" i="9"/>
  <c r="B514" i="9"/>
  <c r="C514" i="9" s="1"/>
  <c r="D514" i="9" s="1"/>
  <c r="D513" i="9"/>
  <c r="B513" i="9"/>
  <c r="C512" i="9"/>
  <c r="D512" i="9" s="1"/>
  <c r="B512" i="9"/>
  <c r="C513" i="9" s="1"/>
  <c r="B511" i="9"/>
  <c r="B510" i="9"/>
  <c r="C511" i="9" s="1"/>
  <c r="D511" i="9" s="1"/>
  <c r="B509" i="9"/>
  <c r="C508" i="9"/>
  <c r="D508" i="9" s="1"/>
  <c r="B508" i="9"/>
  <c r="B507" i="9"/>
  <c r="B506" i="9"/>
  <c r="C506" i="9" s="1"/>
  <c r="D506" i="9" s="1"/>
  <c r="B505" i="9"/>
  <c r="B504" i="9"/>
  <c r="D503" i="9"/>
  <c r="B503" i="9"/>
  <c r="B502" i="9"/>
  <c r="C503" i="9" s="1"/>
  <c r="C501" i="9"/>
  <c r="D501" i="9" s="1"/>
  <c r="B501" i="9"/>
  <c r="C502" i="9" s="1"/>
  <c r="D502" i="9" s="1"/>
  <c r="D500" i="9"/>
  <c r="C500" i="9"/>
  <c r="B500" i="9"/>
  <c r="B499" i="9"/>
  <c r="B498" i="9"/>
  <c r="C499" i="9" s="1"/>
  <c r="D499" i="9" s="1"/>
  <c r="D497" i="9"/>
  <c r="B497" i="9"/>
  <c r="B496" i="9"/>
  <c r="C497" i="9" s="1"/>
  <c r="B495" i="9"/>
  <c r="C496" i="9" s="1"/>
  <c r="D496" i="9" s="1"/>
  <c r="B494" i="9"/>
  <c r="C495" i="9" s="1"/>
  <c r="D495" i="9" s="1"/>
  <c r="B493" i="9"/>
  <c r="B492" i="9"/>
  <c r="B491" i="9"/>
  <c r="C492" i="9" s="1"/>
  <c r="D492" i="9" s="1"/>
  <c r="B490" i="9"/>
  <c r="B489" i="9"/>
  <c r="D488" i="9"/>
  <c r="B488" i="9"/>
  <c r="C489" i="9" s="1"/>
  <c r="D489" i="9" s="1"/>
  <c r="B487" i="9"/>
  <c r="C488" i="9" s="1"/>
  <c r="B486" i="9"/>
  <c r="C487" i="9" s="1"/>
  <c r="D487" i="9" s="1"/>
  <c r="B485" i="9"/>
  <c r="C486" i="9" s="1"/>
  <c r="D486" i="9" s="1"/>
  <c r="D484" i="9"/>
  <c r="C484" i="9"/>
  <c r="B484" i="9"/>
  <c r="B483" i="9"/>
  <c r="D482" i="9"/>
  <c r="C482" i="9"/>
  <c r="B482" i="9"/>
  <c r="C483" i="9" s="1"/>
  <c r="D483" i="9" s="1"/>
  <c r="D481" i="9"/>
  <c r="B481" i="9"/>
  <c r="B480" i="9"/>
  <c r="C481" i="9" s="1"/>
  <c r="B479" i="9"/>
  <c r="C480" i="9" s="1"/>
  <c r="D480" i="9" s="1"/>
  <c r="B478" i="9"/>
  <c r="B477" i="9"/>
  <c r="B476" i="9"/>
  <c r="B475" i="9"/>
  <c r="C476" i="9" s="1"/>
  <c r="D476" i="9" s="1"/>
  <c r="B474" i="9"/>
  <c r="B473" i="9"/>
  <c r="B472" i="9"/>
  <c r="C473" i="9" s="1"/>
  <c r="D473" i="9" s="1"/>
  <c r="B471" i="9"/>
  <c r="C472" i="9" s="1"/>
  <c r="D472" i="9" s="1"/>
  <c r="B470" i="9"/>
  <c r="D469" i="9"/>
  <c r="C469" i="9"/>
  <c r="B469" i="9"/>
  <c r="C470" i="9" s="1"/>
  <c r="D470" i="9" s="1"/>
  <c r="C468" i="9"/>
  <c r="D468" i="9" s="1"/>
  <c r="B468" i="9"/>
  <c r="C467" i="9"/>
  <c r="D467" i="9" s="1"/>
  <c r="B467" i="9"/>
  <c r="D466" i="9"/>
  <c r="C466" i="9"/>
  <c r="B466" i="9"/>
  <c r="D465" i="9"/>
  <c r="B465" i="9"/>
  <c r="C464" i="9"/>
  <c r="D464" i="9" s="1"/>
  <c r="B464" i="9"/>
  <c r="C465" i="9" s="1"/>
  <c r="D463" i="9"/>
  <c r="C463" i="9"/>
  <c r="B463" i="9"/>
  <c r="B462" i="9"/>
  <c r="B461" i="9"/>
  <c r="C460" i="9"/>
  <c r="D460" i="9" s="1"/>
  <c r="B460" i="9"/>
  <c r="B459" i="9"/>
  <c r="C459" i="9" s="1"/>
  <c r="D459" i="9" s="1"/>
  <c r="D458" i="9"/>
  <c r="B458" i="9"/>
  <c r="C458" i="9" s="1"/>
  <c r="B457" i="9"/>
  <c r="B456" i="9"/>
  <c r="C457" i="9" s="1"/>
  <c r="D457" i="9" s="1"/>
  <c r="B455" i="9"/>
  <c r="B454" i="9"/>
  <c r="B453" i="9"/>
  <c r="C454" i="9" s="1"/>
  <c r="D454" i="9" s="1"/>
  <c r="C452" i="9"/>
  <c r="D452" i="9" s="1"/>
  <c r="B452" i="9"/>
  <c r="C451" i="9"/>
  <c r="D451" i="9" s="1"/>
  <c r="B451" i="9"/>
  <c r="B450" i="9"/>
  <c r="C450" i="9" s="1"/>
  <c r="D450" i="9" s="1"/>
  <c r="D449" i="9"/>
  <c r="B449" i="9"/>
  <c r="C448" i="9"/>
  <c r="D448" i="9" s="1"/>
  <c r="B448" i="9"/>
  <c r="C449" i="9" s="1"/>
  <c r="B447" i="9"/>
  <c r="B446" i="9"/>
  <c r="C447" i="9" s="1"/>
  <c r="D447" i="9" s="1"/>
  <c r="B445" i="9"/>
  <c r="C444" i="9"/>
  <c r="D444" i="9" s="1"/>
  <c r="B444" i="9"/>
  <c r="B443" i="9"/>
  <c r="B442" i="9"/>
  <c r="C442" i="9" s="1"/>
  <c r="D442" i="9" s="1"/>
  <c r="B441" i="9"/>
  <c r="D440" i="9"/>
  <c r="C440" i="9"/>
  <c r="B440" i="9"/>
  <c r="C441" i="9" s="1"/>
  <c r="D441" i="9" s="1"/>
  <c r="B439" i="9"/>
  <c r="B438" i="9"/>
  <c r="C437" i="9"/>
  <c r="D437" i="9" s="1"/>
  <c r="B437" i="9"/>
  <c r="C438" i="9" s="1"/>
  <c r="D438" i="9" s="1"/>
  <c r="C436" i="9"/>
  <c r="D436" i="9" s="1"/>
  <c r="B436" i="9"/>
  <c r="B435" i="9"/>
  <c r="C434" i="9"/>
  <c r="D434" i="9" s="1"/>
  <c r="B434" i="9"/>
  <c r="C435" i="9" s="1"/>
  <c r="D435" i="9" s="1"/>
  <c r="D433" i="9"/>
  <c r="B433" i="9"/>
  <c r="B432" i="9"/>
  <c r="C433" i="9" s="1"/>
  <c r="B431" i="9"/>
  <c r="C432" i="9" s="1"/>
  <c r="D432" i="9" s="1"/>
  <c r="B430" i="9"/>
  <c r="B429" i="9"/>
  <c r="B428" i="9"/>
  <c r="B427" i="9"/>
  <c r="C428" i="9" s="1"/>
  <c r="D428" i="9" s="1"/>
  <c r="B426" i="9"/>
  <c r="B425" i="9"/>
  <c r="B424" i="9"/>
  <c r="C425" i="9" s="1"/>
  <c r="D425" i="9" s="1"/>
  <c r="B423" i="9"/>
  <c r="C424" i="9" s="1"/>
  <c r="D424" i="9" s="1"/>
  <c r="B422" i="9"/>
  <c r="C423" i="9" s="1"/>
  <c r="D423" i="9" s="1"/>
  <c r="B421" i="9"/>
  <c r="C422" i="9" s="1"/>
  <c r="D422" i="9" s="1"/>
  <c r="D420" i="9"/>
  <c r="C420" i="9"/>
  <c r="B420" i="9"/>
  <c r="B419" i="9"/>
  <c r="B418" i="9"/>
  <c r="C419" i="9" s="1"/>
  <c r="D419" i="9" s="1"/>
  <c r="D417" i="9"/>
  <c r="B417" i="9"/>
  <c r="B416" i="9"/>
  <c r="C417" i="9" s="1"/>
  <c r="B415" i="9"/>
  <c r="C416" i="9" s="1"/>
  <c r="D416" i="9" s="1"/>
  <c r="B414" i="9"/>
  <c r="C415" i="9" s="1"/>
  <c r="D415" i="9" s="1"/>
  <c r="B413" i="9"/>
  <c r="B412" i="9"/>
  <c r="C411" i="9"/>
  <c r="D411" i="9" s="1"/>
  <c r="B411" i="9"/>
  <c r="C412" i="9" s="1"/>
  <c r="D412" i="9" s="1"/>
  <c r="B410" i="9"/>
  <c r="C410" i="9" s="1"/>
  <c r="D410" i="9" s="1"/>
  <c r="B409" i="9"/>
  <c r="B408" i="9"/>
  <c r="C409" i="9" s="1"/>
  <c r="D409" i="9" s="1"/>
  <c r="D407" i="9"/>
  <c r="B407" i="9"/>
  <c r="C408" i="9" s="1"/>
  <c r="D408" i="9" s="1"/>
  <c r="B406" i="9"/>
  <c r="C407" i="9" s="1"/>
  <c r="D405" i="9"/>
  <c r="C405" i="9"/>
  <c r="B405" i="9"/>
  <c r="C406" i="9" s="1"/>
  <c r="D406" i="9" s="1"/>
  <c r="C404" i="9"/>
  <c r="D404" i="9" s="1"/>
  <c r="B404" i="9"/>
  <c r="C403" i="9"/>
  <c r="D403" i="9" s="1"/>
  <c r="B403" i="9"/>
  <c r="D402" i="9"/>
  <c r="C402" i="9"/>
  <c r="B402" i="9"/>
  <c r="D401" i="9"/>
  <c r="B401" i="9"/>
  <c r="C400" i="9"/>
  <c r="D400" i="9" s="1"/>
  <c r="B400" i="9"/>
  <c r="C401" i="9" s="1"/>
  <c r="C399" i="9"/>
  <c r="D399" i="9" s="1"/>
  <c r="B399" i="9"/>
  <c r="B398" i="9"/>
  <c r="B397" i="9"/>
  <c r="B396" i="9"/>
  <c r="B395" i="9"/>
  <c r="C396" i="9" s="1"/>
  <c r="D396" i="9" s="1"/>
  <c r="D394" i="9"/>
  <c r="B394" i="9"/>
  <c r="C394" i="9" s="1"/>
  <c r="B393" i="9"/>
  <c r="B392" i="9"/>
  <c r="C393" i="9" s="1"/>
  <c r="D393" i="9" s="1"/>
  <c r="B391" i="9"/>
  <c r="C392" i="9" s="1"/>
  <c r="D392" i="9" s="1"/>
  <c r="B390" i="9"/>
  <c r="B389" i="9"/>
  <c r="C390" i="9" s="1"/>
  <c r="D390" i="9" s="1"/>
  <c r="D388" i="9"/>
  <c r="C388" i="9"/>
  <c r="B388" i="9"/>
  <c r="C387" i="9"/>
  <c r="D387" i="9" s="1"/>
  <c r="B387" i="9"/>
  <c r="B386" i="9"/>
  <c r="C386" i="9" s="1"/>
  <c r="D386" i="9" s="1"/>
  <c r="D385" i="9"/>
  <c r="B385" i="9"/>
  <c r="C384" i="9"/>
  <c r="D384" i="9" s="1"/>
  <c r="B384" i="9"/>
  <c r="C385" i="9" s="1"/>
  <c r="B383" i="9"/>
  <c r="B382" i="9"/>
  <c r="C383" i="9" s="1"/>
  <c r="D383" i="9" s="1"/>
  <c r="B381" i="9"/>
  <c r="C380" i="9"/>
  <c r="D380" i="9" s="1"/>
  <c r="B380" i="9"/>
  <c r="B379" i="9"/>
  <c r="B378" i="9"/>
  <c r="C378" i="9" s="1"/>
  <c r="D378" i="9" s="1"/>
  <c r="B377" i="9"/>
  <c r="B376" i="9"/>
  <c r="C377" i="9" s="1"/>
  <c r="D377" i="9" s="1"/>
  <c r="B375" i="9"/>
  <c r="B374" i="9"/>
  <c r="C373" i="9"/>
  <c r="D373" i="9" s="1"/>
  <c r="B373" i="9"/>
  <c r="C374" i="9" s="1"/>
  <c r="D374" i="9" s="1"/>
  <c r="D372" i="9"/>
  <c r="C372" i="9"/>
  <c r="B372" i="9"/>
  <c r="B371" i="9"/>
  <c r="B370" i="9"/>
  <c r="C371" i="9" s="1"/>
  <c r="D371" i="9" s="1"/>
  <c r="D369" i="9"/>
  <c r="B369" i="9"/>
  <c r="B368" i="9"/>
  <c r="C369" i="9" s="1"/>
  <c r="B367" i="9"/>
  <c r="C368" i="9" s="1"/>
  <c r="D368" i="9" s="1"/>
  <c r="B366" i="9"/>
  <c r="C367" i="9" s="1"/>
  <c r="D367" i="9" s="1"/>
  <c r="B365" i="9"/>
  <c r="B364" i="9"/>
  <c r="B363" i="9"/>
  <c r="C364" i="9" s="1"/>
  <c r="D364" i="9" s="1"/>
  <c r="B362" i="9"/>
  <c r="B361" i="9"/>
  <c r="B360" i="9"/>
  <c r="C361" i="9" s="1"/>
  <c r="D361" i="9" s="1"/>
  <c r="B359" i="9"/>
  <c r="C360" i="9" s="1"/>
  <c r="D360" i="9" s="1"/>
  <c r="B358" i="9"/>
  <c r="C359" i="9" s="1"/>
  <c r="D359" i="9" s="1"/>
  <c r="B357" i="9"/>
  <c r="C358" i="9" s="1"/>
  <c r="D358" i="9" s="1"/>
  <c r="D356" i="9"/>
  <c r="C356" i="9"/>
  <c r="B356" i="9"/>
  <c r="B355" i="9"/>
  <c r="D354" i="9"/>
  <c r="C354" i="9"/>
  <c r="B354" i="9"/>
  <c r="C355" i="9" s="1"/>
  <c r="D355" i="9" s="1"/>
  <c r="D353" i="9"/>
  <c r="B353" i="9"/>
  <c r="B352" i="9"/>
  <c r="C353" i="9" s="1"/>
  <c r="B351" i="9"/>
  <c r="C352" i="9" s="1"/>
  <c r="D352" i="9" s="1"/>
  <c r="B350" i="9"/>
  <c r="B349" i="9"/>
  <c r="B348" i="9"/>
  <c r="B347" i="9"/>
  <c r="C348" i="9" s="1"/>
  <c r="D348" i="9" s="1"/>
  <c r="B346" i="9"/>
  <c r="B345" i="9"/>
  <c r="B344" i="9"/>
  <c r="C345" i="9" s="1"/>
  <c r="D345" i="9" s="1"/>
  <c r="B343" i="9"/>
  <c r="C344" i="9" s="1"/>
  <c r="D344" i="9" s="1"/>
  <c r="B342" i="9"/>
  <c r="D341" i="9"/>
  <c r="C341" i="9"/>
  <c r="B341" i="9"/>
  <c r="C342" i="9" s="1"/>
  <c r="D342" i="9" s="1"/>
  <c r="C340" i="9"/>
  <c r="D340" i="9" s="1"/>
  <c r="B340" i="9"/>
  <c r="C339" i="9"/>
  <c r="D339" i="9" s="1"/>
  <c r="B339" i="9"/>
  <c r="D338" i="9"/>
  <c r="C338" i="9"/>
  <c r="B338" i="9"/>
  <c r="D337" i="9"/>
  <c r="B337" i="9"/>
  <c r="C336" i="9"/>
  <c r="D336" i="9" s="1"/>
  <c r="B336" i="9"/>
  <c r="C337" i="9" s="1"/>
  <c r="D335" i="9"/>
  <c r="C335" i="9"/>
  <c r="B335" i="9"/>
  <c r="B334" i="9"/>
  <c r="B333" i="9"/>
  <c r="D332" i="9"/>
  <c r="C332" i="9"/>
  <c r="B332" i="9"/>
  <c r="C333" i="9" s="1"/>
  <c r="D333" i="9" s="1"/>
  <c r="C331" i="9"/>
  <c r="D331" i="9" s="1"/>
  <c r="B331" i="9"/>
  <c r="C330" i="9"/>
  <c r="D330" i="9" s="1"/>
  <c r="B330" i="9"/>
  <c r="C329" i="9"/>
  <c r="D329" i="9" s="1"/>
  <c r="B329" i="9"/>
  <c r="B328" i="9"/>
  <c r="B327" i="9"/>
  <c r="C328" i="9" s="1"/>
  <c r="D328" i="9" s="1"/>
  <c r="C326" i="9"/>
  <c r="D326" i="9" s="1"/>
  <c r="B326" i="9"/>
  <c r="C327" i="9" s="1"/>
  <c r="D327" i="9" s="1"/>
  <c r="B325" i="9"/>
  <c r="B324" i="9"/>
  <c r="C323" i="9"/>
  <c r="D323" i="9" s="1"/>
  <c r="B323" i="9"/>
  <c r="C324" i="9" s="1"/>
  <c r="D324" i="9" s="1"/>
  <c r="C322" i="9"/>
  <c r="D322" i="9" s="1"/>
  <c r="B322" i="9"/>
  <c r="D321" i="9"/>
  <c r="C321" i="9"/>
  <c r="B321" i="9"/>
  <c r="B320" i="9"/>
  <c r="B319" i="9"/>
  <c r="C320" i="9" s="1"/>
  <c r="D320" i="9" s="1"/>
  <c r="B318" i="9"/>
  <c r="B317" i="9"/>
  <c r="C318" i="9" s="1"/>
  <c r="D318" i="9" s="1"/>
  <c r="C316" i="9"/>
  <c r="D316" i="9" s="1"/>
  <c r="B316" i="9"/>
  <c r="D315" i="9"/>
  <c r="C315" i="9"/>
  <c r="B315" i="9"/>
  <c r="B314" i="9"/>
  <c r="D313" i="9"/>
  <c r="C313" i="9"/>
  <c r="B313" i="9"/>
  <c r="C314" i="9" s="1"/>
  <c r="D314" i="9" s="1"/>
  <c r="B312" i="9"/>
  <c r="B311" i="9"/>
  <c r="C312" i="9" s="1"/>
  <c r="D312" i="9" s="1"/>
  <c r="B310" i="9"/>
  <c r="C311" i="9" s="1"/>
  <c r="D311" i="9" s="1"/>
  <c r="B309" i="9"/>
  <c r="B308" i="9"/>
  <c r="B307" i="9"/>
  <c r="C308" i="9" s="1"/>
  <c r="D308" i="9" s="1"/>
  <c r="C306" i="9"/>
  <c r="D306" i="9" s="1"/>
  <c r="B306" i="9"/>
  <c r="D305" i="9"/>
  <c r="C305" i="9"/>
  <c r="B305" i="9"/>
  <c r="C304" i="9"/>
  <c r="D304" i="9" s="1"/>
  <c r="B304" i="9"/>
  <c r="B303" i="9"/>
  <c r="B302" i="9"/>
  <c r="B301" i="9"/>
  <c r="C302" i="9" s="1"/>
  <c r="D302" i="9" s="1"/>
  <c r="B300" i="9"/>
  <c r="C301" i="9" s="1"/>
  <c r="D301" i="9" s="1"/>
  <c r="D299" i="9"/>
  <c r="C299" i="9"/>
  <c r="B299" i="9"/>
  <c r="B298" i="9"/>
  <c r="B297" i="9"/>
  <c r="C298" i="9" s="1"/>
  <c r="D298" i="9" s="1"/>
  <c r="D296" i="9"/>
  <c r="B296" i="9"/>
  <c r="B295" i="9"/>
  <c r="C296" i="9" s="1"/>
  <c r="B294" i="9"/>
  <c r="B293" i="9"/>
  <c r="B292" i="9"/>
  <c r="C291" i="9"/>
  <c r="D291" i="9" s="1"/>
  <c r="B291" i="9"/>
  <c r="C292" i="9" s="1"/>
  <c r="D292" i="9" s="1"/>
  <c r="C290" i="9"/>
  <c r="D290" i="9" s="1"/>
  <c r="B290" i="9"/>
  <c r="D289" i="9"/>
  <c r="C289" i="9"/>
  <c r="B289" i="9"/>
  <c r="C288" i="9"/>
  <c r="D288" i="9" s="1"/>
  <c r="B288" i="9"/>
  <c r="B287" i="9"/>
  <c r="B286" i="9"/>
  <c r="B285" i="9"/>
  <c r="C286" i="9" s="1"/>
  <c r="D286" i="9" s="1"/>
  <c r="B284" i="9"/>
  <c r="D283" i="9"/>
  <c r="C283" i="9"/>
  <c r="B283" i="9"/>
  <c r="B282" i="9"/>
  <c r="B281" i="9"/>
  <c r="C282" i="9" s="1"/>
  <c r="D282" i="9" s="1"/>
  <c r="D280" i="9"/>
  <c r="B280" i="9"/>
  <c r="B279" i="9"/>
  <c r="C280" i="9" s="1"/>
  <c r="C278" i="9"/>
  <c r="D278" i="9" s="1"/>
  <c r="B278" i="9"/>
  <c r="C279" i="9" s="1"/>
  <c r="D279" i="9" s="1"/>
  <c r="B277" i="9"/>
  <c r="B276" i="9"/>
  <c r="C275" i="9"/>
  <c r="D275" i="9" s="1"/>
  <c r="B275" i="9"/>
  <c r="C276" i="9" s="1"/>
  <c r="D276" i="9" s="1"/>
  <c r="C274" i="9"/>
  <c r="D274" i="9" s="1"/>
  <c r="B274" i="9"/>
  <c r="D273" i="9"/>
  <c r="C273" i="9"/>
  <c r="B273" i="9"/>
  <c r="C272" i="9"/>
  <c r="D272" i="9" s="1"/>
  <c r="B272" i="9"/>
  <c r="B271" i="9"/>
  <c r="B270" i="9"/>
  <c r="B269" i="9"/>
  <c r="C270" i="9" s="1"/>
  <c r="D270" i="9" s="1"/>
  <c r="B268" i="9"/>
  <c r="C269" i="9" s="1"/>
  <c r="D269" i="9" s="1"/>
  <c r="D267" i="9"/>
  <c r="C267" i="9"/>
  <c r="B267" i="9"/>
  <c r="B266" i="9"/>
  <c r="B265" i="9"/>
  <c r="B264" i="9"/>
  <c r="B263" i="9"/>
  <c r="C264" i="9" s="1"/>
  <c r="D264" i="9" s="1"/>
  <c r="B262" i="9"/>
  <c r="C263" i="9" s="1"/>
  <c r="D263" i="9" s="1"/>
  <c r="B261" i="9"/>
  <c r="B260" i="9"/>
  <c r="C259" i="9"/>
  <c r="D259" i="9" s="1"/>
  <c r="B259" i="9"/>
  <c r="C260" i="9" s="1"/>
  <c r="D260" i="9" s="1"/>
  <c r="C258" i="9"/>
  <c r="D258" i="9" s="1"/>
  <c r="B258" i="9"/>
  <c r="D257" i="9"/>
  <c r="C257" i="9"/>
  <c r="B257" i="9"/>
  <c r="C256" i="9"/>
  <c r="D256" i="9" s="1"/>
  <c r="B256" i="9"/>
  <c r="B255" i="9"/>
  <c r="B254" i="9"/>
  <c r="B253" i="9"/>
  <c r="C254" i="9" s="1"/>
  <c r="D254" i="9" s="1"/>
  <c r="B252" i="9"/>
  <c r="D251" i="9"/>
  <c r="C251" i="9"/>
  <c r="B251" i="9"/>
  <c r="B250" i="9"/>
  <c r="C249" i="9"/>
  <c r="D249" i="9" s="1"/>
  <c r="B249" i="9"/>
  <c r="C250" i="9" s="1"/>
  <c r="D250" i="9" s="1"/>
  <c r="B248" i="9"/>
  <c r="B247" i="9"/>
  <c r="C248" i="9" s="1"/>
  <c r="D248" i="9" s="1"/>
  <c r="D246" i="9"/>
  <c r="C246" i="9"/>
  <c r="B246" i="9"/>
  <c r="C247" i="9" s="1"/>
  <c r="D247" i="9" s="1"/>
  <c r="B245" i="9"/>
  <c r="B244" i="9"/>
  <c r="B243" i="9"/>
  <c r="C244" i="9" s="1"/>
  <c r="D244" i="9" s="1"/>
  <c r="C242" i="9"/>
  <c r="D242" i="9" s="1"/>
  <c r="B242" i="9"/>
  <c r="D241" i="9"/>
  <c r="C241" i="9"/>
  <c r="B241" i="9"/>
  <c r="B240" i="9"/>
  <c r="B239" i="9"/>
  <c r="C240" i="9" s="1"/>
  <c r="D240" i="9" s="1"/>
  <c r="B238" i="9"/>
  <c r="B237" i="9"/>
  <c r="C238" i="9" s="1"/>
  <c r="D238" i="9" s="1"/>
  <c r="B236" i="9"/>
  <c r="B235" i="9"/>
  <c r="B234" i="9"/>
  <c r="C235" i="9" s="1"/>
  <c r="D235" i="9" s="1"/>
  <c r="D233" i="9"/>
  <c r="C233" i="9"/>
  <c r="B233" i="9"/>
  <c r="B232" i="9"/>
  <c r="B231" i="9"/>
  <c r="D230" i="9"/>
  <c r="C230" i="9"/>
  <c r="B230" i="9"/>
  <c r="B229" i="9"/>
  <c r="B228" i="9"/>
  <c r="C229" i="9" s="1"/>
  <c r="D229" i="9" s="1"/>
  <c r="C227" i="9"/>
  <c r="D227" i="9" s="1"/>
  <c r="B227" i="9"/>
  <c r="B226" i="9"/>
  <c r="C225" i="9"/>
  <c r="D225" i="9" s="1"/>
  <c r="B225" i="9"/>
  <c r="C226" i="9" s="1"/>
  <c r="D226" i="9" s="1"/>
  <c r="C224" i="9"/>
  <c r="D224" i="9" s="1"/>
  <c r="B224" i="9"/>
  <c r="B223" i="9"/>
  <c r="B222" i="9"/>
  <c r="C223" i="9" s="1"/>
  <c r="D223" i="9" s="1"/>
  <c r="D221" i="9"/>
  <c r="B221" i="9"/>
  <c r="B220" i="9"/>
  <c r="C221" i="9" s="1"/>
  <c r="B219" i="9"/>
  <c r="C220" i="9" s="1"/>
  <c r="D220" i="9" s="1"/>
  <c r="C218" i="9"/>
  <c r="D218" i="9" s="1"/>
  <c r="B218" i="9"/>
  <c r="B217" i="9"/>
  <c r="C217" i="9" s="1"/>
  <c r="D217" i="9" s="1"/>
  <c r="C216" i="9"/>
  <c r="D216" i="9" s="1"/>
  <c r="B216" i="9"/>
  <c r="B215" i="9"/>
  <c r="B214" i="9"/>
  <c r="C215" i="9" s="1"/>
  <c r="D215" i="9" s="1"/>
  <c r="B213" i="9"/>
  <c r="B212" i="9"/>
  <c r="B211" i="9"/>
  <c r="C212" i="9" s="1"/>
  <c r="D212" i="9" s="1"/>
  <c r="B210" i="9"/>
  <c r="C211" i="9" s="1"/>
  <c r="D211" i="9" s="1"/>
  <c r="D209" i="9"/>
  <c r="C209" i="9"/>
  <c r="B209" i="9"/>
  <c r="B208" i="9"/>
  <c r="B207" i="9"/>
  <c r="B206" i="9"/>
  <c r="B205" i="9"/>
  <c r="C206" i="9" s="1"/>
  <c r="D206" i="9" s="1"/>
  <c r="D204" i="9"/>
  <c r="C204" i="9"/>
  <c r="B204" i="9"/>
  <c r="B203" i="9"/>
  <c r="B202" i="9"/>
  <c r="C203" i="9" s="1"/>
  <c r="D203" i="9" s="1"/>
  <c r="D201" i="9"/>
  <c r="C201" i="9"/>
  <c r="B201" i="9"/>
  <c r="C202" i="9" s="1"/>
  <c r="D202" i="9" s="1"/>
  <c r="B200" i="9"/>
  <c r="C199" i="9"/>
  <c r="D199" i="9" s="1"/>
  <c r="B199" i="9"/>
  <c r="C200" i="9" s="1"/>
  <c r="D200" i="9" s="1"/>
  <c r="D198" i="9"/>
  <c r="C198" i="9"/>
  <c r="B198" i="9"/>
  <c r="B197" i="9"/>
  <c r="B196" i="9"/>
  <c r="C197" i="9" s="1"/>
  <c r="D197" i="9" s="1"/>
  <c r="D195" i="9"/>
  <c r="C195" i="9"/>
  <c r="B195" i="9"/>
  <c r="B194" i="9"/>
  <c r="C193" i="9"/>
  <c r="D193" i="9" s="1"/>
  <c r="B193" i="9"/>
  <c r="C194" i="9" s="1"/>
  <c r="D194" i="9" s="1"/>
  <c r="C192" i="9"/>
  <c r="D192" i="9" s="1"/>
  <c r="B192" i="9"/>
  <c r="B191" i="9"/>
  <c r="B190" i="9"/>
  <c r="D189" i="9"/>
  <c r="B189" i="9"/>
  <c r="B188" i="9"/>
  <c r="C189" i="9" s="1"/>
  <c r="B187" i="9"/>
  <c r="C188" i="9" s="1"/>
  <c r="D188" i="9" s="1"/>
  <c r="C186" i="9"/>
  <c r="D186" i="9" s="1"/>
  <c r="B186" i="9"/>
  <c r="B185" i="9"/>
  <c r="C185" i="9" s="1"/>
  <c r="D185" i="9" s="1"/>
  <c r="D184" i="9"/>
  <c r="C184" i="9"/>
  <c r="B184" i="9"/>
  <c r="B183" i="9"/>
  <c r="B182" i="9"/>
  <c r="C183" i="9" s="1"/>
  <c r="D183" i="9" s="1"/>
  <c r="B181" i="9"/>
  <c r="C182" i="9" s="1"/>
  <c r="D182" i="9" s="1"/>
  <c r="D180" i="9"/>
  <c r="B180" i="9"/>
  <c r="B179" i="9"/>
  <c r="C180" i="9" s="1"/>
  <c r="B178" i="9"/>
  <c r="C179" i="9" s="1"/>
  <c r="D179" i="9" s="1"/>
  <c r="D177" i="9"/>
  <c r="C177" i="9"/>
  <c r="B177" i="9"/>
  <c r="B176" i="9"/>
  <c r="D175" i="9"/>
  <c r="C175" i="9"/>
  <c r="B175" i="9"/>
  <c r="C176" i="9" s="1"/>
  <c r="D176" i="9" s="1"/>
  <c r="B174" i="9"/>
  <c r="B173" i="9"/>
  <c r="C174" i="9" s="1"/>
  <c r="D174" i="9" s="1"/>
  <c r="B172" i="9"/>
  <c r="C173" i="9" s="1"/>
  <c r="D173" i="9" s="1"/>
  <c r="B171" i="9"/>
  <c r="B170" i="9"/>
  <c r="C171" i="9" s="1"/>
  <c r="D171" i="9" s="1"/>
  <c r="C169" i="9"/>
  <c r="D169" i="9" s="1"/>
  <c r="B169" i="9"/>
  <c r="B168" i="9"/>
  <c r="B167" i="9"/>
  <c r="C168" i="9" s="1"/>
  <c r="D168" i="9" s="1"/>
  <c r="D166" i="9"/>
  <c r="C166" i="9"/>
  <c r="B166" i="9"/>
  <c r="B165" i="9"/>
  <c r="B164" i="9"/>
  <c r="D163" i="9"/>
  <c r="C163" i="9"/>
  <c r="B163" i="9"/>
  <c r="B162" i="9"/>
  <c r="B161" i="9"/>
  <c r="C162" i="9" s="1"/>
  <c r="D162" i="9" s="1"/>
  <c r="C160" i="9"/>
  <c r="D160" i="9" s="1"/>
  <c r="B160" i="9"/>
  <c r="B159" i="9"/>
  <c r="D158" i="9"/>
  <c r="C158" i="9"/>
  <c r="B158" i="9"/>
  <c r="C159" i="9" s="1"/>
  <c r="D159" i="9" s="1"/>
  <c r="D157" i="9"/>
  <c r="B157" i="9"/>
  <c r="B156" i="9"/>
  <c r="C157" i="9" s="1"/>
  <c r="C155" i="9"/>
  <c r="D155" i="9" s="1"/>
  <c r="B155" i="9"/>
  <c r="C156" i="9" s="1"/>
  <c r="D156" i="9" s="1"/>
  <c r="C154" i="9"/>
  <c r="D154" i="9" s="1"/>
  <c r="B154" i="9"/>
  <c r="B153" i="9"/>
  <c r="C153" i="9" s="1"/>
  <c r="D153" i="9" s="1"/>
  <c r="C152" i="9"/>
  <c r="D152" i="9" s="1"/>
  <c r="B152" i="9"/>
  <c r="D151" i="9"/>
  <c r="B151" i="9"/>
  <c r="B150" i="9"/>
  <c r="C151" i="9" s="1"/>
  <c r="B149" i="9"/>
  <c r="C150" i="9" s="1"/>
  <c r="D150" i="9" s="1"/>
  <c r="B148" i="9"/>
  <c r="B147" i="9"/>
  <c r="C148" i="9" s="1"/>
  <c r="D148" i="9" s="1"/>
  <c r="B146" i="9"/>
  <c r="C147" i="9" s="1"/>
  <c r="D147" i="9" s="1"/>
  <c r="D145" i="9"/>
  <c r="C145" i="9"/>
  <c r="B145" i="9"/>
  <c r="B144" i="9"/>
  <c r="B143" i="9"/>
  <c r="C144" i="9" s="1"/>
  <c r="D144" i="9" s="1"/>
  <c r="B142" i="9"/>
  <c r="B141" i="9"/>
  <c r="C142" i="9" s="1"/>
  <c r="D142" i="9" s="1"/>
  <c r="C140" i="9"/>
  <c r="D140" i="9" s="1"/>
  <c r="B140" i="9"/>
  <c r="B139" i="9"/>
  <c r="B138" i="9"/>
  <c r="C139" i="9" s="1"/>
  <c r="D139" i="9" s="1"/>
  <c r="C137" i="9"/>
  <c r="D137" i="9" s="1"/>
  <c r="B137" i="9"/>
  <c r="B136" i="9"/>
  <c r="C135" i="9"/>
  <c r="D135" i="9" s="1"/>
  <c r="B135" i="9"/>
  <c r="C136" i="9" s="1"/>
  <c r="D136" i="9" s="1"/>
  <c r="C134" i="9"/>
  <c r="D134" i="9" s="1"/>
  <c r="B134" i="9"/>
  <c r="B133" i="9"/>
  <c r="C132" i="9"/>
  <c r="D132" i="9" s="1"/>
  <c r="B132" i="9"/>
  <c r="C133" i="9" s="1"/>
  <c r="D133" i="9" s="1"/>
  <c r="D131" i="9"/>
  <c r="C131" i="9"/>
  <c r="B131" i="9"/>
  <c r="B130" i="9"/>
  <c r="B129" i="9"/>
  <c r="C130" i="9" s="1"/>
  <c r="D130" i="9" s="1"/>
  <c r="D128" i="9"/>
  <c r="C128" i="9"/>
  <c r="B128" i="9"/>
  <c r="B127" i="9"/>
  <c r="B126" i="9"/>
  <c r="C127" i="9" s="1"/>
  <c r="D127" i="9" s="1"/>
  <c r="D125" i="9"/>
  <c r="B125" i="9"/>
  <c r="B124" i="9"/>
  <c r="C125" i="9" s="1"/>
  <c r="B123" i="9"/>
  <c r="C122" i="9"/>
  <c r="D122" i="9" s="1"/>
  <c r="B122" i="9"/>
  <c r="B121" i="9"/>
  <c r="C121" i="9" s="1"/>
  <c r="D121" i="9" s="1"/>
  <c r="D120" i="9"/>
  <c r="C120" i="9"/>
  <c r="B120" i="9"/>
  <c r="B119" i="9"/>
  <c r="B118" i="9"/>
  <c r="C119" i="9" s="1"/>
  <c r="D119" i="9" s="1"/>
  <c r="B117" i="9"/>
  <c r="B116" i="9"/>
  <c r="B115" i="9"/>
  <c r="C116" i="9" s="1"/>
  <c r="D116" i="9" s="1"/>
  <c r="B114" i="9"/>
  <c r="D113" i="9"/>
  <c r="C113" i="9"/>
  <c r="B113" i="9"/>
  <c r="B112" i="9"/>
  <c r="C111" i="9"/>
  <c r="D111" i="9" s="1"/>
  <c r="B111" i="9"/>
  <c r="C112" i="9" s="1"/>
  <c r="D112" i="9" s="1"/>
  <c r="B110" i="9"/>
  <c r="B109" i="9"/>
  <c r="C110" i="9" s="1"/>
  <c r="D110" i="9" s="1"/>
  <c r="D108" i="9"/>
  <c r="C108" i="9"/>
  <c r="B108" i="9"/>
  <c r="B107" i="9"/>
  <c r="B106" i="9"/>
  <c r="C107" i="9" s="1"/>
  <c r="D107" i="9" s="1"/>
  <c r="B105" i="9"/>
  <c r="C106" i="9" s="1"/>
  <c r="D106" i="9" s="1"/>
  <c r="B104" i="9"/>
  <c r="C103" i="9"/>
  <c r="D103" i="9" s="1"/>
  <c r="B103" i="9"/>
  <c r="C104" i="9" s="1"/>
  <c r="D104" i="9" s="1"/>
  <c r="C102" i="9"/>
  <c r="D102" i="9" s="1"/>
  <c r="B102" i="9"/>
  <c r="B101" i="9"/>
  <c r="B100" i="9"/>
  <c r="C101" i="9" s="1"/>
  <c r="D101" i="9" s="1"/>
  <c r="D99" i="9"/>
  <c r="C99" i="9"/>
  <c r="B99" i="9"/>
  <c r="B98" i="9"/>
  <c r="B97" i="9"/>
  <c r="C96" i="9"/>
  <c r="D96" i="9" s="1"/>
  <c r="B96" i="9"/>
  <c r="B95" i="9"/>
  <c r="C94" i="9"/>
  <c r="D94" i="9" s="1"/>
  <c r="B94" i="9"/>
  <c r="C95" i="9" s="1"/>
  <c r="D95" i="9" s="1"/>
  <c r="D93" i="9"/>
  <c r="B93" i="9"/>
  <c r="B92" i="9"/>
  <c r="C93" i="9" s="1"/>
  <c r="D91" i="9"/>
  <c r="C91" i="9"/>
  <c r="B91" i="9"/>
  <c r="C92" i="9" s="1"/>
  <c r="D92" i="9" s="1"/>
  <c r="C90" i="9"/>
  <c r="D90" i="9" s="1"/>
  <c r="B90" i="9"/>
  <c r="B89" i="9"/>
  <c r="C89" i="9" s="1"/>
  <c r="D89" i="9" s="1"/>
  <c r="D88" i="9"/>
  <c r="C88" i="9"/>
  <c r="B88" i="9"/>
  <c r="B87" i="9"/>
  <c r="B86" i="9"/>
  <c r="C87" i="9" s="1"/>
  <c r="D87" i="9" s="1"/>
  <c r="B85" i="9"/>
  <c r="C86" i="9" s="1"/>
  <c r="D86" i="9" s="1"/>
  <c r="D84" i="9"/>
  <c r="B84" i="9"/>
  <c r="B83" i="9"/>
  <c r="C84" i="9" s="1"/>
  <c r="C82" i="9"/>
  <c r="D82" i="9" s="1"/>
  <c r="B82" i="9"/>
  <c r="D81" i="9"/>
  <c r="C81" i="9"/>
  <c r="B81" i="9"/>
  <c r="B80" i="9"/>
  <c r="D79" i="9"/>
  <c r="C79" i="9"/>
  <c r="B79" i="9"/>
  <c r="C80" i="9" s="1"/>
  <c r="D80" i="9" s="1"/>
  <c r="B78" i="9"/>
  <c r="B77" i="9"/>
  <c r="C78" i="9" s="1"/>
  <c r="D78" i="9" s="1"/>
  <c r="B76" i="9"/>
  <c r="C77" i="9" s="1"/>
  <c r="D77" i="9" s="1"/>
  <c r="B75" i="9"/>
  <c r="B74" i="9"/>
  <c r="C75" i="9" s="1"/>
  <c r="D75" i="9" s="1"/>
  <c r="B73" i="9"/>
  <c r="B72" i="9"/>
  <c r="B71" i="9"/>
  <c r="C72" i="9" s="1"/>
  <c r="D72" i="9" s="1"/>
  <c r="C70" i="9"/>
  <c r="D70" i="9" s="1"/>
  <c r="B70" i="9"/>
  <c r="B69" i="9"/>
  <c r="C68" i="9"/>
  <c r="D68" i="9" s="1"/>
  <c r="B68" i="9"/>
  <c r="C69" i="9" s="1"/>
  <c r="D69" i="9" s="1"/>
  <c r="C67" i="9"/>
  <c r="D67" i="9" s="1"/>
  <c r="B67" i="9"/>
  <c r="B66" i="9"/>
  <c r="C65" i="9"/>
  <c r="D65" i="9" s="1"/>
  <c r="B65" i="9"/>
  <c r="C66" i="9" s="1"/>
  <c r="D66" i="9" s="1"/>
  <c r="D64" i="9"/>
  <c r="C64" i="9"/>
  <c r="B64" i="9"/>
  <c r="B63" i="9"/>
  <c r="C62" i="9"/>
  <c r="D62" i="9" s="1"/>
  <c r="B62" i="9"/>
  <c r="C63" i="9" s="1"/>
  <c r="D63" i="9" s="1"/>
  <c r="D61" i="9"/>
  <c r="B61" i="9"/>
  <c r="B60" i="9"/>
  <c r="C61" i="9" s="1"/>
  <c r="B59" i="9"/>
  <c r="C60" i="9" s="1"/>
  <c r="D60" i="9" s="1"/>
  <c r="C58" i="9"/>
  <c r="D58" i="9" s="1"/>
  <c r="B58" i="9"/>
  <c r="B57" i="9"/>
  <c r="C57" i="9" s="1"/>
  <c r="D57" i="9" s="1"/>
  <c r="D56" i="9"/>
  <c r="C56" i="9"/>
  <c r="B56" i="9"/>
  <c r="B55" i="9"/>
  <c r="B54" i="9"/>
  <c r="C55" i="9" s="1"/>
  <c r="D55" i="9" s="1"/>
  <c r="B53" i="9"/>
  <c r="B52" i="9"/>
  <c r="B51" i="9"/>
  <c r="C52" i="9" s="1"/>
  <c r="D52" i="9" s="1"/>
  <c r="B50" i="9"/>
  <c r="D49" i="9"/>
  <c r="C49" i="9"/>
  <c r="B49" i="9"/>
  <c r="B48" i="9"/>
  <c r="C47" i="9"/>
  <c r="D47" i="9" s="1"/>
  <c r="B47" i="9"/>
  <c r="C48" i="9" s="1"/>
  <c r="D48" i="9" s="1"/>
  <c r="B46" i="9"/>
  <c r="B45" i="9"/>
  <c r="C46" i="9" s="1"/>
  <c r="D46" i="9" s="1"/>
  <c r="B44" i="9"/>
  <c r="B43" i="9"/>
  <c r="B42" i="9"/>
  <c r="C43" i="9" s="1"/>
  <c r="D43" i="9" s="1"/>
  <c r="C41" i="9"/>
  <c r="D41" i="9" s="1"/>
  <c r="B41" i="9"/>
  <c r="B40" i="9"/>
  <c r="B39" i="9"/>
  <c r="C40" i="9" s="1"/>
  <c r="D40" i="9" s="1"/>
  <c r="C38" i="9"/>
  <c r="D38" i="9" s="1"/>
  <c r="B38" i="9"/>
  <c r="B37" i="9"/>
  <c r="C36" i="9"/>
  <c r="D36" i="9" s="1"/>
  <c r="B36" i="9"/>
  <c r="C37" i="9" s="1"/>
  <c r="D37" i="9" s="1"/>
  <c r="C35" i="9"/>
  <c r="D35" i="9" s="1"/>
  <c r="B35" i="9"/>
  <c r="B34" i="9"/>
  <c r="B33" i="9"/>
  <c r="C34" i="9" s="1"/>
  <c r="D34" i="9" s="1"/>
  <c r="D32" i="9"/>
  <c r="C32" i="9"/>
  <c r="B32" i="9"/>
  <c r="B31" i="9"/>
  <c r="B30" i="9"/>
  <c r="C31" i="9" s="1"/>
  <c r="D31" i="9" s="1"/>
  <c r="D29" i="9"/>
  <c r="B29" i="9"/>
  <c r="B28" i="9"/>
  <c r="C29" i="9" s="1"/>
  <c r="C27" i="9"/>
  <c r="D27" i="9" s="1"/>
  <c r="B27" i="9"/>
  <c r="C28" i="9" s="1"/>
  <c r="D28" i="9" s="1"/>
  <c r="C26" i="9"/>
  <c r="D26" i="9" s="1"/>
  <c r="B26" i="9"/>
  <c r="B25" i="9"/>
  <c r="C25" i="9" s="1"/>
  <c r="D25" i="9" s="1"/>
  <c r="D24" i="9"/>
  <c r="C24" i="9"/>
  <c r="B24" i="9"/>
  <c r="B23" i="9"/>
  <c r="B22" i="9"/>
  <c r="C23" i="9" s="1"/>
  <c r="D23" i="9" s="1"/>
  <c r="B21" i="9"/>
  <c r="D20" i="9"/>
  <c r="B20" i="9"/>
  <c r="B19" i="9"/>
  <c r="C20" i="9" s="1"/>
  <c r="C18" i="9"/>
  <c r="D18" i="9" s="1"/>
  <c r="B18" i="9"/>
  <c r="C19" i="9" s="1"/>
  <c r="D19" i="9" s="1"/>
  <c r="D17" i="9"/>
  <c r="C17" i="9"/>
  <c r="B17" i="9"/>
  <c r="B16" i="9"/>
  <c r="B15" i="9"/>
  <c r="C16" i="9" s="1"/>
  <c r="D16" i="9" s="1"/>
  <c r="B14" i="9"/>
  <c r="B13" i="9"/>
  <c r="C14" i="9" s="1"/>
  <c r="D14" i="9" s="1"/>
  <c r="C12" i="9"/>
  <c r="D12" i="9" s="1"/>
  <c r="B12" i="9"/>
  <c r="B11" i="9"/>
  <c r="B10" i="9"/>
  <c r="C11" i="9" s="1"/>
  <c r="D11" i="9" s="1"/>
  <c r="B9" i="9"/>
  <c r="B8" i="9"/>
  <c r="C7" i="9"/>
  <c r="D7" i="9" s="1"/>
  <c r="B7" i="9"/>
  <c r="C8" i="9" s="1"/>
  <c r="D8" i="9" s="1"/>
  <c r="B6" i="9"/>
  <c r="B2410" i="8"/>
  <c r="C2410" i="8" s="1"/>
  <c r="B2409" i="8"/>
  <c r="D2408" i="8"/>
  <c r="C2408" i="8"/>
  <c r="B2408" i="8"/>
  <c r="C2409" i="8" s="1"/>
  <c r="B2407" i="8"/>
  <c r="B2406" i="8"/>
  <c r="C2407" i="8" s="1"/>
  <c r="B2405" i="8"/>
  <c r="B2404" i="8"/>
  <c r="B2403" i="8"/>
  <c r="E2406" i="8" s="1"/>
  <c r="D2402" i="8"/>
  <c r="C2402" i="8"/>
  <c r="B2402" i="8"/>
  <c r="D2405" i="8" s="1"/>
  <c r="C2401" i="8"/>
  <c r="B2401" i="8"/>
  <c r="B2400" i="8"/>
  <c r="E2403" i="8" s="1"/>
  <c r="C2399" i="8"/>
  <c r="B2399" i="8"/>
  <c r="B2398" i="8"/>
  <c r="E2401" i="8" s="1"/>
  <c r="D2397" i="8"/>
  <c r="B2397" i="8"/>
  <c r="B2396" i="8"/>
  <c r="B2395" i="8"/>
  <c r="B2394" i="8"/>
  <c r="B2393" i="8"/>
  <c r="B2392" i="8"/>
  <c r="B2391" i="8"/>
  <c r="C2390" i="8"/>
  <c r="B2390" i="8"/>
  <c r="C2391" i="8" s="1"/>
  <c r="B2389" i="8"/>
  <c r="F2388" i="8"/>
  <c r="E2388" i="8"/>
  <c r="D2388" i="8"/>
  <c r="B2388" i="8"/>
  <c r="B2387" i="8"/>
  <c r="C2386" i="8"/>
  <c r="B2386" i="8"/>
  <c r="D2389" i="8" s="1"/>
  <c r="C2385" i="8"/>
  <c r="B2385" i="8"/>
  <c r="B2384" i="8"/>
  <c r="E2387" i="8" s="1"/>
  <c r="C2383" i="8"/>
  <c r="B2383" i="8"/>
  <c r="B2382" i="8"/>
  <c r="C2381" i="8"/>
  <c r="B2381" i="8"/>
  <c r="B2380" i="8"/>
  <c r="E2379" i="8"/>
  <c r="F2379" i="8" s="1"/>
  <c r="D2379" i="8"/>
  <c r="B2379" i="8"/>
  <c r="B2378" i="8"/>
  <c r="E2381" i="8" s="1"/>
  <c r="B2377" i="8"/>
  <c r="D2376" i="8"/>
  <c r="C2376" i="8"/>
  <c r="B2376" i="8"/>
  <c r="C2377" i="8" s="1"/>
  <c r="B2375" i="8"/>
  <c r="B2374" i="8"/>
  <c r="D2377" i="8" s="1"/>
  <c r="B2373" i="8"/>
  <c r="B2372" i="8"/>
  <c r="B2371" i="8"/>
  <c r="D2370" i="8"/>
  <c r="C2370" i="8"/>
  <c r="B2370" i="8"/>
  <c r="D2373" i="8" s="1"/>
  <c r="C2369" i="8"/>
  <c r="B2369" i="8"/>
  <c r="F2368" i="8"/>
  <c r="E2368" i="8"/>
  <c r="B2368" i="8"/>
  <c r="E2367" i="8"/>
  <c r="F2367" i="8" s="1"/>
  <c r="C2367" i="8"/>
  <c r="B2367" i="8"/>
  <c r="B2366" i="8"/>
  <c r="E2369" i="8" s="1"/>
  <c r="D2365" i="8"/>
  <c r="C2365" i="8"/>
  <c r="B2365" i="8"/>
  <c r="B2364" i="8"/>
  <c r="B2363" i="8"/>
  <c r="B2362" i="8"/>
  <c r="B2361" i="8"/>
  <c r="C2360" i="8"/>
  <c r="B2360" i="8"/>
  <c r="B2359" i="8"/>
  <c r="C2358" i="8"/>
  <c r="B2358" i="8"/>
  <c r="B2357" i="8"/>
  <c r="E2360" i="8" s="1"/>
  <c r="F2356" i="8"/>
  <c r="E2356" i="8"/>
  <c r="D2356" i="8"/>
  <c r="B2356" i="8"/>
  <c r="B2355" i="8"/>
  <c r="C2354" i="8"/>
  <c r="B2354" i="8"/>
  <c r="D2357" i="8" s="1"/>
  <c r="C2353" i="8"/>
  <c r="B2353" i="8"/>
  <c r="B2352" i="8"/>
  <c r="E2355" i="8" s="1"/>
  <c r="B2351" i="8"/>
  <c r="B2350" i="8"/>
  <c r="E2353" i="8" s="1"/>
  <c r="C2349" i="8"/>
  <c r="B2349" i="8"/>
  <c r="B2348" i="8"/>
  <c r="F2347" i="8"/>
  <c r="E2347" i="8"/>
  <c r="D2347" i="8"/>
  <c r="B2347" i="8"/>
  <c r="B2346" i="8"/>
  <c r="E2349" i="8" s="1"/>
  <c r="B2345" i="8"/>
  <c r="D2344" i="8"/>
  <c r="C2344" i="8"/>
  <c r="B2344" i="8"/>
  <c r="B2343" i="8"/>
  <c r="D2342" i="8"/>
  <c r="B2342" i="8"/>
  <c r="B2341" i="8"/>
  <c r="B2340" i="8"/>
  <c r="B2339" i="8"/>
  <c r="D2338" i="8"/>
  <c r="C2338" i="8"/>
  <c r="B2338" i="8"/>
  <c r="D2341" i="8" s="1"/>
  <c r="C2337" i="8"/>
  <c r="B2337" i="8"/>
  <c r="B2336" i="8"/>
  <c r="E2339" i="8" s="1"/>
  <c r="E2335" i="8"/>
  <c r="F2335" i="8" s="1"/>
  <c r="C2335" i="8"/>
  <c r="B2335" i="8"/>
  <c r="B2334" i="8"/>
  <c r="E2337" i="8" s="1"/>
  <c r="B2333" i="8"/>
  <c r="B2332" i="8"/>
  <c r="C2331" i="8"/>
  <c r="B2331" i="8"/>
  <c r="B2330" i="8"/>
  <c r="B2329" i="8"/>
  <c r="B2328" i="8"/>
  <c r="B2327" i="8"/>
  <c r="B2326" i="8"/>
  <c r="B2325" i="8"/>
  <c r="F2324" i="8"/>
  <c r="E2324" i="8"/>
  <c r="D2324" i="8"/>
  <c r="B2324" i="8"/>
  <c r="C2323" i="8"/>
  <c r="B2323" i="8"/>
  <c r="C2324" i="8" s="1"/>
  <c r="D2322" i="8"/>
  <c r="C2322" i="8"/>
  <c r="B2322" i="8"/>
  <c r="D2321" i="8"/>
  <c r="C2321" i="8"/>
  <c r="B2321" i="8"/>
  <c r="B2320" i="8"/>
  <c r="E2323" i="8" s="1"/>
  <c r="C2319" i="8"/>
  <c r="B2319" i="8"/>
  <c r="B2318" i="8"/>
  <c r="E2321" i="8" s="1"/>
  <c r="B2317" i="8"/>
  <c r="B2316" i="8"/>
  <c r="B2315" i="8"/>
  <c r="B2314" i="8"/>
  <c r="B2313" i="8"/>
  <c r="D2312" i="8"/>
  <c r="C2312" i="8"/>
  <c r="B2312" i="8"/>
  <c r="B2311" i="8"/>
  <c r="C2310" i="8"/>
  <c r="B2310" i="8"/>
  <c r="B2309" i="8"/>
  <c r="D2308" i="8"/>
  <c r="B2308" i="8"/>
  <c r="B2307" i="8"/>
  <c r="D2306" i="8"/>
  <c r="C2306" i="8"/>
  <c r="B2306" i="8"/>
  <c r="C2305" i="8"/>
  <c r="B2305" i="8"/>
  <c r="B2304" i="8"/>
  <c r="E2307" i="8" s="1"/>
  <c r="B2303" i="8"/>
  <c r="B2302" i="8"/>
  <c r="E2301" i="8"/>
  <c r="D2301" i="8"/>
  <c r="B2301" i="8"/>
  <c r="B2300" i="8"/>
  <c r="E2299" i="8"/>
  <c r="F2299" i="8" s="1"/>
  <c r="D2299" i="8"/>
  <c r="C2299" i="8"/>
  <c r="B2299" i="8"/>
  <c r="C2298" i="8"/>
  <c r="B2298" i="8"/>
  <c r="D2297" i="8"/>
  <c r="B2297" i="8"/>
  <c r="E2296" i="8"/>
  <c r="D2296" i="8"/>
  <c r="C2296" i="8"/>
  <c r="B2296" i="8"/>
  <c r="B2295" i="8"/>
  <c r="D2294" i="8"/>
  <c r="C2294" i="8"/>
  <c r="B2294" i="8"/>
  <c r="B2293" i="8"/>
  <c r="B2292" i="8"/>
  <c r="C2291" i="8"/>
  <c r="B2291" i="8"/>
  <c r="C2290" i="8"/>
  <c r="B2290" i="8"/>
  <c r="D2293" i="8" s="1"/>
  <c r="C2289" i="8"/>
  <c r="B2289" i="8"/>
  <c r="B2288" i="8"/>
  <c r="B2287" i="8"/>
  <c r="B2286" i="8"/>
  <c r="B2285" i="8"/>
  <c r="B2284" i="8"/>
  <c r="F2283" i="8"/>
  <c r="E2283" i="8"/>
  <c r="D2283" i="8"/>
  <c r="C2283" i="8"/>
  <c r="B2283" i="8"/>
  <c r="C2282" i="8"/>
  <c r="B2282" i="8"/>
  <c r="E2281" i="8"/>
  <c r="D2281" i="8"/>
  <c r="B2281" i="8"/>
  <c r="C2280" i="8"/>
  <c r="B2280" i="8"/>
  <c r="B2279" i="8"/>
  <c r="B2278" i="8"/>
  <c r="E2280" i="8" s="1"/>
  <c r="B2277" i="8"/>
  <c r="D2280" i="8" s="1"/>
  <c r="D2276" i="8"/>
  <c r="B2276" i="8"/>
  <c r="C2275" i="8"/>
  <c r="B2275" i="8"/>
  <c r="C2274" i="8"/>
  <c r="B2274" i="8"/>
  <c r="D2277" i="8" s="1"/>
  <c r="D2273" i="8"/>
  <c r="C2273" i="8"/>
  <c r="B2273" i="8"/>
  <c r="B2272" i="8"/>
  <c r="E2275" i="8" s="1"/>
  <c r="C2271" i="8"/>
  <c r="B2271" i="8"/>
  <c r="B2270" i="8"/>
  <c r="B2269" i="8"/>
  <c r="B2268" i="8"/>
  <c r="E2271" i="8" s="1"/>
  <c r="F2271" i="8" s="1"/>
  <c r="B2267" i="8"/>
  <c r="C2266" i="8"/>
  <c r="B2266" i="8"/>
  <c r="B2265" i="8"/>
  <c r="B2264" i="8"/>
  <c r="B2263" i="8"/>
  <c r="B2262" i="8"/>
  <c r="B2261" i="8"/>
  <c r="E2260" i="8"/>
  <c r="F2260" i="8" s="1"/>
  <c r="D2260" i="8"/>
  <c r="B2260" i="8"/>
  <c r="B2259" i="8"/>
  <c r="C2260" i="8" s="1"/>
  <c r="B2258" i="8"/>
  <c r="C2257" i="8"/>
  <c r="B2257" i="8"/>
  <c r="D2256" i="8"/>
  <c r="B2256" i="8"/>
  <c r="E2259" i="8" s="1"/>
  <c r="B2255" i="8"/>
  <c r="B2254" i="8"/>
  <c r="E2256" i="8" s="1"/>
  <c r="E2253" i="8"/>
  <c r="D2253" i="8"/>
  <c r="C2253" i="8"/>
  <c r="B2253" i="8"/>
  <c r="B2252" i="8"/>
  <c r="E2251" i="8"/>
  <c r="F2251" i="8" s="1"/>
  <c r="D2251" i="8"/>
  <c r="C2251" i="8"/>
  <c r="B2251" i="8"/>
  <c r="B2250" i="8"/>
  <c r="E2252" i="8" s="1"/>
  <c r="E2249" i="8"/>
  <c r="D2249" i="8"/>
  <c r="C2249" i="8"/>
  <c r="B2249" i="8"/>
  <c r="C2248" i="8"/>
  <c r="B2248" i="8"/>
  <c r="E2247" i="8"/>
  <c r="B2247" i="8"/>
  <c r="B2246" i="8"/>
  <c r="B2245" i="8"/>
  <c r="E2244" i="8"/>
  <c r="F2244" i="8" s="1"/>
  <c r="D2244" i="8"/>
  <c r="B2244" i="8"/>
  <c r="B2243" i="8"/>
  <c r="D2242" i="8"/>
  <c r="C2242" i="8"/>
  <c r="B2242" i="8"/>
  <c r="C2241" i="8"/>
  <c r="B2241" i="8"/>
  <c r="D2240" i="8"/>
  <c r="B2240" i="8"/>
  <c r="E2243" i="8" s="1"/>
  <c r="B2239" i="8"/>
  <c r="E2238" i="8"/>
  <c r="B2238" i="8"/>
  <c r="E2237" i="8"/>
  <c r="B2237" i="8"/>
  <c r="D2237" i="8" s="1"/>
  <c r="B2236" i="8"/>
  <c r="E2235" i="8"/>
  <c r="F2235" i="8" s="1"/>
  <c r="C2235" i="8"/>
  <c r="B2235" i="8"/>
  <c r="C2234" i="8"/>
  <c r="B2234" i="8"/>
  <c r="D2233" i="8"/>
  <c r="B2233" i="8"/>
  <c r="B2232" i="8"/>
  <c r="B2231" i="8"/>
  <c r="B2230" i="8"/>
  <c r="B2229" i="8"/>
  <c r="B2228" i="8"/>
  <c r="C2227" i="8"/>
  <c r="B2227" i="8"/>
  <c r="C2226" i="8"/>
  <c r="B2226" i="8"/>
  <c r="C2225" i="8"/>
  <c r="B2225" i="8"/>
  <c r="D2224" i="8"/>
  <c r="B2224" i="8"/>
  <c r="B2223" i="8"/>
  <c r="E2222" i="8"/>
  <c r="B2222" i="8"/>
  <c r="B2221" i="8"/>
  <c r="B2220" i="8"/>
  <c r="B2219" i="8"/>
  <c r="B2218" i="8"/>
  <c r="B2217" i="8"/>
  <c r="B2216" i="8"/>
  <c r="E2215" i="8"/>
  <c r="F2215" i="8" s="1"/>
  <c r="B2215" i="8"/>
  <c r="C2214" i="8"/>
  <c r="B2214" i="8"/>
  <c r="B2213" i="8"/>
  <c r="D2212" i="8"/>
  <c r="B2212" i="8"/>
  <c r="C2211" i="8"/>
  <c r="B2211" i="8"/>
  <c r="B2210" i="8"/>
  <c r="C2209" i="8"/>
  <c r="B2209" i="8"/>
  <c r="B2208" i="8"/>
  <c r="C2207" i="8"/>
  <c r="B2207" i="8"/>
  <c r="B2206" i="8"/>
  <c r="B2205" i="8"/>
  <c r="E2208" i="8" s="1"/>
  <c r="F2208" i="8" s="1"/>
  <c r="B2204" i="8"/>
  <c r="B2203" i="8"/>
  <c r="B2202" i="8"/>
  <c r="B2201" i="8"/>
  <c r="D2200" i="8"/>
  <c r="C2200" i="8"/>
  <c r="B2200" i="8"/>
  <c r="B2199" i="8"/>
  <c r="B2198" i="8"/>
  <c r="B2197" i="8"/>
  <c r="F2249" i="8" s="1"/>
  <c r="B2196" i="8"/>
  <c r="B2195" i="8"/>
  <c r="C2194" i="8"/>
  <c r="B2194" i="8"/>
  <c r="D2193" i="8"/>
  <c r="C2193" i="8"/>
  <c r="B2193" i="8"/>
  <c r="B2192" i="8"/>
  <c r="C2191" i="8"/>
  <c r="B2191" i="8"/>
  <c r="B2190" i="8"/>
  <c r="B2189" i="8"/>
  <c r="B2188" i="8"/>
  <c r="E2191" i="8" s="1"/>
  <c r="B2187" i="8"/>
  <c r="B2186" i="8"/>
  <c r="B2185" i="8"/>
  <c r="B2184" i="8"/>
  <c r="B2183" i="8"/>
  <c r="E2182" i="8"/>
  <c r="F2182" i="8" s="1"/>
  <c r="D2182" i="8"/>
  <c r="B2182" i="8"/>
  <c r="B2181" i="8"/>
  <c r="B2180" i="8"/>
  <c r="C2179" i="8"/>
  <c r="B2179" i="8"/>
  <c r="B2178" i="8"/>
  <c r="C2177" i="8"/>
  <c r="B2177" i="8"/>
  <c r="D2176" i="8"/>
  <c r="B2176" i="8"/>
  <c r="B2175" i="8"/>
  <c r="B2174" i="8"/>
  <c r="D2177" i="8" s="1"/>
  <c r="C2173" i="8"/>
  <c r="B2173" i="8"/>
  <c r="B2172" i="8"/>
  <c r="B2171" i="8"/>
  <c r="B2170" i="8"/>
  <c r="F2222" i="8" s="1"/>
  <c r="D2169" i="8"/>
  <c r="B2169" i="8"/>
  <c r="C2168" i="8"/>
  <c r="B2168" i="8"/>
  <c r="B2167" i="8"/>
  <c r="B2166" i="8"/>
  <c r="B2165" i="8"/>
  <c r="E2164" i="8"/>
  <c r="D2164" i="8"/>
  <c r="C2164" i="8"/>
  <c r="B2164" i="8"/>
  <c r="B2163" i="8"/>
  <c r="D2162" i="8"/>
  <c r="B2162" i="8"/>
  <c r="C2161" i="8"/>
  <c r="B2161" i="8"/>
  <c r="B2160" i="8"/>
  <c r="C2159" i="8"/>
  <c r="B2159" i="8"/>
  <c r="E2158" i="8"/>
  <c r="B2158" i="8"/>
  <c r="B2157" i="8"/>
  <c r="E2156" i="8"/>
  <c r="D2156" i="8"/>
  <c r="B2156" i="8"/>
  <c r="B2155" i="8"/>
  <c r="D2154" i="8"/>
  <c r="B2154" i="8"/>
  <c r="D2157" i="8" s="1"/>
  <c r="C2153" i="8"/>
  <c r="B2153" i="8"/>
  <c r="C2152" i="8"/>
  <c r="B2152" i="8"/>
  <c r="B2151" i="8"/>
  <c r="E2150" i="8"/>
  <c r="C2150" i="8"/>
  <c r="B2150" i="8"/>
  <c r="B2149" i="8"/>
  <c r="B2148" i="8"/>
  <c r="B2147" i="8"/>
  <c r="D2150" i="8" s="1"/>
  <c r="E2146" i="8"/>
  <c r="D2146" i="8"/>
  <c r="B2146" i="8"/>
  <c r="D2149" i="8" s="1"/>
  <c r="B2145" i="8"/>
  <c r="B2144" i="8"/>
  <c r="B2143" i="8"/>
  <c r="D2142" i="8"/>
  <c r="B2142" i="8"/>
  <c r="B2141" i="8"/>
  <c r="B2140" i="8"/>
  <c r="B2139" i="8"/>
  <c r="D2138" i="8"/>
  <c r="B2138" i="8"/>
  <c r="D2141" i="8" s="1"/>
  <c r="B2137" i="8"/>
  <c r="C2136" i="8"/>
  <c r="B2136" i="8"/>
  <c r="B2135" i="8"/>
  <c r="B2134" i="8"/>
  <c r="B2133" i="8"/>
  <c r="E2132" i="8"/>
  <c r="D2132" i="8"/>
  <c r="C2132" i="8"/>
  <c r="B2132" i="8"/>
  <c r="B2131" i="8"/>
  <c r="D2130" i="8"/>
  <c r="B2130" i="8"/>
  <c r="C2129" i="8"/>
  <c r="B2129" i="8"/>
  <c r="B2128" i="8"/>
  <c r="C2127" i="8"/>
  <c r="B2127" i="8"/>
  <c r="E2126" i="8"/>
  <c r="B2126" i="8"/>
  <c r="B2125" i="8"/>
  <c r="E2124" i="8"/>
  <c r="D2124" i="8"/>
  <c r="B2124" i="8"/>
  <c r="B2123" i="8"/>
  <c r="D2122" i="8"/>
  <c r="B2122" i="8"/>
  <c r="D2125" i="8" s="1"/>
  <c r="C2121" i="8"/>
  <c r="B2121" i="8"/>
  <c r="C2120" i="8"/>
  <c r="B2120" i="8"/>
  <c r="B2119" i="8"/>
  <c r="E2118" i="8"/>
  <c r="D2118" i="8"/>
  <c r="C2118" i="8"/>
  <c r="B2118" i="8"/>
  <c r="B2117" i="8"/>
  <c r="B2116" i="8"/>
  <c r="C2115" i="8"/>
  <c r="B2115" i="8"/>
  <c r="B2114" i="8"/>
  <c r="D2113" i="8"/>
  <c r="B2113" i="8"/>
  <c r="D2112" i="8"/>
  <c r="C2112" i="8"/>
  <c r="B2112" i="8"/>
  <c r="D2115" i="8" s="1"/>
  <c r="B2111" i="8"/>
  <c r="E2110" i="8"/>
  <c r="F2110" i="8" s="1"/>
  <c r="D2110" i="8"/>
  <c r="B2110" i="8"/>
  <c r="B2109" i="8"/>
  <c r="E2108" i="8"/>
  <c r="F2108" i="8" s="1"/>
  <c r="C2108" i="8"/>
  <c r="B2108" i="8"/>
  <c r="D2111" i="8" s="1"/>
  <c r="B2107" i="8"/>
  <c r="E2109" i="8" s="1"/>
  <c r="D2106" i="8"/>
  <c r="B2106" i="8"/>
  <c r="B2105" i="8"/>
  <c r="D2104" i="8"/>
  <c r="B2104" i="8"/>
  <c r="B2103" i="8"/>
  <c r="B2102" i="8"/>
  <c r="B2101" i="8"/>
  <c r="C2100" i="8"/>
  <c r="B2100" i="8"/>
  <c r="B2099" i="8"/>
  <c r="B2098" i="8"/>
  <c r="B2097" i="8"/>
  <c r="B2096" i="8"/>
  <c r="C2095" i="8"/>
  <c r="B2095" i="8"/>
  <c r="B2094" i="8"/>
  <c r="B2093" i="8"/>
  <c r="B2092" i="8"/>
  <c r="D2095" i="8" s="1"/>
  <c r="B2091" i="8"/>
  <c r="D2090" i="8"/>
  <c r="B2090" i="8"/>
  <c r="C2089" i="8"/>
  <c r="B2089" i="8"/>
  <c r="B2088" i="8"/>
  <c r="B2087" i="8"/>
  <c r="D2086" i="8"/>
  <c r="C2086" i="8"/>
  <c r="B2086" i="8"/>
  <c r="B2085" i="8"/>
  <c r="B2084" i="8"/>
  <c r="B2083" i="8"/>
  <c r="D2082" i="8"/>
  <c r="B2082" i="8"/>
  <c r="B2081" i="8"/>
  <c r="B2080" i="8"/>
  <c r="E2082" i="8" s="1"/>
  <c r="F2082" i="8" s="1"/>
  <c r="C2079" i="8"/>
  <c r="B2079" i="8"/>
  <c r="B2078" i="8"/>
  <c r="B2077" i="8"/>
  <c r="B2076" i="8"/>
  <c r="D2079" i="8" s="1"/>
  <c r="D2075" i="8"/>
  <c r="C2075" i="8"/>
  <c r="B2075" i="8"/>
  <c r="D2074" i="8"/>
  <c r="B2074" i="8"/>
  <c r="B2073" i="8"/>
  <c r="B2072" i="8"/>
  <c r="D2071" i="8"/>
  <c r="C2071" i="8"/>
  <c r="B2071" i="8"/>
  <c r="D2070" i="8"/>
  <c r="B2070" i="8"/>
  <c r="E2069" i="8"/>
  <c r="B2069" i="8"/>
  <c r="E2068" i="8"/>
  <c r="D2068" i="8"/>
  <c r="C2068" i="8"/>
  <c r="B2068" i="8"/>
  <c r="B2067" i="8"/>
  <c r="E2070" i="8" s="1"/>
  <c r="F2070" i="8" s="1"/>
  <c r="E2066" i="8"/>
  <c r="F2066" i="8" s="1"/>
  <c r="D2066" i="8"/>
  <c r="B2066" i="8"/>
  <c r="B2065" i="8"/>
  <c r="D2064" i="8"/>
  <c r="C2064" i="8"/>
  <c r="B2064" i="8"/>
  <c r="B2063" i="8"/>
  <c r="E2062" i="8"/>
  <c r="B2062" i="8"/>
  <c r="E2061" i="8"/>
  <c r="C2061" i="8"/>
  <c r="B2061" i="8"/>
  <c r="E2060" i="8"/>
  <c r="C2060" i="8"/>
  <c r="B2060" i="8"/>
  <c r="D2063" i="8" s="1"/>
  <c r="E2059" i="8"/>
  <c r="D2059" i="8"/>
  <c r="C2059" i="8"/>
  <c r="B2059" i="8"/>
  <c r="D2058" i="8"/>
  <c r="B2058" i="8"/>
  <c r="E2057" i="8"/>
  <c r="C2057" i="8"/>
  <c r="B2057" i="8"/>
  <c r="B2056" i="8"/>
  <c r="D2055" i="8"/>
  <c r="C2055" i="8"/>
  <c r="B2055" i="8"/>
  <c r="B2054" i="8"/>
  <c r="D2054" i="8" s="1"/>
  <c r="B2053" i="8"/>
  <c r="E2055" i="8" s="1"/>
  <c r="F2055" i="8" s="1"/>
  <c r="B2052" i="8"/>
  <c r="C2051" i="8"/>
  <c r="B2051" i="8"/>
  <c r="B2050" i="8"/>
  <c r="B2049" i="8"/>
  <c r="E2051" i="8" s="1"/>
  <c r="D2048" i="8"/>
  <c r="C2048" i="8"/>
  <c r="B2048" i="8"/>
  <c r="B2047" i="8"/>
  <c r="E2046" i="8"/>
  <c r="F2046" i="8" s="1"/>
  <c r="D2046" i="8"/>
  <c r="B2046" i="8"/>
  <c r="B2045" i="8"/>
  <c r="E2044" i="8"/>
  <c r="C2044" i="8"/>
  <c r="B2044" i="8"/>
  <c r="D2047" i="8" s="1"/>
  <c r="B2043" i="8"/>
  <c r="D2042" i="8"/>
  <c r="B2042" i="8"/>
  <c r="B2041" i="8"/>
  <c r="B2040" i="8"/>
  <c r="B2039" i="8"/>
  <c r="D2038" i="8"/>
  <c r="C2038" i="8"/>
  <c r="B2038" i="8"/>
  <c r="B2037" i="8"/>
  <c r="B2036" i="8"/>
  <c r="C2035" i="8"/>
  <c r="B2035" i="8"/>
  <c r="B2034" i="8"/>
  <c r="B2033" i="8"/>
  <c r="E2035" i="8" s="1"/>
  <c r="B2032" i="8"/>
  <c r="C2031" i="8"/>
  <c r="B2031" i="8"/>
  <c r="B2030" i="8"/>
  <c r="B2029" i="8"/>
  <c r="E2031" i="8" s="1"/>
  <c r="B2028" i="8"/>
  <c r="D2031" i="8" s="1"/>
  <c r="C2027" i="8"/>
  <c r="B2027" i="8"/>
  <c r="D2026" i="8"/>
  <c r="B2026" i="8"/>
  <c r="C2025" i="8"/>
  <c r="B2025" i="8"/>
  <c r="B2024" i="8"/>
  <c r="C2023" i="8"/>
  <c r="D2023" i="8" s="1"/>
  <c r="B2023" i="8"/>
  <c r="B2022" i="8"/>
  <c r="B2021" i="8"/>
  <c r="B2020" i="8"/>
  <c r="B2019" i="8"/>
  <c r="F2018" i="8"/>
  <c r="E2018" i="8"/>
  <c r="B2018" i="8"/>
  <c r="B2017" i="8"/>
  <c r="C2016" i="8"/>
  <c r="D2016" i="8" s="1"/>
  <c r="B2016" i="8"/>
  <c r="B2015" i="8"/>
  <c r="B2014" i="8"/>
  <c r="B2013" i="8"/>
  <c r="E2012" i="8"/>
  <c r="C2012" i="8"/>
  <c r="D2012" i="8" s="1"/>
  <c r="B2012" i="8"/>
  <c r="E2015" i="8" s="1"/>
  <c r="B2011" i="8"/>
  <c r="B2010" i="8"/>
  <c r="B2009" i="8"/>
  <c r="B2008" i="8"/>
  <c r="C2007" i="8"/>
  <c r="D2007" i="8" s="1"/>
  <c r="B2007" i="8"/>
  <c r="B2006" i="8"/>
  <c r="B2005" i="8"/>
  <c r="F2057" i="8" s="1"/>
  <c r="B2004" i="8"/>
  <c r="B2003" i="8"/>
  <c r="C2004" i="8" s="1"/>
  <c r="D2004" i="8" s="1"/>
  <c r="E2002" i="8"/>
  <c r="D2002" i="8"/>
  <c r="B2002" i="8"/>
  <c r="B2001" i="8"/>
  <c r="C2002" i="8" s="1"/>
  <c r="C2000" i="8"/>
  <c r="D2000" i="8" s="1"/>
  <c r="B2000" i="8"/>
  <c r="B1999" i="8"/>
  <c r="B1998" i="8"/>
  <c r="B1997" i="8"/>
  <c r="B1996" i="8"/>
  <c r="E1999" i="8" s="1"/>
  <c r="B1995" i="8"/>
  <c r="B1994" i="8"/>
  <c r="B1993" i="8"/>
  <c r="C1992" i="8"/>
  <c r="D1992" i="8" s="1"/>
  <c r="B1992" i="8"/>
  <c r="F2044" i="8" s="1"/>
  <c r="C1991" i="8"/>
  <c r="D1991" i="8" s="1"/>
  <c r="B1991" i="8"/>
  <c r="B1990" i="8"/>
  <c r="B1989" i="8"/>
  <c r="D1988" i="8"/>
  <c r="B1988" i="8"/>
  <c r="B1987" i="8"/>
  <c r="C1988" i="8" s="1"/>
  <c r="B1986" i="8"/>
  <c r="B1985" i="8"/>
  <c r="C1986" i="8" s="1"/>
  <c r="D1986" i="8" s="1"/>
  <c r="C1984" i="8"/>
  <c r="D1984" i="8" s="1"/>
  <c r="B1984" i="8"/>
  <c r="B1983" i="8"/>
  <c r="F1982" i="8"/>
  <c r="E1982" i="8"/>
  <c r="B1982" i="8"/>
  <c r="B1981" i="8"/>
  <c r="C1980" i="8"/>
  <c r="D1980" i="8" s="1"/>
  <c r="B1980" i="8"/>
  <c r="E1983" i="8" s="1"/>
  <c r="D1979" i="8"/>
  <c r="C1979" i="8"/>
  <c r="B1979" i="8"/>
  <c r="B1978" i="8"/>
  <c r="E1981" i="8" s="1"/>
  <c r="C1977" i="8"/>
  <c r="D1977" i="8" s="1"/>
  <c r="B1977" i="8"/>
  <c r="B1976" i="8"/>
  <c r="B1975" i="8"/>
  <c r="B1974" i="8"/>
  <c r="B1973" i="8"/>
  <c r="C1972" i="8"/>
  <c r="D1972" i="8" s="1"/>
  <c r="B1972" i="8"/>
  <c r="B1971" i="8"/>
  <c r="C1970" i="8"/>
  <c r="D1970" i="8" s="1"/>
  <c r="B1970" i="8"/>
  <c r="C1971" i="8" s="1"/>
  <c r="D1971" i="8" s="1"/>
  <c r="B1969" i="8"/>
  <c r="B1968" i="8"/>
  <c r="C1969" i="8" s="1"/>
  <c r="D1969" i="8" s="1"/>
  <c r="B1967" i="8"/>
  <c r="B1966" i="8"/>
  <c r="B1965" i="8"/>
  <c r="E1966" i="8" s="1"/>
  <c r="F1966" i="8" s="1"/>
  <c r="C1964" i="8"/>
  <c r="D1964" i="8" s="1"/>
  <c r="B1964" i="8"/>
  <c r="C1963" i="8"/>
  <c r="D1963" i="8" s="1"/>
  <c r="B1963" i="8"/>
  <c r="E1962" i="8"/>
  <c r="B1962" i="8"/>
  <c r="E1965" i="8" s="1"/>
  <c r="B1961" i="8"/>
  <c r="B1960" i="8"/>
  <c r="E1963" i="8" s="1"/>
  <c r="E1959" i="8"/>
  <c r="C1959" i="8"/>
  <c r="D1959" i="8" s="1"/>
  <c r="B1959" i="8"/>
  <c r="B1958" i="8"/>
  <c r="C1957" i="8"/>
  <c r="D1957" i="8" s="1"/>
  <c r="B1957" i="8"/>
  <c r="C1956" i="8"/>
  <c r="D1956" i="8" s="1"/>
  <c r="B1956" i="8"/>
  <c r="B1955" i="8"/>
  <c r="C1954" i="8"/>
  <c r="D1954" i="8" s="1"/>
  <c r="B1954" i="8"/>
  <c r="C1955" i="8" s="1"/>
  <c r="D1955" i="8" s="1"/>
  <c r="B1953" i="8"/>
  <c r="B1952" i="8"/>
  <c r="B1951" i="8"/>
  <c r="B1950" i="8"/>
  <c r="C1949" i="8"/>
  <c r="D1949" i="8" s="1"/>
  <c r="B1949" i="8"/>
  <c r="D1948" i="8"/>
  <c r="C1948" i="8"/>
  <c r="B1948" i="8"/>
  <c r="C1947" i="8"/>
  <c r="D1947" i="8" s="1"/>
  <c r="B1947" i="8"/>
  <c r="F1999" i="8" s="1"/>
  <c r="E1946" i="8"/>
  <c r="F1946" i="8" s="1"/>
  <c r="B1946" i="8"/>
  <c r="B1945" i="8"/>
  <c r="B1944" i="8"/>
  <c r="E1947" i="8" s="1"/>
  <c r="E1943" i="8"/>
  <c r="B1943" i="8"/>
  <c r="B1942" i="8"/>
  <c r="C1943" i="8" s="1"/>
  <c r="D1943" i="8" s="1"/>
  <c r="E1941" i="8"/>
  <c r="F1941" i="8" s="1"/>
  <c r="C1941" i="8"/>
  <c r="D1941" i="8" s="1"/>
  <c r="B1941" i="8"/>
  <c r="B1940" i="8"/>
  <c r="E1939" i="8"/>
  <c r="D1939" i="8"/>
  <c r="B1939" i="8"/>
  <c r="E1938" i="8"/>
  <c r="B1938" i="8"/>
  <c r="C1939" i="8" s="1"/>
  <c r="B1937" i="8"/>
  <c r="D1936" i="8"/>
  <c r="C1936" i="8"/>
  <c r="B1936" i="8"/>
  <c r="C1937" i="8" s="1"/>
  <c r="D1937" i="8" s="1"/>
  <c r="B1935" i="8"/>
  <c r="B1934" i="8"/>
  <c r="C1933" i="8"/>
  <c r="D1933" i="8" s="1"/>
  <c r="B1933" i="8"/>
  <c r="C1932" i="8"/>
  <c r="D1932" i="8" s="1"/>
  <c r="B1932" i="8"/>
  <c r="C1931" i="8"/>
  <c r="D1931" i="8" s="1"/>
  <c r="B1931" i="8"/>
  <c r="F1983" i="8" s="1"/>
  <c r="B1930" i="8"/>
  <c r="B1929" i="8"/>
  <c r="B1928" i="8"/>
  <c r="B1927" i="8"/>
  <c r="B1926" i="8"/>
  <c r="F1925" i="8"/>
  <c r="E1925" i="8"/>
  <c r="B1925" i="8"/>
  <c r="B1924" i="8"/>
  <c r="F1923" i="8"/>
  <c r="E1923" i="8"/>
  <c r="B1923" i="8"/>
  <c r="B1922" i="8"/>
  <c r="B1921" i="8"/>
  <c r="B1920" i="8"/>
  <c r="B1919" i="8"/>
  <c r="E1918" i="8"/>
  <c r="F1918" i="8" s="1"/>
  <c r="B1918" i="8"/>
  <c r="B1917" i="8"/>
  <c r="D1916" i="8"/>
  <c r="C1916" i="8"/>
  <c r="B1916" i="8"/>
  <c r="E1919" i="8" s="1"/>
  <c r="D1915" i="8"/>
  <c r="C1915" i="8"/>
  <c r="B1915" i="8"/>
  <c r="B1914" i="8"/>
  <c r="E1917" i="8" s="1"/>
  <c r="C1913" i="8"/>
  <c r="D1913" i="8" s="1"/>
  <c r="B1913" i="8"/>
  <c r="B1912" i="8"/>
  <c r="B1911" i="8"/>
  <c r="B1910" i="8"/>
  <c r="F1962" i="8" s="1"/>
  <c r="B1909" i="8"/>
  <c r="C1908" i="8"/>
  <c r="D1908" i="8" s="1"/>
  <c r="B1908" i="8"/>
  <c r="B1907" i="8"/>
  <c r="B1906" i="8"/>
  <c r="B1905" i="8"/>
  <c r="B1904" i="8"/>
  <c r="B1903" i="8"/>
  <c r="B1902" i="8"/>
  <c r="B1901" i="8"/>
  <c r="D1900" i="8"/>
  <c r="C1900" i="8"/>
  <c r="B1900" i="8"/>
  <c r="C1899" i="8"/>
  <c r="D1899" i="8" s="1"/>
  <c r="B1899" i="8"/>
  <c r="E1898" i="8"/>
  <c r="F1898" i="8" s="1"/>
  <c r="B1898" i="8"/>
  <c r="B1897" i="8"/>
  <c r="B1896" i="8"/>
  <c r="E1895" i="8"/>
  <c r="C1895" i="8"/>
  <c r="D1895" i="8" s="1"/>
  <c r="B1895" i="8"/>
  <c r="B1894" i="8"/>
  <c r="D1893" i="8"/>
  <c r="C1893" i="8"/>
  <c r="B1893" i="8"/>
  <c r="C1892" i="8"/>
  <c r="D1892" i="8" s="1"/>
  <c r="B1892" i="8"/>
  <c r="E1894" i="8" s="1"/>
  <c r="B1891" i="8"/>
  <c r="D1890" i="8"/>
  <c r="C1890" i="8"/>
  <c r="B1890" i="8"/>
  <c r="B1889" i="8"/>
  <c r="B1888" i="8"/>
  <c r="B1887" i="8"/>
  <c r="F1939" i="8" s="1"/>
  <c r="B1886" i="8"/>
  <c r="B1885" i="8"/>
  <c r="D1884" i="8"/>
  <c r="C1884" i="8"/>
  <c r="B1884" i="8"/>
  <c r="C1883" i="8"/>
  <c r="D1883" i="8" s="1"/>
  <c r="B1883" i="8"/>
  <c r="B1882" i="8"/>
  <c r="B1881" i="8"/>
  <c r="B1880" i="8"/>
  <c r="E1879" i="8"/>
  <c r="B1879" i="8"/>
  <c r="B1878" i="8"/>
  <c r="C1879" i="8" s="1"/>
  <c r="D1879" i="8" s="1"/>
  <c r="E1877" i="8"/>
  <c r="F1877" i="8" s="1"/>
  <c r="D1877" i="8"/>
  <c r="C1877" i="8"/>
  <c r="B1877" i="8"/>
  <c r="B1876" i="8"/>
  <c r="E1875" i="8"/>
  <c r="F1875" i="8" s="1"/>
  <c r="B1875" i="8"/>
  <c r="E1874" i="8"/>
  <c r="B1874" i="8"/>
  <c r="B1873" i="8"/>
  <c r="D1872" i="8"/>
  <c r="C1872" i="8"/>
  <c r="B1872" i="8"/>
  <c r="B1871" i="8"/>
  <c r="B1870" i="8"/>
  <c r="E1872" i="8" s="1"/>
  <c r="F1872" i="8" s="1"/>
  <c r="C1869" i="8"/>
  <c r="D1869" i="8" s="1"/>
  <c r="B1869" i="8"/>
  <c r="C1868" i="8"/>
  <c r="D1868" i="8" s="1"/>
  <c r="B1868" i="8"/>
  <c r="C1867" i="8"/>
  <c r="D1867" i="8" s="1"/>
  <c r="B1867" i="8"/>
  <c r="F1919" i="8" s="1"/>
  <c r="B1866" i="8"/>
  <c r="C1865" i="8"/>
  <c r="D1865" i="8" s="1"/>
  <c r="B1865" i="8"/>
  <c r="B1864" i="8"/>
  <c r="B1863" i="8"/>
  <c r="B1862" i="8"/>
  <c r="E1865" i="8" s="1"/>
  <c r="F1865" i="8" s="1"/>
  <c r="B1861" i="8"/>
  <c r="B1860" i="8"/>
  <c r="B1859" i="8"/>
  <c r="B1858" i="8"/>
  <c r="E1861" i="8" s="1"/>
  <c r="F1861" i="8" s="1"/>
  <c r="B1857" i="8"/>
  <c r="B1856" i="8"/>
  <c r="B1855" i="8"/>
  <c r="E1854" i="8"/>
  <c r="B1854" i="8"/>
  <c r="B1853" i="8"/>
  <c r="C1852" i="8"/>
  <c r="D1852" i="8" s="1"/>
  <c r="B1852" i="8"/>
  <c r="E1855" i="8" s="1"/>
  <c r="D1851" i="8"/>
  <c r="C1851" i="8"/>
  <c r="B1851" i="8"/>
  <c r="B1850" i="8"/>
  <c r="E1853" i="8" s="1"/>
  <c r="C1849" i="8"/>
  <c r="D1849" i="8" s="1"/>
  <c r="B1849" i="8"/>
  <c r="B1848" i="8"/>
  <c r="C1847" i="8"/>
  <c r="D1847" i="8" s="1"/>
  <c r="B1847" i="8"/>
  <c r="B1846" i="8"/>
  <c r="E1849" i="8" s="1"/>
  <c r="F1849" i="8" s="1"/>
  <c r="B1845" i="8"/>
  <c r="B1844" i="8"/>
  <c r="B1843" i="8"/>
  <c r="D1842" i="8"/>
  <c r="C1842" i="8"/>
  <c r="B1842" i="8"/>
  <c r="B1841" i="8"/>
  <c r="B1840" i="8"/>
  <c r="B1839" i="8"/>
  <c r="B1838" i="8"/>
  <c r="C1837" i="8"/>
  <c r="D1837" i="8" s="1"/>
  <c r="B1837" i="8"/>
  <c r="C1836" i="8"/>
  <c r="D1836" i="8" s="1"/>
  <c r="B1836" i="8"/>
  <c r="E1839" i="8" s="1"/>
  <c r="C1835" i="8"/>
  <c r="D1835" i="8" s="1"/>
  <c r="B1835" i="8"/>
  <c r="B1834" i="8"/>
  <c r="E1833" i="8"/>
  <c r="F1833" i="8" s="1"/>
  <c r="C1833" i="8"/>
  <c r="D1833" i="8" s="1"/>
  <c r="B1833" i="8"/>
  <c r="B1832" i="8"/>
  <c r="B1831" i="8"/>
  <c r="B1830" i="8"/>
  <c r="C1829" i="8"/>
  <c r="D1829" i="8" s="1"/>
  <c r="B1829" i="8"/>
  <c r="C1828" i="8"/>
  <c r="D1828" i="8" s="1"/>
  <c r="B1828" i="8"/>
  <c r="E1830" i="8" s="1"/>
  <c r="B1827" i="8"/>
  <c r="E1826" i="8"/>
  <c r="F1826" i="8" s="1"/>
  <c r="D1826" i="8"/>
  <c r="C1826" i="8"/>
  <c r="B1826" i="8"/>
  <c r="B1825" i="8"/>
  <c r="E1824" i="8"/>
  <c r="F1824" i="8" s="1"/>
  <c r="C1824" i="8"/>
  <c r="D1824" i="8" s="1"/>
  <c r="B1824" i="8"/>
  <c r="B1823" i="8"/>
  <c r="B1822" i="8"/>
  <c r="D1821" i="8"/>
  <c r="C1821" i="8"/>
  <c r="B1821" i="8"/>
  <c r="C1820" i="8"/>
  <c r="D1820" i="8" s="1"/>
  <c r="B1820" i="8"/>
  <c r="E1823" i="8" s="1"/>
  <c r="B1819" i="8"/>
  <c r="B1818" i="8"/>
  <c r="C1817" i="8"/>
  <c r="D1817" i="8" s="1"/>
  <c r="B1817" i="8"/>
  <c r="B1816" i="8"/>
  <c r="C1815" i="8"/>
  <c r="D1815" i="8" s="1"/>
  <c r="B1815" i="8"/>
  <c r="E1817" i="8" s="1"/>
  <c r="F1817" i="8" s="1"/>
  <c r="B1814" i="8"/>
  <c r="E1813" i="8"/>
  <c r="D1813" i="8"/>
  <c r="C1813" i="8"/>
  <c r="B1813" i="8"/>
  <c r="D1812" i="8"/>
  <c r="C1812" i="8"/>
  <c r="B1812" i="8"/>
  <c r="E1814" i="8" s="1"/>
  <c r="B1811" i="8"/>
  <c r="B1810" i="8"/>
  <c r="B1809" i="8"/>
  <c r="D1808" i="8"/>
  <c r="C1808" i="8"/>
  <c r="B1808" i="8"/>
  <c r="B1807" i="8"/>
  <c r="B1806" i="8"/>
  <c r="B1805" i="8"/>
  <c r="D1804" i="8"/>
  <c r="C1804" i="8"/>
  <c r="B1804" i="8"/>
  <c r="B1803" i="8"/>
  <c r="B1802" i="8"/>
  <c r="E1801" i="8"/>
  <c r="F1801" i="8" s="1"/>
  <c r="B1801" i="8"/>
  <c r="B1800" i="8"/>
  <c r="E1799" i="8"/>
  <c r="C1799" i="8"/>
  <c r="D1799" i="8" s="1"/>
  <c r="B1799" i="8"/>
  <c r="B1798" i="8"/>
  <c r="E1797" i="8"/>
  <c r="D1797" i="8"/>
  <c r="C1797" i="8"/>
  <c r="B1797" i="8"/>
  <c r="B1796" i="8"/>
  <c r="E1798" i="8" s="1"/>
  <c r="E1795" i="8"/>
  <c r="F1795" i="8" s="1"/>
  <c r="B1795" i="8"/>
  <c r="B1794" i="8"/>
  <c r="B1793" i="8"/>
  <c r="E1792" i="8"/>
  <c r="F1792" i="8" s="1"/>
  <c r="B1792" i="8"/>
  <c r="B1791" i="8"/>
  <c r="E1790" i="8"/>
  <c r="B1790" i="8"/>
  <c r="B1789" i="8"/>
  <c r="C1788" i="8"/>
  <c r="D1788" i="8" s="1"/>
  <c r="B1788" i="8"/>
  <c r="E1791" i="8" s="1"/>
  <c r="B1787" i="8"/>
  <c r="B1786" i="8"/>
  <c r="B1785" i="8"/>
  <c r="B1784" i="8"/>
  <c r="E1783" i="8"/>
  <c r="D1783" i="8"/>
  <c r="C1783" i="8"/>
  <c r="B1783" i="8"/>
  <c r="B1782" i="8"/>
  <c r="D1781" i="8"/>
  <c r="C1781" i="8"/>
  <c r="B1781" i="8"/>
  <c r="B1780" i="8"/>
  <c r="E1782" i="8" s="1"/>
  <c r="B1779" i="8"/>
  <c r="B1778" i="8"/>
  <c r="B1777" i="8"/>
  <c r="B1776" i="8"/>
  <c r="C1775" i="8"/>
  <c r="D1775" i="8" s="1"/>
  <c r="B1775" i="8"/>
  <c r="E1774" i="8"/>
  <c r="B1774" i="8"/>
  <c r="B1773" i="8"/>
  <c r="C1772" i="8"/>
  <c r="D1772" i="8" s="1"/>
  <c r="B1772" i="8"/>
  <c r="B1771" i="8"/>
  <c r="F1823" i="8" s="1"/>
  <c r="B1770" i="8"/>
  <c r="B1769" i="8"/>
  <c r="C1768" i="8"/>
  <c r="D1768" i="8" s="1"/>
  <c r="B1768" i="8"/>
  <c r="E1770" i="8" s="1"/>
  <c r="F1770" i="8" s="1"/>
  <c r="B1767" i="8"/>
  <c r="B1766" i="8"/>
  <c r="B1765" i="8"/>
  <c r="B1764" i="8"/>
  <c r="E1767" i="8" s="1"/>
  <c r="E1763" i="8"/>
  <c r="F1763" i="8" s="1"/>
  <c r="B1763" i="8"/>
  <c r="B1762" i="8"/>
  <c r="C1761" i="8"/>
  <c r="D1761" i="8" s="1"/>
  <c r="B1761" i="8"/>
  <c r="C1760" i="8"/>
  <c r="D1760" i="8" s="1"/>
  <c r="B1760" i="8"/>
  <c r="B1759" i="8"/>
  <c r="B1758" i="8"/>
  <c r="B1757" i="8"/>
  <c r="B1756" i="8"/>
  <c r="B1755" i="8"/>
  <c r="B1754" i="8"/>
  <c r="C1755" i="8" s="1"/>
  <c r="D1755" i="8" s="1"/>
  <c r="C1753" i="8"/>
  <c r="D1753" i="8" s="1"/>
  <c r="B1753" i="8"/>
  <c r="C1752" i="8"/>
  <c r="D1752" i="8" s="1"/>
  <c r="B1752" i="8"/>
  <c r="B1751" i="8"/>
  <c r="B1750" i="8"/>
  <c r="B1749" i="8"/>
  <c r="B1748" i="8"/>
  <c r="E1747" i="8"/>
  <c r="F1747" i="8" s="1"/>
  <c r="B1747" i="8"/>
  <c r="B1746" i="8"/>
  <c r="C1745" i="8"/>
  <c r="D1745" i="8" s="1"/>
  <c r="B1745" i="8"/>
  <c r="C1744" i="8"/>
  <c r="D1744" i="8" s="1"/>
  <c r="B1744" i="8"/>
  <c r="B1743" i="8"/>
  <c r="B1742" i="8"/>
  <c r="B1741" i="8"/>
  <c r="B1740" i="8"/>
  <c r="B1739" i="8"/>
  <c r="B1738" i="8"/>
  <c r="C1739" i="8" s="1"/>
  <c r="D1739" i="8" s="1"/>
  <c r="C1737" i="8"/>
  <c r="D1737" i="8" s="1"/>
  <c r="B1737" i="8"/>
  <c r="C1736" i="8"/>
  <c r="D1736" i="8" s="1"/>
  <c r="B1736" i="8"/>
  <c r="B1735" i="8"/>
  <c r="B1734" i="8"/>
  <c r="B1733" i="8"/>
  <c r="B1732" i="8"/>
  <c r="E1731" i="8"/>
  <c r="F1731" i="8" s="1"/>
  <c r="B1731" i="8"/>
  <c r="B1730" i="8"/>
  <c r="C1729" i="8"/>
  <c r="D1729" i="8" s="1"/>
  <c r="B1729" i="8"/>
  <c r="C1728" i="8"/>
  <c r="D1728" i="8" s="1"/>
  <c r="B1728" i="8"/>
  <c r="B1727" i="8"/>
  <c r="B1726" i="8"/>
  <c r="B1725" i="8"/>
  <c r="B1724" i="8"/>
  <c r="B1723" i="8"/>
  <c r="B1722" i="8"/>
  <c r="C1723" i="8" s="1"/>
  <c r="D1723" i="8" s="1"/>
  <c r="C1721" i="8"/>
  <c r="D1721" i="8" s="1"/>
  <c r="B1721" i="8"/>
  <c r="C1720" i="8"/>
  <c r="D1720" i="8" s="1"/>
  <c r="B1720" i="8"/>
  <c r="B1719" i="8"/>
  <c r="B1718" i="8"/>
  <c r="B1717" i="8"/>
  <c r="B1716" i="8"/>
  <c r="E1715" i="8"/>
  <c r="F1715" i="8" s="1"/>
  <c r="B1715" i="8"/>
  <c r="B1714" i="8"/>
  <c r="C1713" i="8"/>
  <c r="D1713" i="8" s="1"/>
  <c r="B1713" i="8"/>
  <c r="C1712" i="8"/>
  <c r="D1712" i="8" s="1"/>
  <c r="B1712" i="8"/>
  <c r="B1711" i="8"/>
  <c r="B1710" i="8"/>
  <c r="B1709" i="8"/>
  <c r="B1708" i="8"/>
  <c r="B1707" i="8"/>
  <c r="B1706" i="8"/>
  <c r="C1705" i="8"/>
  <c r="D1705" i="8" s="1"/>
  <c r="B1705" i="8"/>
  <c r="C1704" i="8"/>
  <c r="D1704" i="8" s="1"/>
  <c r="B1704" i="8"/>
  <c r="B1703" i="8"/>
  <c r="B1702" i="8"/>
  <c r="B1701" i="8"/>
  <c r="B1700" i="8"/>
  <c r="E1699" i="8"/>
  <c r="F1699" i="8" s="1"/>
  <c r="B1699" i="8"/>
  <c r="B1698" i="8"/>
  <c r="C1697" i="8"/>
  <c r="D1697" i="8" s="1"/>
  <c r="B1697" i="8"/>
  <c r="C1696" i="8"/>
  <c r="D1696" i="8" s="1"/>
  <c r="B1696" i="8"/>
  <c r="B1695" i="8"/>
  <c r="B1694" i="8"/>
  <c r="B1693" i="8"/>
  <c r="B1692" i="8"/>
  <c r="B1691" i="8"/>
  <c r="B1690" i="8"/>
  <c r="C1689" i="8"/>
  <c r="D1689" i="8" s="1"/>
  <c r="B1689" i="8"/>
  <c r="C1688" i="8"/>
  <c r="D1688" i="8" s="1"/>
  <c r="B1688" i="8"/>
  <c r="B1687" i="8"/>
  <c r="B1686" i="8"/>
  <c r="B1685" i="8"/>
  <c r="B1684" i="8"/>
  <c r="E1683" i="8"/>
  <c r="F1683" i="8" s="1"/>
  <c r="B1683" i="8"/>
  <c r="B1682" i="8"/>
  <c r="C1681" i="8"/>
  <c r="D1681" i="8" s="1"/>
  <c r="B1681" i="8"/>
  <c r="C1680" i="8"/>
  <c r="D1680" i="8" s="1"/>
  <c r="B1680" i="8"/>
  <c r="B1679" i="8"/>
  <c r="B1678" i="8"/>
  <c r="B1677" i="8"/>
  <c r="B1676" i="8"/>
  <c r="B1675" i="8"/>
  <c r="B1674" i="8"/>
  <c r="C1673" i="8"/>
  <c r="D1673" i="8" s="1"/>
  <c r="B1673" i="8"/>
  <c r="C1672" i="8"/>
  <c r="D1672" i="8" s="1"/>
  <c r="B1672" i="8"/>
  <c r="B1671" i="8"/>
  <c r="B1670" i="8"/>
  <c r="B1669" i="8"/>
  <c r="B1668" i="8"/>
  <c r="E1667" i="8"/>
  <c r="F1667" i="8" s="1"/>
  <c r="B1667" i="8"/>
  <c r="B1666" i="8"/>
  <c r="C1665" i="8"/>
  <c r="D1665" i="8" s="1"/>
  <c r="B1665" i="8"/>
  <c r="C1664" i="8"/>
  <c r="D1664" i="8" s="1"/>
  <c r="B1664" i="8"/>
  <c r="B1663" i="8"/>
  <c r="B1662" i="8"/>
  <c r="B1661" i="8"/>
  <c r="B1660" i="8"/>
  <c r="B1659" i="8"/>
  <c r="B1658" i="8"/>
  <c r="C1657" i="8"/>
  <c r="D1657" i="8" s="1"/>
  <c r="B1657" i="8"/>
  <c r="C1656" i="8"/>
  <c r="D1656" i="8" s="1"/>
  <c r="B1656" i="8"/>
  <c r="B1655" i="8"/>
  <c r="B1654" i="8"/>
  <c r="B1653" i="8"/>
  <c r="B1652" i="8"/>
  <c r="E1651" i="8"/>
  <c r="F1651" i="8" s="1"/>
  <c r="B1651" i="8"/>
  <c r="B1650" i="8"/>
  <c r="C1649" i="8"/>
  <c r="D1649" i="8" s="1"/>
  <c r="B1649" i="8"/>
  <c r="C1648" i="8"/>
  <c r="D1648" i="8" s="1"/>
  <c r="B1648" i="8"/>
  <c r="B1647" i="8"/>
  <c r="B1646" i="8"/>
  <c r="B1645" i="8"/>
  <c r="B1644" i="8"/>
  <c r="B1643" i="8"/>
  <c r="B1642" i="8"/>
  <c r="C1641" i="8"/>
  <c r="D1641" i="8" s="1"/>
  <c r="B1641" i="8"/>
  <c r="C1640" i="8"/>
  <c r="D1640" i="8" s="1"/>
  <c r="B1640" i="8"/>
  <c r="B1639" i="8"/>
  <c r="B1638" i="8"/>
  <c r="B1637" i="8"/>
  <c r="B1636" i="8"/>
  <c r="E1635" i="8"/>
  <c r="F1635" i="8" s="1"/>
  <c r="B1635" i="8"/>
  <c r="B1634" i="8"/>
  <c r="C1633" i="8"/>
  <c r="D1633" i="8" s="1"/>
  <c r="B1633" i="8"/>
  <c r="C1632" i="8"/>
  <c r="D1632" i="8" s="1"/>
  <c r="B1632" i="8"/>
  <c r="B1631" i="8"/>
  <c r="B1630" i="8"/>
  <c r="B1629" i="8"/>
  <c r="B1628" i="8"/>
  <c r="B1627" i="8"/>
  <c r="B1626" i="8"/>
  <c r="C1625" i="8"/>
  <c r="D1625" i="8" s="1"/>
  <c r="B1625" i="8"/>
  <c r="C1624" i="8"/>
  <c r="D1624" i="8" s="1"/>
  <c r="B1624" i="8"/>
  <c r="B1623" i="8"/>
  <c r="B1622" i="8"/>
  <c r="B1621" i="8"/>
  <c r="B1620" i="8"/>
  <c r="E1619" i="8"/>
  <c r="F1619" i="8" s="1"/>
  <c r="B1619" i="8"/>
  <c r="B1618" i="8"/>
  <c r="C1617" i="8"/>
  <c r="D1617" i="8" s="1"/>
  <c r="B1617" i="8"/>
  <c r="C1616" i="8"/>
  <c r="D1616" i="8" s="1"/>
  <c r="B1616" i="8"/>
  <c r="B1615" i="8"/>
  <c r="B1614" i="8"/>
  <c r="B1613" i="8"/>
  <c r="B1612" i="8"/>
  <c r="B1611" i="8"/>
  <c r="B1610" i="8"/>
  <c r="C1609" i="8"/>
  <c r="D1609" i="8" s="1"/>
  <c r="B1609" i="8"/>
  <c r="C1608" i="8"/>
  <c r="D1608" i="8" s="1"/>
  <c r="B1608" i="8"/>
  <c r="B1607" i="8"/>
  <c r="B1606" i="8"/>
  <c r="B1605" i="8"/>
  <c r="B1604" i="8"/>
  <c r="E1603" i="8"/>
  <c r="F1603" i="8" s="1"/>
  <c r="B1603" i="8"/>
  <c r="B1602" i="8"/>
  <c r="C1601" i="8"/>
  <c r="D1601" i="8" s="1"/>
  <c r="B1601" i="8"/>
  <c r="C1600" i="8"/>
  <c r="D1600" i="8" s="1"/>
  <c r="B1600" i="8"/>
  <c r="B1599" i="8"/>
  <c r="B1598" i="8"/>
  <c r="B1597" i="8"/>
  <c r="B1596" i="8"/>
  <c r="B1595" i="8"/>
  <c r="B1594" i="8"/>
  <c r="C1593" i="8"/>
  <c r="D1593" i="8" s="1"/>
  <c r="B1593" i="8"/>
  <c r="C1592" i="8"/>
  <c r="D1592" i="8" s="1"/>
  <c r="B1592" i="8"/>
  <c r="B1591" i="8"/>
  <c r="B1590" i="8"/>
  <c r="B1589" i="8"/>
  <c r="B1588" i="8"/>
  <c r="E1591" i="8" s="1"/>
  <c r="E1587" i="8"/>
  <c r="F1587" i="8" s="1"/>
  <c r="B1587" i="8"/>
  <c r="B1586" i="8"/>
  <c r="C1585" i="8"/>
  <c r="D1585" i="8" s="1"/>
  <c r="B1585" i="8"/>
  <c r="C1584" i="8"/>
  <c r="D1584" i="8" s="1"/>
  <c r="B1584" i="8"/>
  <c r="B1583" i="8"/>
  <c r="B1582" i="8"/>
  <c r="B1581" i="8"/>
  <c r="B1580" i="8"/>
  <c r="B1579" i="8"/>
  <c r="B1578" i="8"/>
  <c r="C1577" i="8"/>
  <c r="D1577" i="8" s="1"/>
  <c r="B1577" i="8"/>
  <c r="C1576" i="8"/>
  <c r="D1576" i="8" s="1"/>
  <c r="B1576" i="8"/>
  <c r="F1575" i="8"/>
  <c r="B1575" i="8"/>
  <c r="B1574" i="8"/>
  <c r="B1573" i="8"/>
  <c r="E1575" i="8" s="1"/>
  <c r="F1572" i="8"/>
  <c r="E1572" i="8"/>
  <c r="B1572" i="8"/>
  <c r="B1571" i="8"/>
  <c r="E1574" i="8" s="1"/>
  <c r="B1570" i="8"/>
  <c r="E1573" i="8" s="1"/>
  <c r="E1569" i="8"/>
  <c r="B1569" i="8"/>
  <c r="C1570" i="8" s="1"/>
  <c r="D1570" i="8" s="1"/>
  <c r="B1568" i="8"/>
  <c r="F1567" i="8"/>
  <c r="B1567" i="8"/>
  <c r="B1566" i="8"/>
  <c r="B1565" i="8"/>
  <c r="E1567" i="8" s="1"/>
  <c r="E1564" i="8"/>
  <c r="B1564" i="8"/>
  <c r="B1563" i="8"/>
  <c r="E1566" i="8" s="1"/>
  <c r="B1562" i="8"/>
  <c r="E1565" i="8" s="1"/>
  <c r="E1561" i="8"/>
  <c r="B1561" i="8"/>
  <c r="C1562" i="8" s="1"/>
  <c r="D1562" i="8" s="1"/>
  <c r="B1560" i="8"/>
  <c r="B1559" i="8"/>
  <c r="B1558" i="8"/>
  <c r="B1557" i="8"/>
  <c r="E1556" i="8"/>
  <c r="B1556" i="8"/>
  <c r="B1555" i="8"/>
  <c r="B1554" i="8"/>
  <c r="E1553" i="8"/>
  <c r="B1553" i="8"/>
  <c r="C1554" i="8" s="1"/>
  <c r="D1554" i="8" s="1"/>
  <c r="B1552" i="8"/>
  <c r="B1551" i="8"/>
  <c r="B1550" i="8"/>
  <c r="B1549" i="8"/>
  <c r="E1548" i="8"/>
  <c r="B1548" i="8"/>
  <c r="B1547" i="8"/>
  <c r="B1546" i="8"/>
  <c r="B1545" i="8"/>
  <c r="C1546" i="8" s="1"/>
  <c r="D1546" i="8" s="1"/>
  <c r="B1544" i="8"/>
  <c r="B1543" i="8"/>
  <c r="B1542" i="8"/>
  <c r="B1541" i="8"/>
  <c r="E1540" i="8"/>
  <c r="B1540" i="8"/>
  <c r="B1539" i="8"/>
  <c r="E1542" i="8" s="1"/>
  <c r="B1538" i="8"/>
  <c r="B1537" i="8"/>
  <c r="C1538" i="8" s="1"/>
  <c r="D1538" i="8" s="1"/>
  <c r="B1536" i="8"/>
  <c r="B1535" i="8"/>
  <c r="B1534" i="8"/>
  <c r="B1533" i="8"/>
  <c r="E1532" i="8"/>
  <c r="B1532" i="8"/>
  <c r="B1531" i="8"/>
  <c r="E1534" i="8" s="1"/>
  <c r="B1530" i="8"/>
  <c r="E1533" i="8" s="1"/>
  <c r="E1529" i="8"/>
  <c r="B1529" i="8"/>
  <c r="C1530" i="8" s="1"/>
  <c r="D1530" i="8" s="1"/>
  <c r="B1528" i="8"/>
  <c r="B1527" i="8"/>
  <c r="B1526" i="8"/>
  <c r="B1525" i="8"/>
  <c r="E1524" i="8"/>
  <c r="D1524" i="8"/>
  <c r="B1524" i="8"/>
  <c r="B1523" i="8"/>
  <c r="C1524" i="8" s="1"/>
  <c r="B1522" i="8"/>
  <c r="E1521" i="8"/>
  <c r="B1521" i="8"/>
  <c r="C1522" i="8" s="1"/>
  <c r="D1522" i="8" s="1"/>
  <c r="B1520" i="8"/>
  <c r="B1519" i="8"/>
  <c r="B1518" i="8"/>
  <c r="C1519" i="8" s="1"/>
  <c r="D1519" i="8" s="1"/>
  <c r="B1517" i="8"/>
  <c r="E1516" i="8"/>
  <c r="D1516" i="8"/>
  <c r="B1516" i="8"/>
  <c r="B1515" i="8"/>
  <c r="C1516" i="8" s="1"/>
  <c r="B1514" i="8"/>
  <c r="B1513" i="8"/>
  <c r="C1514" i="8" s="1"/>
  <c r="D1514" i="8" s="1"/>
  <c r="B1512" i="8"/>
  <c r="B1511" i="8"/>
  <c r="B1510" i="8"/>
  <c r="C1511" i="8" s="1"/>
  <c r="D1511" i="8" s="1"/>
  <c r="B1509" i="8"/>
  <c r="E1508" i="8"/>
  <c r="D1508" i="8"/>
  <c r="B1508" i="8"/>
  <c r="B1507" i="8"/>
  <c r="C1508" i="8" s="1"/>
  <c r="B1506" i="8"/>
  <c r="B1505" i="8"/>
  <c r="C1506" i="8" s="1"/>
  <c r="D1506" i="8" s="1"/>
  <c r="B1504" i="8"/>
  <c r="F1556" i="8" s="1"/>
  <c r="E1503" i="8"/>
  <c r="F1503" i="8" s="1"/>
  <c r="B1503" i="8"/>
  <c r="B1502" i="8"/>
  <c r="C1503" i="8" s="1"/>
  <c r="D1503" i="8" s="1"/>
  <c r="B1501" i="8"/>
  <c r="E1500" i="8"/>
  <c r="F1500" i="8" s="1"/>
  <c r="D1500" i="8"/>
  <c r="B1500" i="8"/>
  <c r="B1499" i="8"/>
  <c r="C1500" i="8" s="1"/>
  <c r="B1498" i="8"/>
  <c r="E1501" i="8" s="1"/>
  <c r="B1497" i="8"/>
  <c r="C1498" i="8" s="1"/>
  <c r="D1498" i="8" s="1"/>
  <c r="B1496" i="8"/>
  <c r="F1548" i="8" s="1"/>
  <c r="E1495" i="8"/>
  <c r="F1495" i="8" s="1"/>
  <c r="B1495" i="8"/>
  <c r="B1494" i="8"/>
  <c r="C1495" i="8" s="1"/>
  <c r="D1495" i="8" s="1"/>
  <c r="B1493" i="8"/>
  <c r="E1492" i="8"/>
  <c r="F1492" i="8" s="1"/>
  <c r="D1492" i="8"/>
  <c r="B1492" i="8"/>
  <c r="B1491" i="8"/>
  <c r="C1492" i="8" s="1"/>
  <c r="B1490" i="8"/>
  <c r="E1493" i="8" s="1"/>
  <c r="B1489" i="8"/>
  <c r="C1490" i="8" s="1"/>
  <c r="D1490" i="8" s="1"/>
  <c r="B1488" i="8"/>
  <c r="E1487" i="8"/>
  <c r="B1487" i="8"/>
  <c r="B1486" i="8"/>
  <c r="C1487" i="8" s="1"/>
  <c r="D1487" i="8" s="1"/>
  <c r="B1485" i="8"/>
  <c r="E1484" i="8"/>
  <c r="F1484" i="8" s="1"/>
  <c r="D1484" i="8"/>
  <c r="B1484" i="8"/>
  <c r="B1483" i="8"/>
  <c r="C1484" i="8" s="1"/>
  <c r="B1482" i="8"/>
  <c r="E1485" i="8" s="1"/>
  <c r="B1481" i="8"/>
  <c r="C1482" i="8" s="1"/>
  <c r="D1482" i="8" s="1"/>
  <c r="B1480" i="8"/>
  <c r="E1479" i="8"/>
  <c r="F1479" i="8" s="1"/>
  <c r="B1479" i="8"/>
  <c r="B1478" i="8"/>
  <c r="C1479" i="8" s="1"/>
  <c r="D1479" i="8" s="1"/>
  <c r="B1477" i="8"/>
  <c r="E1476" i="8"/>
  <c r="D1476" i="8"/>
  <c r="B1476" i="8"/>
  <c r="B1475" i="8"/>
  <c r="C1476" i="8" s="1"/>
  <c r="B1474" i="8"/>
  <c r="E1477" i="8" s="1"/>
  <c r="B1473" i="8"/>
  <c r="C1474" i="8" s="1"/>
  <c r="D1474" i="8" s="1"/>
  <c r="B1472" i="8"/>
  <c r="F1524" i="8" s="1"/>
  <c r="E1471" i="8"/>
  <c r="F1471" i="8" s="1"/>
  <c r="B1471" i="8"/>
  <c r="B1470" i="8"/>
  <c r="C1471" i="8" s="1"/>
  <c r="D1471" i="8" s="1"/>
  <c r="B1469" i="8"/>
  <c r="E1468" i="8"/>
  <c r="F1468" i="8" s="1"/>
  <c r="D1468" i="8"/>
  <c r="B1468" i="8"/>
  <c r="B1467" i="8"/>
  <c r="C1468" i="8" s="1"/>
  <c r="B1466" i="8"/>
  <c r="E1469" i="8" s="1"/>
  <c r="B1465" i="8"/>
  <c r="C1466" i="8" s="1"/>
  <c r="D1466" i="8" s="1"/>
  <c r="B1464" i="8"/>
  <c r="F1516" i="8" s="1"/>
  <c r="E1463" i="8"/>
  <c r="F1463" i="8" s="1"/>
  <c r="B1463" i="8"/>
  <c r="B1462" i="8"/>
  <c r="C1463" i="8" s="1"/>
  <c r="D1463" i="8" s="1"/>
  <c r="B1461" i="8"/>
  <c r="E1460" i="8"/>
  <c r="D1460" i="8"/>
  <c r="B1460" i="8"/>
  <c r="B1459" i="8"/>
  <c r="C1460" i="8" s="1"/>
  <c r="B1458" i="8"/>
  <c r="E1461" i="8" s="1"/>
  <c r="B1457" i="8"/>
  <c r="C1458" i="8" s="1"/>
  <c r="D1458" i="8" s="1"/>
  <c r="B1456" i="8"/>
  <c r="E1455" i="8"/>
  <c r="D1455" i="8"/>
  <c r="B1455" i="8"/>
  <c r="B1454" i="8"/>
  <c r="C1455" i="8" s="1"/>
  <c r="B1453" i="8"/>
  <c r="B1452" i="8"/>
  <c r="C1451" i="8"/>
  <c r="D1451" i="8" s="1"/>
  <c r="B1451" i="8"/>
  <c r="B1450" i="8"/>
  <c r="C1449" i="8"/>
  <c r="D1449" i="8" s="1"/>
  <c r="B1449" i="8"/>
  <c r="C1448" i="8"/>
  <c r="D1448" i="8" s="1"/>
  <c r="B1448" i="8"/>
  <c r="D1447" i="8"/>
  <c r="B1447" i="8"/>
  <c r="E1446" i="8"/>
  <c r="C1446" i="8"/>
  <c r="D1446" i="8" s="1"/>
  <c r="B1446" i="8"/>
  <c r="C1447" i="8" s="1"/>
  <c r="B1445" i="8"/>
  <c r="E1444" i="8"/>
  <c r="D1444" i="8"/>
  <c r="C1444" i="8"/>
  <c r="B1444" i="8"/>
  <c r="B1443" i="8"/>
  <c r="C1443" i="8" s="1"/>
  <c r="D1443" i="8" s="1"/>
  <c r="E1442" i="8"/>
  <c r="B1442" i="8"/>
  <c r="E1445" i="8" s="1"/>
  <c r="B1441" i="8"/>
  <c r="B1440" i="8"/>
  <c r="D1439" i="8"/>
  <c r="B1439" i="8"/>
  <c r="B1438" i="8"/>
  <c r="C1439" i="8" s="1"/>
  <c r="B1437" i="8"/>
  <c r="B1436" i="8"/>
  <c r="C1435" i="8"/>
  <c r="D1435" i="8" s="1"/>
  <c r="B1435" i="8"/>
  <c r="B1434" i="8"/>
  <c r="B1433" i="8"/>
  <c r="C1432" i="8"/>
  <c r="D1432" i="8" s="1"/>
  <c r="B1432" i="8"/>
  <c r="D1431" i="8"/>
  <c r="B1431" i="8"/>
  <c r="E1430" i="8"/>
  <c r="D1430" i="8"/>
  <c r="C1430" i="8"/>
  <c r="B1430" i="8"/>
  <c r="C1431" i="8" s="1"/>
  <c r="B1429" i="8"/>
  <c r="E1428" i="8"/>
  <c r="C1428" i="8"/>
  <c r="D1428" i="8" s="1"/>
  <c r="B1428" i="8"/>
  <c r="B1427" i="8"/>
  <c r="C1427" i="8" s="1"/>
  <c r="D1427" i="8" s="1"/>
  <c r="B1426" i="8"/>
  <c r="E1429" i="8" s="1"/>
  <c r="E1425" i="8"/>
  <c r="B1425" i="8"/>
  <c r="B1424" i="8"/>
  <c r="B1423" i="8"/>
  <c r="B1422" i="8"/>
  <c r="C1423" i="8" s="1"/>
  <c r="D1423" i="8" s="1"/>
  <c r="B1421" i="8"/>
  <c r="E1423" i="8" s="1"/>
  <c r="F1423" i="8" s="1"/>
  <c r="B1420" i="8"/>
  <c r="B1419" i="8"/>
  <c r="B1418" i="8"/>
  <c r="C1417" i="8"/>
  <c r="D1417" i="8" s="1"/>
  <c r="B1417" i="8"/>
  <c r="C1416" i="8"/>
  <c r="D1416" i="8" s="1"/>
  <c r="B1416" i="8"/>
  <c r="D1415" i="8"/>
  <c r="B1415" i="8"/>
  <c r="E1414" i="8"/>
  <c r="C1414" i="8"/>
  <c r="D1414" i="8" s="1"/>
  <c r="B1414" i="8"/>
  <c r="C1415" i="8" s="1"/>
  <c r="B1413" i="8"/>
  <c r="E1412" i="8"/>
  <c r="C1412" i="8"/>
  <c r="D1412" i="8" s="1"/>
  <c r="B1412" i="8"/>
  <c r="B1411" i="8"/>
  <c r="C1411" i="8" s="1"/>
  <c r="D1411" i="8" s="1"/>
  <c r="E1410" i="8"/>
  <c r="B1410" i="8"/>
  <c r="E1413" i="8" s="1"/>
  <c r="B1409" i="8"/>
  <c r="B1408" i="8"/>
  <c r="E1407" i="8"/>
  <c r="D1407" i="8"/>
  <c r="B1407" i="8"/>
  <c r="B1406" i="8"/>
  <c r="C1407" i="8" s="1"/>
  <c r="B1405" i="8"/>
  <c r="B1404" i="8"/>
  <c r="C1403" i="8"/>
  <c r="D1403" i="8" s="1"/>
  <c r="B1403" i="8"/>
  <c r="B1402" i="8"/>
  <c r="B1401" i="8"/>
  <c r="C1400" i="8"/>
  <c r="D1400" i="8" s="1"/>
  <c r="B1400" i="8"/>
  <c r="D1399" i="8"/>
  <c r="B1399" i="8"/>
  <c r="E1398" i="8"/>
  <c r="C1398" i="8"/>
  <c r="D1398" i="8" s="1"/>
  <c r="B1398" i="8"/>
  <c r="C1399" i="8" s="1"/>
  <c r="B1397" i="8"/>
  <c r="E1396" i="8"/>
  <c r="D1396" i="8"/>
  <c r="C1396" i="8"/>
  <c r="B1396" i="8"/>
  <c r="B1395" i="8"/>
  <c r="B1394" i="8"/>
  <c r="E1397" i="8" s="1"/>
  <c r="B1393" i="8"/>
  <c r="C1394" i="8" s="1"/>
  <c r="D1394" i="8" s="1"/>
  <c r="B1392" i="8"/>
  <c r="B1391" i="8"/>
  <c r="B1390" i="8"/>
  <c r="E1393" i="8" s="1"/>
  <c r="B1389" i="8"/>
  <c r="B1388" i="8"/>
  <c r="B1387" i="8"/>
  <c r="B1386" i="8"/>
  <c r="D1385" i="8"/>
  <c r="C1385" i="8"/>
  <c r="B1385" i="8"/>
  <c r="C1384" i="8"/>
  <c r="D1384" i="8" s="1"/>
  <c r="B1384" i="8"/>
  <c r="D1383" i="8"/>
  <c r="B1383" i="8"/>
  <c r="E1382" i="8"/>
  <c r="D1382" i="8"/>
  <c r="C1382" i="8"/>
  <c r="B1382" i="8"/>
  <c r="C1383" i="8" s="1"/>
  <c r="B1381" i="8"/>
  <c r="E1380" i="8"/>
  <c r="C1380" i="8"/>
  <c r="D1380" i="8" s="1"/>
  <c r="B1380" i="8"/>
  <c r="B1379" i="8"/>
  <c r="B1378" i="8"/>
  <c r="E1381" i="8" s="1"/>
  <c r="B1377" i="8"/>
  <c r="C1378" i="8" s="1"/>
  <c r="D1378" i="8" s="1"/>
  <c r="B1376" i="8"/>
  <c r="E1378" i="8" s="1"/>
  <c r="B1375" i="8"/>
  <c r="B1374" i="8"/>
  <c r="B1373" i="8"/>
  <c r="E1375" i="8" s="1"/>
  <c r="F1375" i="8" s="1"/>
  <c r="B1372" i="8"/>
  <c r="D1371" i="8"/>
  <c r="C1371" i="8"/>
  <c r="B1371" i="8"/>
  <c r="B1370" i="8"/>
  <c r="B1369" i="8"/>
  <c r="C1368" i="8"/>
  <c r="D1368" i="8" s="1"/>
  <c r="B1368" i="8"/>
  <c r="D1367" i="8"/>
  <c r="B1367" i="8"/>
  <c r="E1366" i="8"/>
  <c r="C1366" i="8"/>
  <c r="D1366" i="8" s="1"/>
  <c r="B1366" i="8"/>
  <c r="C1367" i="8" s="1"/>
  <c r="B1365" i="8"/>
  <c r="E1364" i="8"/>
  <c r="C1364" i="8"/>
  <c r="D1364" i="8" s="1"/>
  <c r="B1364" i="8"/>
  <c r="B1363" i="8"/>
  <c r="E1362" i="8"/>
  <c r="B1362" i="8"/>
  <c r="E1365" i="8" s="1"/>
  <c r="B1361" i="8"/>
  <c r="C1362" i="8" s="1"/>
  <c r="D1362" i="8" s="1"/>
  <c r="B1360" i="8"/>
  <c r="B1359" i="8"/>
  <c r="B1358" i="8"/>
  <c r="E1361" i="8" s="1"/>
  <c r="F1361" i="8" s="1"/>
  <c r="B1357" i="8"/>
  <c r="B1356" i="8"/>
  <c r="B1355" i="8"/>
  <c r="B1354" i="8"/>
  <c r="B1353" i="8"/>
  <c r="C1352" i="8"/>
  <c r="D1352" i="8" s="1"/>
  <c r="B1352" i="8"/>
  <c r="D1351" i="8"/>
  <c r="B1351" i="8"/>
  <c r="E1350" i="8"/>
  <c r="C1350" i="8"/>
  <c r="D1350" i="8" s="1"/>
  <c r="B1350" i="8"/>
  <c r="C1351" i="8" s="1"/>
  <c r="B1349" i="8"/>
  <c r="E1348" i="8"/>
  <c r="C1348" i="8"/>
  <c r="D1348" i="8" s="1"/>
  <c r="B1348" i="8"/>
  <c r="B1347" i="8"/>
  <c r="B1346" i="8"/>
  <c r="E1349" i="8" s="1"/>
  <c r="B1345" i="8"/>
  <c r="C1346" i="8" s="1"/>
  <c r="D1346" i="8" s="1"/>
  <c r="B1344" i="8"/>
  <c r="B1343" i="8"/>
  <c r="B1342" i="8"/>
  <c r="E1345" i="8" s="1"/>
  <c r="F1345" i="8" s="1"/>
  <c r="B1341" i="8"/>
  <c r="B1340" i="8"/>
  <c r="B1339" i="8"/>
  <c r="B1338" i="8"/>
  <c r="C1337" i="8"/>
  <c r="D1337" i="8" s="1"/>
  <c r="B1337" i="8"/>
  <c r="C1336" i="8"/>
  <c r="D1336" i="8" s="1"/>
  <c r="B1336" i="8"/>
  <c r="D1335" i="8"/>
  <c r="B1335" i="8"/>
  <c r="E1334" i="8"/>
  <c r="C1334" i="8"/>
  <c r="D1334" i="8" s="1"/>
  <c r="B1334" i="8"/>
  <c r="C1335" i="8" s="1"/>
  <c r="B1333" i="8"/>
  <c r="E1332" i="8"/>
  <c r="C1332" i="8"/>
  <c r="D1332" i="8" s="1"/>
  <c r="B1332" i="8"/>
  <c r="B1331" i="8"/>
  <c r="E1330" i="8"/>
  <c r="B1330" i="8"/>
  <c r="E1333" i="8" s="1"/>
  <c r="B1329" i="8"/>
  <c r="C1330" i="8" s="1"/>
  <c r="D1330" i="8" s="1"/>
  <c r="B1328" i="8"/>
  <c r="E1327" i="8"/>
  <c r="F1327" i="8" s="1"/>
  <c r="B1327" i="8"/>
  <c r="B1326" i="8"/>
  <c r="B1325" i="8"/>
  <c r="B1324" i="8"/>
  <c r="C1323" i="8"/>
  <c r="D1323" i="8" s="1"/>
  <c r="B1323" i="8"/>
  <c r="B1322" i="8"/>
  <c r="C1321" i="8"/>
  <c r="D1321" i="8" s="1"/>
  <c r="B1321" i="8"/>
  <c r="C1320" i="8"/>
  <c r="D1320" i="8" s="1"/>
  <c r="B1320" i="8"/>
  <c r="D1319" i="8"/>
  <c r="B1319" i="8"/>
  <c r="E1318" i="8"/>
  <c r="C1318" i="8"/>
  <c r="D1318" i="8" s="1"/>
  <c r="B1318" i="8"/>
  <c r="C1319" i="8" s="1"/>
  <c r="B1317" i="8"/>
  <c r="E1316" i="8"/>
  <c r="D1316" i="8"/>
  <c r="C1316" i="8"/>
  <c r="B1316" i="8"/>
  <c r="B1315" i="8"/>
  <c r="E1314" i="8"/>
  <c r="B1314" i="8"/>
  <c r="E1317" i="8" s="1"/>
  <c r="E1313" i="8"/>
  <c r="F1313" i="8" s="1"/>
  <c r="B1313" i="8"/>
  <c r="C1314" i="8" s="1"/>
  <c r="D1314" i="8" s="1"/>
  <c r="B1312" i="8"/>
  <c r="B1311" i="8"/>
  <c r="B1310" i="8"/>
  <c r="B1309" i="8"/>
  <c r="B1308" i="8"/>
  <c r="B1307" i="8"/>
  <c r="B1306" i="8"/>
  <c r="B1305" i="8"/>
  <c r="C1304" i="8"/>
  <c r="D1304" i="8" s="1"/>
  <c r="B1304" i="8"/>
  <c r="D1303" i="8"/>
  <c r="B1303" i="8"/>
  <c r="E1302" i="8"/>
  <c r="D1302" i="8"/>
  <c r="C1302" i="8"/>
  <c r="B1302" i="8"/>
  <c r="C1303" i="8" s="1"/>
  <c r="B1301" i="8"/>
  <c r="E1300" i="8"/>
  <c r="C1300" i="8"/>
  <c r="D1300" i="8" s="1"/>
  <c r="B1300" i="8"/>
  <c r="B1299" i="8"/>
  <c r="B1298" i="8"/>
  <c r="B1297" i="8"/>
  <c r="B1296" i="8"/>
  <c r="B1295" i="8"/>
  <c r="B1294" i="8"/>
  <c r="C1293" i="8"/>
  <c r="D1293" i="8" s="1"/>
  <c r="B1293" i="8"/>
  <c r="C1292" i="8"/>
  <c r="D1292" i="8" s="1"/>
  <c r="B1292" i="8"/>
  <c r="B1291" i="8"/>
  <c r="B1290" i="8"/>
  <c r="B1289" i="8"/>
  <c r="B1288" i="8"/>
  <c r="C1289" i="8" s="1"/>
  <c r="D1289" i="8" s="1"/>
  <c r="E1287" i="8"/>
  <c r="F1287" i="8" s="1"/>
  <c r="B1287" i="8"/>
  <c r="B1286" i="8"/>
  <c r="C1285" i="8"/>
  <c r="D1285" i="8" s="1"/>
  <c r="B1285" i="8"/>
  <c r="C1284" i="8"/>
  <c r="D1284" i="8" s="1"/>
  <c r="B1284" i="8"/>
  <c r="B1283" i="8"/>
  <c r="B1282" i="8"/>
  <c r="B1281" i="8"/>
  <c r="C1280" i="8"/>
  <c r="D1280" i="8" s="1"/>
  <c r="B1280" i="8"/>
  <c r="B1279" i="8"/>
  <c r="B1278" i="8"/>
  <c r="C1277" i="8"/>
  <c r="D1277" i="8" s="1"/>
  <c r="B1277" i="8"/>
  <c r="C1276" i="8"/>
  <c r="D1276" i="8" s="1"/>
  <c r="B1276" i="8"/>
  <c r="B1275" i="8"/>
  <c r="B1274" i="8"/>
  <c r="B1273" i="8"/>
  <c r="B1272" i="8"/>
  <c r="C1273" i="8" s="1"/>
  <c r="D1273" i="8" s="1"/>
  <c r="B1271" i="8"/>
  <c r="B1270" i="8"/>
  <c r="E1271" i="8" s="1"/>
  <c r="F1271" i="8" s="1"/>
  <c r="C1269" i="8"/>
  <c r="D1269" i="8" s="1"/>
  <c r="B1269" i="8"/>
  <c r="D1268" i="8"/>
  <c r="C1268" i="8"/>
  <c r="B1268" i="8"/>
  <c r="B1267" i="8"/>
  <c r="B1266" i="8"/>
  <c r="F1265" i="8"/>
  <c r="E1265" i="8"/>
  <c r="B1265" i="8"/>
  <c r="B1264" i="8"/>
  <c r="F1263" i="8"/>
  <c r="E1263" i="8"/>
  <c r="B1263" i="8"/>
  <c r="D1262" i="8"/>
  <c r="C1262" i="8"/>
  <c r="B1262" i="8"/>
  <c r="C1261" i="8"/>
  <c r="D1261" i="8" s="1"/>
  <c r="B1261" i="8"/>
  <c r="C1260" i="8"/>
  <c r="D1260" i="8" s="1"/>
  <c r="B1260" i="8"/>
  <c r="B1259" i="8"/>
  <c r="B1258" i="8"/>
  <c r="B1257" i="8"/>
  <c r="C1256" i="8"/>
  <c r="D1256" i="8" s="1"/>
  <c r="B1256" i="8"/>
  <c r="C1257" i="8" s="1"/>
  <c r="D1257" i="8" s="1"/>
  <c r="B1255" i="8"/>
  <c r="B1254" i="8"/>
  <c r="C1253" i="8"/>
  <c r="D1253" i="8" s="1"/>
  <c r="B1253" i="8"/>
  <c r="C1252" i="8"/>
  <c r="D1252" i="8" s="1"/>
  <c r="B1252" i="8"/>
  <c r="B1251" i="8"/>
  <c r="B1250" i="8"/>
  <c r="B1249" i="8"/>
  <c r="B1248" i="8"/>
  <c r="E1250" i="8" s="1"/>
  <c r="F1247" i="8"/>
  <c r="E1247" i="8"/>
  <c r="B1247" i="8"/>
  <c r="B1246" i="8"/>
  <c r="C1245" i="8"/>
  <c r="D1245" i="8" s="1"/>
  <c r="B1245" i="8"/>
  <c r="D1244" i="8"/>
  <c r="C1244" i="8"/>
  <c r="B1244" i="8"/>
  <c r="B1243" i="8"/>
  <c r="B1242" i="8"/>
  <c r="E1241" i="8"/>
  <c r="F1241" i="8" s="1"/>
  <c r="B1241" i="8"/>
  <c r="B1240" i="8"/>
  <c r="B1239" i="8"/>
  <c r="E1238" i="8"/>
  <c r="F1238" i="8" s="1"/>
  <c r="D1238" i="8"/>
  <c r="C1238" i="8"/>
  <c r="B1238" i="8"/>
  <c r="B1237" i="8"/>
  <c r="C1237" i="8" s="1"/>
  <c r="D1237" i="8" s="1"/>
  <c r="E1236" i="8"/>
  <c r="F1236" i="8" s="1"/>
  <c r="C1236" i="8"/>
  <c r="D1236" i="8" s="1"/>
  <c r="B1236" i="8"/>
  <c r="C1235" i="8"/>
  <c r="D1235" i="8" s="1"/>
  <c r="B1235" i="8"/>
  <c r="B1234" i="8"/>
  <c r="E1233" i="8"/>
  <c r="D1233" i="8"/>
  <c r="C1233" i="8"/>
  <c r="B1233" i="8"/>
  <c r="C1234" i="8" s="1"/>
  <c r="D1234" i="8" s="1"/>
  <c r="B1232" i="8"/>
  <c r="B1231" i="8"/>
  <c r="D1230" i="8"/>
  <c r="C1230" i="8"/>
  <c r="B1230" i="8"/>
  <c r="B1229" i="8"/>
  <c r="E1228" i="8"/>
  <c r="F1228" i="8" s="1"/>
  <c r="C1228" i="8"/>
  <c r="D1228" i="8" s="1"/>
  <c r="B1228" i="8"/>
  <c r="C1227" i="8"/>
  <c r="D1227" i="8" s="1"/>
  <c r="B1227" i="8"/>
  <c r="B1226" i="8"/>
  <c r="E1225" i="8"/>
  <c r="D1225" i="8"/>
  <c r="C1225" i="8"/>
  <c r="B1225" i="8"/>
  <c r="C1226" i="8" s="1"/>
  <c r="D1226" i="8" s="1"/>
  <c r="B1224" i="8"/>
  <c r="B1223" i="8"/>
  <c r="D1222" i="8"/>
  <c r="C1222" i="8"/>
  <c r="B1222" i="8"/>
  <c r="B1221" i="8"/>
  <c r="E1220" i="8"/>
  <c r="F1220" i="8" s="1"/>
  <c r="C1220" i="8"/>
  <c r="D1220" i="8" s="1"/>
  <c r="B1220" i="8"/>
  <c r="C1219" i="8"/>
  <c r="D1219" i="8" s="1"/>
  <c r="B1219" i="8"/>
  <c r="B1218" i="8"/>
  <c r="E1217" i="8"/>
  <c r="D1217" i="8"/>
  <c r="C1217" i="8"/>
  <c r="B1217" i="8"/>
  <c r="C1218" i="8" s="1"/>
  <c r="D1218" i="8" s="1"/>
  <c r="B1216" i="8"/>
  <c r="B1215" i="8"/>
  <c r="D1214" i="8"/>
  <c r="C1214" i="8"/>
  <c r="B1214" i="8"/>
  <c r="B1213" i="8"/>
  <c r="E1212" i="8"/>
  <c r="F1212" i="8" s="1"/>
  <c r="C1212" i="8"/>
  <c r="D1212" i="8" s="1"/>
  <c r="B1212" i="8"/>
  <c r="C1211" i="8"/>
  <c r="D1211" i="8" s="1"/>
  <c r="B1211" i="8"/>
  <c r="B1210" i="8"/>
  <c r="E1209" i="8"/>
  <c r="D1209" i="8"/>
  <c r="C1209" i="8"/>
  <c r="B1209" i="8"/>
  <c r="C1210" i="8" s="1"/>
  <c r="D1210" i="8" s="1"/>
  <c r="B1208" i="8"/>
  <c r="B1207" i="8"/>
  <c r="D1206" i="8"/>
  <c r="C1206" i="8"/>
  <c r="B1206" i="8"/>
  <c r="B1205" i="8"/>
  <c r="E1204" i="8"/>
  <c r="F1204" i="8" s="1"/>
  <c r="C1204" i="8"/>
  <c r="D1204" i="8" s="1"/>
  <c r="B1204" i="8"/>
  <c r="C1203" i="8"/>
  <c r="D1203" i="8" s="1"/>
  <c r="B1203" i="8"/>
  <c r="B1202" i="8"/>
  <c r="E1201" i="8"/>
  <c r="D1201" i="8"/>
  <c r="C1201" i="8"/>
  <c r="B1201" i="8"/>
  <c r="C1202" i="8" s="1"/>
  <c r="D1202" i="8" s="1"/>
  <c r="B1200" i="8"/>
  <c r="B1199" i="8"/>
  <c r="D1198" i="8"/>
  <c r="C1198" i="8"/>
  <c r="B1198" i="8"/>
  <c r="B1197" i="8"/>
  <c r="E1196" i="8"/>
  <c r="F1196" i="8" s="1"/>
  <c r="C1196" i="8"/>
  <c r="D1196" i="8" s="1"/>
  <c r="B1196" i="8"/>
  <c r="C1195" i="8"/>
  <c r="D1195" i="8" s="1"/>
  <c r="B1195" i="8"/>
  <c r="B1194" i="8"/>
  <c r="E1193" i="8"/>
  <c r="D1193" i="8"/>
  <c r="C1193" i="8"/>
  <c r="B1193" i="8"/>
  <c r="C1194" i="8" s="1"/>
  <c r="D1194" i="8" s="1"/>
  <c r="B1192" i="8"/>
  <c r="B1191" i="8"/>
  <c r="D1190" i="8"/>
  <c r="C1190" i="8"/>
  <c r="B1190" i="8"/>
  <c r="B1189" i="8"/>
  <c r="E1188" i="8"/>
  <c r="F1188" i="8" s="1"/>
  <c r="C1188" i="8"/>
  <c r="D1188" i="8" s="1"/>
  <c r="B1188" i="8"/>
  <c r="C1187" i="8"/>
  <c r="D1187" i="8" s="1"/>
  <c r="B1187" i="8"/>
  <c r="B1186" i="8"/>
  <c r="E1185" i="8"/>
  <c r="D1185" i="8"/>
  <c r="C1185" i="8"/>
  <c r="B1185" i="8"/>
  <c r="B1184" i="8"/>
  <c r="D1183" i="8"/>
  <c r="B1183" i="8"/>
  <c r="D1182" i="8"/>
  <c r="C1182" i="8"/>
  <c r="B1182" i="8"/>
  <c r="C1183" i="8" s="1"/>
  <c r="B1181" i="8"/>
  <c r="E1180" i="8"/>
  <c r="F1180" i="8" s="1"/>
  <c r="C1180" i="8"/>
  <c r="D1180" i="8" s="1"/>
  <c r="B1180" i="8"/>
  <c r="C1181" i="8" s="1"/>
  <c r="D1181" i="8" s="1"/>
  <c r="C1179" i="8"/>
  <c r="D1179" i="8" s="1"/>
  <c r="B1179" i="8"/>
  <c r="B1178" i="8"/>
  <c r="E1177" i="8"/>
  <c r="D1177" i="8"/>
  <c r="C1177" i="8"/>
  <c r="B1177" i="8"/>
  <c r="C1178" i="8" s="1"/>
  <c r="D1178" i="8" s="1"/>
  <c r="B1176" i="8"/>
  <c r="D1175" i="8"/>
  <c r="B1175" i="8"/>
  <c r="D1174" i="8"/>
  <c r="C1174" i="8"/>
  <c r="B1174" i="8"/>
  <c r="C1175" i="8" s="1"/>
  <c r="B1173" i="8"/>
  <c r="E1172" i="8"/>
  <c r="F1172" i="8" s="1"/>
  <c r="C1172" i="8"/>
  <c r="D1172" i="8" s="1"/>
  <c r="B1172" i="8"/>
  <c r="C1173" i="8" s="1"/>
  <c r="D1173" i="8" s="1"/>
  <c r="C1171" i="8"/>
  <c r="D1171" i="8" s="1"/>
  <c r="B1171" i="8"/>
  <c r="B1170" i="8"/>
  <c r="E1169" i="8"/>
  <c r="D1169" i="8"/>
  <c r="C1169" i="8"/>
  <c r="B1169" i="8"/>
  <c r="C1170" i="8" s="1"/>
  <c r="D1170" i="8" s="1"/>
  <c r="B1168" i="8"/>
  <c r="D1167" i="8"/>
  <c r="B1167" i="8"/>
  <c r="D1166" i="8"/>
  <c r="C1166" i="8"/>
  <c r="B1166" i="8"/>
  <c r="C1167" i="8" s="1"/>
  <c r="B1165" i="8"/>
  <c r="E1164" i="8"/>
  <c r="C1164" i="8"/>
  <c r="D1164" i="8" s="1"/>
  <c r="B1164" i="8"/>
  <c r="C1165" i="8" s="1"/>
  <c r="D1165" i="8" s="1"/>
  <c r="C1163" i="8"/>
  <c r="D1163" i="8" s="1"/>
  <c r="B1163" i="8"/>
  <c r="B1162" i="8"/>
  <c r="E1161" i="8"/>
  <c r="D1161" i="8"/>
  <c r="C1161" i="8"/>
  <c r="B1161" i="8"/>
  <c r="C1162" i="8" s="1"/>
  <c r="D1162" i="8" s="1"/>
  <c r="B1160" i="8"/>
  <c r="D1159" i="8"/>
  <c r="B1159" i="8"/>
  <c r="D1158" i="8"/>
  <c r="C1158" i="8"/>
  <c r="B1158" i="8"/>
  <c r="C1159" i="8" s="1"/>
  <c r="B1157" i="8"/>
  <c r="E1156" i="8"/>
  <c r="C1156" i="8"/>
  <c r="D1156" i="8" s="1"/>
  <c r="B1156" i="8"/>
  <c r="C1157" i="8" s="1"/>
  <c r="D1157" i="8" s="1"/>
  <c r="C1155" i="8"/>
  <c r="D1155" i="8" s="1"/>
  <c r="B1155" i="8"/>
  <c r="B1154" i="8"/>
  <c r="E1153" i="8"/>
  <c r="D1153" i="8"/>
  <c r="C1153" i="8"/>
  <c r="B1153" i="8"/>
  <c r="C1154" i="8" s="1"/>
  <c r="D1154" i="8" s="1"/>
  <c r="B1152" i="8"/>
  <c r="D1151" i="8"/>
  <c r="B1151" i="8"/>
  <c r="D1150" i="8"/>
  <c r="C1150" i="8"/>
  <c r="B1150" i="8"/>
  <c r="C1151" i="8" s="1"/>
  <c r="B1149" i="8"/>
  <c r="E1148" i="8"/>
  <c r="C1148" i="8"/>
  <c r="D1148" i="8" s="1"/>
  <c r="B1148" i="8"/>
  <c r="C1149" i="8" s="1"/>
  <c r="D1149" i="8" s="1"/>
  <c r="C1147" i="8"/>
  <c r="D1147" i="8" s="1"/>
  <c r="B1147" i="8"/>
  <c r="B1146" i="8"/>
  <c r="E1145" i="8"/>
  <c r="C1145" i="8"/>
  <c r="D1145" i="8" s="1"/>
  <c r="B1145" i="8"/>
  <c r="C1146" i="8" s="1"/>
  <c r="D1146" i="8" s="1"/>
  <c r="B1144" i="8"/>
  <c r="D1143" i="8"/>
  <c r="B1143" i="8"/>
  <c r="C1142" i="8"/>
  <c r="D1142" i="8" s="1"/>
  <c r="B1142" i="8"/>
  <c r="C1143" i="8" s="1"/>
  <c r="B1141" i="8"/>
  <c r="E1140" i="8"/>
  <c r="F1140" i="8" s="1"/>
  <c r="C1140" i="8"/>
  <c r="D1140" i="8" s="1"/>
  <c r="B1140" i="8"/>
  <c r="C1141" i="8" s="1"/>
  <c r="D1141" i="8" s="1"/>
  <c r="C1139" i="8"/>
  <c r="D1139" i="8" s="1"/>
  <c r="B1139" i="8"/>
  <c r="B1138" i="8"/>
  <c r="E1137" i="8"/>
  <c r="C1137" i="8"/>
  <c r="D1137" i="8" s="1"/>
  <c r="B1137" i="8"/>
  <c r="C1138" i="8" s="1"/>
  <c r="D1138" i="8" s="1"/>
  <c r="B1136" i="8"/>
  <c r="D1135" i="8"/>
  <c r="B1135" i="8"/>
  <c r="C1134" i="8"/>
  <c r="D1134" i="8" s="1"/>
  <c r="B1134" i="8"/>
  <c r="C1135" i="8" s="1"/>
  <c r="B1133" i="8"/>
  <c r="E1132" i="8"/>
  <c r="F1132" i="8" s="1"/>
  <c r="C1132" i="8"/>
  <c r="D1132" i="8" s="1"/>
  <c r="B1132" i="8"/>
  <c r="C1133" i="8" s="1"/>
  <c r="D1133" i="8" s="1"/>
  <c r="C1131" i="8"/>
  <c r="D1131" i="8" s="1"/>
  <c r="B1131" i="8"/>
  <c r="B1130" i="8"/>
  <c r="E1129" i="8"/>
  <c r="C1129" i="8"/>
  <c r="D1129" i="8" s="1"/>
  <c r="B1129" i="8"/>
  <c r="C1130" i="8" s="1"/>
  <c r="D1130" i="8" s="1"/>
  <c r="B1128" i="8"/>
  <c r="D1127" i="8"/>
  <c r="B1127" i="8"/>
  <c r="C1126" i="8"/>
  <c r="D1126" i="8" s="1"/>
  <c r="B1126" i="8"/>
  <c r="C1127" i="8" s="1"/>
  <c r="B1125" i="8"/>
  <c r="E1124" i="8"/>
  <c r="F1124" i="8" s="1"/>
  <c r="C1124" i="8"/>
  <c r="D1124" i="8" s="1"/>
  <c r="B1124" i="8"/>
  <c r="C1125" i="8" s="1"/>
  <c r="D1125" i="8" s="1"/>
  <c r="C1123" i="8"/>
  <c r="D1123" i="8" s="1"/>
  <c r="B1123" i="8"/>
  <c r="B1122" i="8"/>
  <c r="E1121" i="8"/>
  <c r="C1121" i="8"/>
  <c r="D1121" i="8" s="1"/>
  <c r="B1121" i="8"/>
  <c r="C1122" i="8" s="1"/>
  <c r="D1122" i="8" s="1"/>
  <c r="B1120" i="8"/>
  <c r="D1119" i="8"/>
  <c r="B1119" i="8"/>
  <c r="C1118" i="8"/>
  <c r="D1118" i="8" s="1"/>
  <c r="B1118" i="8"/>
  <c r="C1119" i="8" s="1"/>
  <c r="B1117" i="8"/>
  <c r="E1116" i="8"/>
  <c r="F1116" i="8" s="1"/>
  <c r="C1116" i="8"/>
  <c r="D1116" i="8" s="1"/>
  <c r="B1116" i="8"/>
  <c r="C1117" i="8" s="1"/>
  <c r="D1117" i="8" s="1"/>
  <c r="C1115" i="8"/>
  <c r="D1115" i="8" s="1"/>
  <c r="B1115" i="8"/>
  <c r="D1114" i="8"/>
  <c r="B1114" i="8"/>
  <c r="E1113" i="8"/>
  <c r="D1113" i="8"/>
  <c r="C1113" i="8"/>
  <c r="B1113" i="8"/>
  <c r="C1114" i="8" s="1"/>
  <c r="B1112" i="8"/>
  <c r="E1111" i="8"/>
  <c r="C1111" i="8"/>
  <c r="D1111" i="8" s="1"/>
  <c r="B1111" i="8"/>
  <c r="B1110" i="8"/>
  <c r="B1109" i="8"/>
  <c r="E1112" i="8" s="1"/>
  <c r="B1108" i="8"/>
  <c r="B1107" i="8"/>
  <c r="E1110" i="8" s="1"/>
  <c r="B1106" i="8"/>
  <c r="B1105" i="8"/>
  <c r="C1106" i="8" s="1"/>
  <c r="D1106" i="8" s="1"/>
  <c r="B1104" i="8"/>
  <c r="B1103" i="8"/>
  <c r="B1102" i="8"/>
  <c r="B1101" i="8"/>
  <c r="B1100" i="8"/>
  <c r="C1099" i="8"/>
  <c r="D1099" i="8" s="1"/>
  <c r="B1099" i="8"/>
  <c r="D1098" i="8"/>
  <c r="B1098" i="8"/>
  <c r="E1097" i="8"/>
  <c r="D1097" i="8"/>
  <c r="C1097" i="8"/>
  <c r="B1097" i="8"/>
  <c r="C1098" i="8" s="1"/>
  <c r="B1096" i="8"/>
  <c r="C1095" i="8"/>
  <c r="D1095" i="8" s="1"/>
  <c r="B1095" i="8"/>
  <c r="B1094" i="8"/>
  <c r="B1093" i="8"/>
  <c r="B1092" i="8"/>
  <c r="B1091" i="8"/>
  <c r="E1094" i="8" s="1"/>
  <c r="B1090" i="8"/>
  <c r="B1089" i="8"/>
  <c r="B1088" i="8"/>
  <c r="C1087" i="8"/>
  <c r="D1087" i="8" s="1"/>
  <c r="B1087" i="8"/>
  <c r="B1086" i="8"/>
  <c r="B1085" i="8"/>
  <c r="B1084" i="8"/>
  <c r="B1083" i="8"/>
  <c r="B1082" i="8"/>
  <c r="B1081" i="8"/>
  <c r="B1080" i="8"/>
  <c r="C1079" i="8"/>
  <c r="D1079" i="8" s="1"/>
  <c r="B1079" i="8"/>
  <c r="B1078" i="8"/>
  <c r="B1077" i="8"/>
  <c r="B1076" i="8"/>
  <c r="B1075" i="8"/>
  <c r="B1074" i="8"/>
  <c r="B1073" i="8"/>
  <c r="B1072" i="8"/>
  <c r="C1071" i="8"/>
  <c r="D1071" i="8" s="1"/>
  <c r="B1071" i="8"/>
  <c r="B1070" i="8"/>
  <c r="B1069" i="8"/>
  <c r="B1068" i="8"/>
  <c r="C1067" i="8"/>
  <c r="D1067" i="8" s="1"/>
  <c r="B1067" i="8"/>
  <c r="B1066" i="8"/>
  <c r="B1065" i="8"/>
  <c r="B1064" i="8"/>
  <c r="C1063" i="8"/>
  <c r="D1063" i="8" s="1"/>
  <c r="B1063" i="8"/>
  <c r="B1062" i="8"/>
  <c r="B1061" i="8"/>
  <c r="E1063" i="8" s="1"/>
  <c r="B1060" i="8"/>
  <c r="B1059" i="8"/>
  <c r="E1061" i="8" s="1"/>
  <c r="F1061" i="8" s="1"/>
  <c r="B1058" i="8"/>
  <c r="E1057" i="8"/>
  <c r="B1057" i="8"/>
  <c r="B1056" i="8"/>
  <c r="E1055" i="8"/>
  <c r="C1055" i="8"/>
  <c r="D1055" i="8" s="1"/>
  <c r="B1055" i="8"/>
  <c r="B1054" i="8"/>
  <c r="B1053" i="8"/>
  <c r="B1052" i="8"/>
  <c r="C1051" i="8"/>
  <c r="D1051" i="8" s="1"/>
  <c r="B1051" i="8"/>
  <c r="B1050" i="8"/>
  <c r="B1049" i="8"/>
  <c r="B1048" i="8"/>
  <c r="C1047" i="8"/>
  <c r="D1047" i="8" s="1"/>
  <c r="B1047" i="8"/>
  <c r="B1046" i="8"/>
  <c r="B1045" i="8"/>
  <c r="E1047" i="8" s="1"/>
  <c r="B1044" i="8"/>
  <c r="B1043" i="8"/>
  <c r="E1045" i="8" s="1"/>
  <c r="F1045" i="8" s="1"/>
  <c r="B1042" i="8"/>
  <c r="E1041" i="8"/>
  <c r="B1041" i="8"/>
  <c r="B1040" i="8"/>
  <c r="E1039" i="8"/>
  <c r="C1039" i="8"/>
  <c r="D1039" i="8" s="1"/>
  <c r="B1039" i="8"/>
  <c r="B1038" i="8"/>
  <c r="B1037" i="8"/>
  <c r="B1036" i="8"/>
  <c r="C1035" i="8"/>
  <c r="D1035" i="8" s="1"/>
  <c r="B1035" i="8"/>
  <c r="B1034" i="8"/>
  <c r="B1033" i="8"/>
  <c r="B1032" i="8"/>
  <c r="C1031" i="8"/>
  <c r="D1031" i="8" s="1"/>
  <c r="B1031" i="8"/>
  <c r="B1030" i="8"/>
  <c r="B1029" i="8"/>
  <c r="E1031" i="8" s="1"/>
  <c r="B1028" i="8"/>
  <c r="B1027" i="8"/>
  <c r="E1029" i="8" s="1"/>
  <c r="F1029" i="8" s="1"/>
  <c r="B1026" i="8"/>
  <c r="E1025" i="8"/>
  <c r="B1025" i="8"/>
  <c r="B1024" i="8"/>
  <c r="E1023" i="8"/>
  <c r="C1023" i="8"/>
  <c r="D1023" i="8" s="1"/>
  <c r="B1023" i="8"/>
  <c r="B1022" i="8"/>
  <c r="B1021" i="8"/>
  <c r="B1020" i="8"/>
  <c r="C1019" i="8"/>
  <c r="D1019" i="8" s="1"/>
  <c r="B1019" i="8"/>
  <c r="B1018" i="8"/>
  <c r="B1017" i="8"/>
  <c r="B1016" i="8"/>
  <c r="C1015" i="8"/>
  <c r="D1015" i="8" s="1"/>
  <c r="B1015" i="8"/>
  <c r="B1014" i="8"/>
  <c r="B1013" i="8"/>
  <c r="E1015" i="8" s="1"/>
  <c r="B1012" i="8"/>
  <c r="B1011" i="8"/>
  <c r="E1013" i="8" s="1"/>
  <c r="F1013" i="8" s="1"/>
  <c r="B1010" i="8"/>
  <c r="E1009" i="8"/>
  <c r="B1009" i="8"/>
  <c r="B1008" i="8"/>
  <c r="E1007" i="8"/>
  <c r="C1007" i="8"/>
  <c r="D1007" i="8" s="1"/>
  <c r="B1007" i="8"/>
  <c r="B1006" i="8"/>
  <c r="B1005" i="8"/>
  <c r="B1004" i="8"/>
  <c r="C1003" i="8"/>
  <c r="D1003" i="8" s="1"/>
  <c r="B1003" i="8"/>
  <c r="B1002" i="8"/>
  <c r="B1001" i="8"/>
  <c r="B1000" i="8"/>
  <c r="C999" i="8"/>
  <c r="D999" i="8" s="1"/>
  <c r="B999" i="8"/>
  <c r="B998" i="8"/>
  <c r="B997" i="8"/>
  <c r="E999" i="8" s="1"/>
  <c r="B996" i="8"/>
  <c r="B995" i="8"/>
  <c r="E997" i="8" s="1"/>
  <c r="F997" i="8" s="1"/>
  <c r="B994" i="8"/>
  <c r="E993" i="8"/>
  <c r="B993" i="8"/>
  <c r="B992" i="8"/>
  <c r="E991" i="8"/>
  <c r="C991" i="8"/>
  <c r="D991" i="8" s="1"/>
  <c r="B991" i="8"/>
  <c r="B990" i="8"/>
  <c r="B989" i="8"/>
  <c r="B988" i="8"/>
  <c r="C987" i="8"/>
  <c r="D987" i="8" s="1"/>
  <c r="B987" i="8"/>
  <c r="B986" i="8"/>
  <c r="B985" i="8"/>
  <c r="B984" i="8"/>
  <c r="C983" i="8"/>
  <c r="D983" i="8" s="1"/>
  <c r="B983" i="8"/>
  <c r="B982" i="8"/>
  <c r="B981" i="8"/>
  <c r="E983" i="8" s="1"/>
  <c r="B980" i="8"/>
  <c r="B979" i="8"/>
  <c r="E981" i="8" s="1"/>
  <c r="F981" i="8" s="1"/>
  <c r="B978" i="8"/>
  <c r="E977" i="8"/>
  <c r="F977" i="8" s="1"/>
  <c r="B977" i="8"/>
  <c r="B976" i="8"/>
  <c r="E975" i="8"/>
  <c r="C975" i="8"/>
  <c r="D975" i="8" s="1"/>
  <c r="B975" i="8"/>
  <c r="B974" i="8"/>
  <c r="B973" i="8"/>
  <c r="B972" i="8"/>
  <c r="C971" i="8"/>
  <c r="D971" i="8" s="1"/>
  <c r="B971" i="8"/>
  <c r="B970" i="8"/>
  <c r="B969" i="8"/>
  <c r="B968" i="8"/>
  <c r="C967" i="8"/>
  <c r="D967" i="8" s="1"/>
  <c r="B967" i="8"/>
  <c r="B966" i="8"/>
  <c r="B965" i="8"/>
  <c r="E967" i="8" s="1"/>
  <c r="B964" i="8"/>
  <c r="B963" i="8"/>
  <c r="E965" i="8" s="1"/>
  <c r="F965" i="8" s="1"/>
  <c r="B962" i="8"/>
  <c r="E961" i="8"/>
  <c r="F961" i="8" s="1"/>
  <c r="B961" i="8"/>
  <c r="B960" i="8"/>
  <c r="E959" i="8"/>
  <c r="C959" i="8"/>
  <c r="D959" i="8" s="1"/>
  <c r="B959" i="8"/>
  <c r="B958" i="8"/>
  <c r="B957" i="8"/>
  <c r="B956" i="8"/>
  <c r="C955" i="8"/>
  <c r="D955" i="8" s="1"/>
  <c r="B955" i="8"/>
  <c r="B954" i="8"/>
  <c r="B953" i="8"/>
  <c r="B952" i="8"/>
  <c r="C951" i="8"/>
  <c r="D951" i="8" s="1"/>
  <c r="B951" i="8"/>
  <c r="B950" i="8"/>
  <c r="B949" i="8"/>
  <c r="E951" i="8" s="1"/>
  <c r="B948" i="8"/>
  <c r="B947" i="8"/>
  <c r="E949" i="8" s="1"/>
  <c r="F949" i="8" s="1"/>
  <c r="B946" i="8"/>
  <c r="E945" i="8"/>
  <c r="F945" i="8" s="1"/>
  <c r="B945" i="8"/>
  <c r="B944" i="8"/>
  <c r="E943" i="8"/>
  <c r="C943" i="8"/>
  <c r="D943" i="8" s="1"/>
  <c r="B943" i="8"/>
  <c r="B942" i="8"/>
  <c r="B941" i="8"/>
  <c r="B940" i="8"/>
  <c r="C939" i="8"/>
  <c r="D939" i="8" s="1"/>
  <c r="B939" i="8"/>
  <c r="B938" i="8"/>
  <c r="B937" i="8"/>
  <c r="B936" i="8"/>
  <c r="C935" i="8"/>
  <c r="D935" i="8" s="1"/>
  <c r="B935" i="8"/>
  <c r="B934" i="8"/>
  <c r="B933" i="8"/>
  <c r="E935" i="8" s="1"/>
  <c r="B932" i="8"/>
  <c r="C931" i="8"/>
  <c r="D931" i="8" s="1"/>
  <c r="B931" i="8"/>
  <c r="B930" i="8"/>
  <c r="B929" i="8"/>
  <c r="C930" i="8" s="1"/>
  <c r="D930" i="8" s="1"/>
  <c r="B928" i="8"/>
  <c r="E927" i="8"/>
  <c r="F927" i="8" s="1"/>
  <c r="D927" i="8"/>
  <c r="B927" i="8"/>
  <c r="B926" i="8"/>
  <c r="C927" i="8" s="1"/>
  <c r="B925" i="8"/>
  <c r="D924" i="8"/>
  <c r="C924" i="8"/>
  <c r="B924" i="8"/>
  <c r="B923" i="8"/>
  <c r="B922" i="8"/>
  <c r="B921" i="8"/>
  <c r="C922" i="8" s="1"/>
  <c r="D922" i="8" s="1"/>
  <c r="C920" i="8"/>
  <c r="D920" i="8" s="1"/>
  <c r="B920" i="8"/>
  <c r="C919" i="8"/>
  <c r="D919" i="8" s="1"/>
  <c r="B919" i="8"/>
  <c r="E918" i="8"/>
  <c r="F918" i="8" s="1"/>
  <c r="B918" i="8"/>
  <c r="B917" i="8"/>
  <c r="B916" i="8"/>
  <c r="E919" i="8" s="1"/>
  <c r="E915" i="8"/>
  <c r="D915" i="8"/>
  <c r="C915" i="8"/>
  <c r="B915" i="8"/>
  <c r="B914" i="8"/>
  <c r="C913" i="8"/>
  <c r="D913" i="8" s="1"/>
  <c r="B913" i="8"/>
  <c r="C914" i="8" s="1"/>
  <c r="D914" i="8" s="1"/>
  <c r="B912" i="8"/>
  <c r="B911" i="8"/>
  <c r="B910" i="8"/>
  <c r="C911" i="8" s="1"/>
  <c r="D911" i="8" s="1"/>
  <c r="B909" i="8"/>
  <c r="C908" i="8"/>
  <c r="D908" i="8" s="1"/>
  <c r="B908" i="8"/>
  <c r="B907" i="8"/>
  <c r="F959" i="8" s="1"/>
  <c r="F906" i="8"/>
  <c r="E906" i="8"/>
  <c r="B906" i="8"/>
  <c r="B905" i="8"/>
  <c r="C906" i="8" s="1"/>
  <c r="D906" i="8" s="1"/>
  <c r="C904" i="8"/>
  <c r="D904" i="8" s="1"/>
  <c r="B904" i="8"/>
  <c r="C905" i="8" s="1"/>
  <c r="D905" i="8" s="1"/>
  <c r="C903" i="8"/>
  <c r="D903" i="8" s="1"/>
  <c r="B903" i="8"/>
  <c r="B902" i="8"/>
  <c r="E905" i="8" s="1"/>
  <c r="B901" i="8"/>
  <c r="B900" i="8"/>
  <c r="C899" i="8"/>
  <c r="D899" i="8" s="1"/>
  <c r="B899" i="8"/>
  <c r="B898" i="8"/>
  <c r="B897" i="8"/>
  <c r="C898" i="8" s="1"/>
  <c r="D898" i="8" s="1"/>
  <c r="B896" i="8"/>
  <c r="E895" i="8"/>
  <c r="F895" i="8" s="1"/>
  <c r="D895" i="8"/>
  <c r="B895" i="8"/>
  <c r="B894" i="8"/>
  <c r="C895" i="8" s="1"/>
  <c r="B893" i="8"/>
  <c r="D892" i="8"/>
  <c r="C892" i="8"/>
  <c r="B892" i="8"/>
  <c r="B891" i="8"/>
  <c r="B890" i="8"/>
  <c r="B889" i="8"/>
  <c r="C890" i="8" s="1"/>
  <c r="D890" i="8" s="1"/>
  <c r="C888" i="8"/>
  <c r="D888" i="8" s="1"/>
  <c r="B888" i="8"/>
  <c r="C887" i="8"/>
  <c r="D887" i="8" s="1"/>
  <c r="B887" i="8"/>
  <c r="E886" i="8"/>
  <c r="F886" i="8" s="1"/>
  <c r="B886" i="8"/>
  <c r="B885" i="8"/>
  <c r="B884" i="8"/>
  <c r="E887" i="8" s="1"/>
  <c r="E883" i="8"/>
  <c r="D883" i="8"/>
  <c r="C883" i="8"/>
  <c r="B883" i="8"/>
  <c r="B882" i="8"/>
  <c r="C881" i="8"/>
  <c r="D881" i="8" s="1"/>
  <c r="B881" i="8"/>
  <c r="C882" i="8" s="1"/>
  <c r="D882" i="8" s="1"/>
  <c r="B880" i="8"/>
  <c r="B879" i="8"/>
  <c r="B878" i="8"/>
  <c r="B877" i="8"/>
  <c r="C876" i="8"/>
  <c r="D876" i="8" s="1"/>
  <c r="B876" i="8"/>
  <c r="B875" i="8"/>
  <c r="F874" i="8"/>
  <c r="E874" i="8"/>
  <c r="B874" i="8"/>
  <c r="B873" i="8"/>
  <c r="C874" i="8" s="1"/>
  <c r="D874" i="8" s="1"/>
  <c r="C872" i="8"/>
  <c r="D872" i="8" s="1"/>
  <c r="B872" i="8"/>
  <c r="C871" i="8"/>
  <c r="D871" i="8" s="1"/>
  <c r="B871" i="8"/>
  <c r="B870" i="8"/>
  <c r="E873" i="8" s="1"/>
  <c r="B869" i="8"/>
  <c r="B868" i="8"/>
  <c r="C867" i="8"/>
  <c r="D867" i="8" s="1"/>
  <c r="B867" i="8"/>
  <c r="B866" i="8"/>
  <c r="B865" i="8"/>
  <c r="C866" i="8" s="1"/>
  <c r="D866" i="8" s="1"/>
  <c r="B864" i="8"/>
  <c r="E865" i="8" s="1"/>
  <c r="F865" i="8" s="1"/>
  <c r="E863" i="8"/>
  <c r="F863" i="8" s="1"/>
  <c r="B863" i="8"/>
  <c r="B862" i="8"/>
  <c r="B861" i="8"/>
  <c r="D860" i="8"/>
  <c r="C860" i="8"/>
  <c r="B860" i="8"/>
  <c r="B859" i="8"/>
  <c r="B858" i="8"/>
  <c r="B857" i="8"/>
  <c r="C858" i="8" s="1"/>
  <c r="D858" i="8" s="1"/>
  <c r="C856" i="8"/>
  <c r="D856" i="8" s="1"/>
  <c r="B856" i="8"/>
  <c r="C855" i="8"/>
  <c r="D855" i="8" s="1"/>
  <c r="B855" i="8"/>
  <c r="E854" i="8"/>
  <c r="F854" i="8" s="1"/>
  <c r="B854" i="8"/>
  <c r="B853" i="8"/>
  <c r="B852" i="8"/>
  <c r="E855" i="8" s="1"/>
  <c r="E851" i="8"/>
  <c r="D851" i="8"/>
  <c r="C851" i="8"/>
  <c r="B851" i="8"/>
  <c r="B850" i="8"/>
  <c r="C849" i="8"/>
  <c r="D849" i="8" s="1"/>
  <c r="B849" i="8"/>
  <c r="C850" i="8" s="1"/>
  <c r="D850" i="8" s="1"/>
  <c r="B848" i="8"/>
  <c r="B847" i="8"/>
  <c r="B846" i="8"/>
  <c r="B845" i="8"/>
  <c r="C844" i="8"/>
  <c r="D844" i="8" s="1"/>
  <c r="B844" i="8"/>
  <c r="B843" i="8"/>
  <c r="F842" i="8"/>
  <c r="E842" i="8"/>
  <c r="B842" i="8"/>
  <c r="B841" i="8"/>
  <c r="C842" i="8" s="1"/>
  <c r="D842" i="8" s="1"/>
  <c r="C840" i="8"/>
  <c r="D840" i="8" s="1"/>
  <c r="B840" i="8"/>
  <c r="C839" i="8"/>
  <c r="D839" i="8" s="1"/>
  <c r="B839" i="8"/>
  <c r="B838" i="8"/>
  <c r="E841" i="8" s="1"/>
  <c r="B837" i="8"/>
  <c r="B836" i="8"/>
  <c r="C835" i="8"/>
  <c r="D835" i="8" s="1"/>
  <c r="B835" i="8"/>
  <c r="B834" i="8"/>
  <c r="B833" i="8"/>
  <c r="C834" i="8" s="1"/>
  <c r="D834" i="8" s="1"/>
  <c r="B832" i="8"/>
  <c r="E833" i="8" s="1"/>
  <c r="F833" i="8" s="1"/>
  <c r="F831" i="8"/>
  <c r="E831" i="8"/>
  <c r="B831" i="8"/>
  <c r="B830" i="8"/>
  <c r="B829" i="8"/>
  <c r="D828" i="8"/>
  <c r="C828" i="8"/>
  <c r="B828" i="8"/>
  <c r="B827" i="8"/>
  <c r="B826" i="8"/>
  <c r="B825" i="8"/>
  <c r="C826" i="8" s="1"/>
  <c r="D826" i="8" s="1"/>
  <c r="C824" i="8"/>
  <c r="D824" i="8" s="1"/>
  <c r="B824" i="8"/>
  <c r="C823" i="8"/>
  <c r="D823" i="8" s="1"/>
  <c r="B823" i="8"/>
  <c r="E822" i="8"/>
  <c r="F822" i="8" s="1"/>
  <c r="B822" i="8"/>
  <c r="B821" i="8"/>
  <c r="B820" i="8"/>
  <c r="E823" i="8" s="1"/>
  <c r="E819" i="8"/>
  <c r="D819" i="8"/>
  <c r="C819" i="8"/>
  <c r="B819" i="8"/>
  <c r="B818" i="8"/>
  <c r="C817" i="8"/>
  <c r="D817" i="8" s="1"/>
  <c r="B817" i="8"/>
  <c r="C818" i="8" s="1"/>
  <c r="D818" i="8" s="1"/>
  <c r="B816" i="8"/>
  <c r="B815" i="8"/>
  <c r="B814" i="8"/>
  <c r="B813" i="8"/>
  <c r="C812" i="8"/>
  <c r="D812" i="8" s="1"/>
  <c r="B812" i="8"/>
  <c r="B811" i="8"/>
  <c r="F810" i="8"/>
  <c r="E810" i="8"/>
  <c r="B810" i="8"/>
  <c r="B809" i="8"/>
  <c r="C810" i="8" s="1"/>
  <c r="D810" i="8" s="1"/>
  <c r="D808" i="8"/>
  <c r="C808" i="8"/>
  <c r="B808" i="8"/>
  <c r="C807" i="8"/>
  <c r="D807" i="8" s="1"/>
  <c r="B807" i="8"/>
  <c r="B806" i="8"/>
  <c r="E809" i="8" s="1"/>
  <c r="B805" i="8"/>
  <c r="B804" i="8"/>
  <c r="B803" i="8"/>
  <c r="B802" i="8"/>
  <c r="B801" i="8"/>
  <c r="C802" i="8" s="1"/>
  <c r="D802" i="8" s="1"/>
  <c r="B800" i="8"/>
  <c r="F799" i="8"/>
  <c r="E799" i="8"/>
  <c r="B799" i="8"/>
  <c r="B798" i="8"/>
  <c r="E801" i="8" s="1"/>
  <c r="F801" i="8" s="1"/>
  <c r="B797" i="8"/>
  <c r="D796" i="8"/>
  <c r="C796" i="8"/>
  <c r="B796" i="8"/>
  <c r="B795" i="8"/>
  <c r="B794" i="8"/>
  <c r="B793" i="8"/>
  <c r="C794" i="8" s="1"/>
  <c r="D794" i="8" s="1"/>
  <c r="C792" i="8"/>
  <c r="D792" i="8" s="1"/>
  <c r="B792" i="8"/>
  <c r="C791" i="8"/>
  <c r="D791" i="8" s="1"/>
  <c r="B791" i="8"/>
  <c r="E790" i="8"/>
  <c r="F790" i="8" s="1"/>
  <c r="B790" i="8"/>
  <c r="B789" i="8"/>
  <c r="B788" i="8"/>
  <c r="E791" i="8" s="1"/>
  <c r="E787" i="8"/>
  <c r="D787" i="8"/>
  <c r="C787" i="8"/>
  <c r="B787" i="8"/>
  <c r="B786" i="8"/>
  <c r="C785" i="8"/>
  <c r="D785" i="8" s="1"/>
  <c r="B785" i="8"/>
  <c r="C786" i="8" s="1"/>
  <c r="D786" i="8" s="1"/>
  <c r="B784" i="8"/>
  <c r="B783" i="8"/>
  <c r="B782" i="8"/>
  <c r="B781" i="8"/>
  <c r="B780" i="8"/>
  <c r="B779" i="8"/>
  <c r="B778" i="8"/>
  <c r="B777" i="8"/>
  <c r="C778" i="8" s="1"/>
  <c r="D778" i="8" s="1"/>
  <c r="D776" i="8"/>
  <c r="C776" i="8"/>
  <c r="B776" i="8"/>
  <c r="C775" i="8"/>
  <c r="D775" i="8" s="1"/>
  <c r="B775" i="8"/>
  <c r="B774" i="8"/>
  <c r="E777" i="8" s="1"/>
  <c r="B773" i="8"/>
  <c r="B772" i="8"/>
  <c r="B771" i="8"/>
  <c r="B770" i="8"/>
  <c r="B769" i="8"/>
  <c r="C770" i="8" s="1"/>
  <c r="D770" i="8" s="1"/>
  <c r="B768" i="8"/>
  <c r="F767" i="8"/>
  <c r="E767" i="8"/>
  <c r="B767" i="8"/>
  <c r="B766" i="8"/>
  <c r="E769" i="8" s="1"/>
  <c r="F769" i="8" s="1"/>
  <c r="B765" i="8"/>
  <c r="D764" i="8"/>
  <c r="C764" i="8"/>
  <c r="B764" i="8"/>
  <c r="B763" i="8"/>
  <c r="B762" i="8"/>
  <c r="B761" i="8"/>
  <c r="C760" i="8"/>
  <c r="D760" i="8" s="1"/>
  <c r="B760" i="8"/>
  <c r="C759" i="8"/>
  <c r="D759" i="8" s="1"/>
  <c r="B759" i="8"/>
  <c r="E758" i="8"/>
  <c r="F758" i="8" s="1"/>
  <c r="B758" i="8"/>
  <c r="B757" i="8"/>
  <c r="B756" i="8"/>
  <c r="E759" i="8" s="1"/>
  <c r="E755" i="8"/>
  <c r="D755" i="8"/>
  <c r="C755" i="8"/>
  <c r="B755" i="8"/>
  <c r="B754" i="8"/>
  <c r="C753" i="8"/>
  <c r="D753" i="8" s="1"/>
  <c r="B753" i="8"/>
  <c r="C754" i="8" s="1"/>
  <c r="D754" i="8" s="1"/>
  <c r="B752" i="8"/>
  <c r="B751" i="8"/>
  <c r="B750" i="8"/>
  <c r="B749" i="8"/>
  <c r="B748" i="8"/>
  <c r="B747" i="8"/>
  <c r="B746" i="8"/>
  <c r="B745" i="8"/>
  <c r="C746" i="8" s="1"/>
  <c r="D746" i="8" s="1"/>
  <c r="D744" i="8"/>
  <c r="C744" i="8"/>
  <c r="B744" i="8"/>
  <c r="C743" i="8"/>
  <c r="D743" i="8" s="1"/>
  <c r="B743" i="8"/>
  <c r="B742" i="8"/>
  <c r="E745" i="8" s="1"/>
  <c r="F745" i="8" s="1"/>
  <c r="B741" i="8"/>
  <c r="B740" i="8"/>
  <c r="B739" i="8"/>
  <c r="B738" i="8"/>
  <c r="B737" i="8"/>
  <c r="C738" i="8" s="1"/>
  <c r="D738" i="8" s="1"/>
  <c r="B736" i="8"/>
  <c r="F735" i="8"/>
  <c r="E735" i="8"/>
  <c r="B735" i="8"/>
  <c r="B734" i="8"/>
  <c r="E737" i="8" s="1"/>
  <c r="F737" i="8" s="1"/>
  <c r="B733" i="8"/>
  <c r="D732" i="8"/>
  <c r="C732" i="8"/>
  <c r="B732" i="8"/>
  <c r="B731" i="8"/>
  <c r="B730" i="8"/>
  <c r="B729" i="8"/>
  <c r="C728" i="8"/>
  <c r="D728" i="8" s="1"/>
  <c r="B728" i="8"/>
  <c r="C727" i="8"/>
  <c r="D727" i="8" s="1"/>
  <c r="B727" i="8"/>
  <c r="E726" i="8"/>
  <c r="F726" i="8" s="1"/>
  <c r="B726" i="8"/>
  <c r="B725" i="8"/>
  <c r="B724" i="8"/>
  <c r="E727" i="8" s="1"/>
  <c r="E723" i="8"/>
  <c r="D723" i="8"/>
  <c r="C723" i="8"/>
  <c r="B723" i="8"/>
  <c r="B722" i="8"/>
  <c r="D721" i="8"/>
  <c r="C721" i="8"/>
  <c r="B721" i="8"/>
  <c r="C722" i="8" s="1"/>
  <c r="D722" i="8" s="1"/>
  <c r="B720" i="8"/>
  <c r="B719" i="8"/>
  <c r="B718" i="8"/>
  <c r="B717" i="8"/>
  <c r="C716" i="8"/>
  <c r="D716" i="8" s="1"/>
  <c r="B716" i="8"/>
  <c r="C715" i="8"/>
  <c r="D715" i="8" s="1"/>
  <c r="B715" i="8"/>
  <c r="B714" i="8"/>
  <c r="B713" i="8"/>
  <c r="B712" i="8"/>
  <c r="B711" i="8"/>
  <c r="B710" i="8"/>
  <c r="B709" i="8"/>
  <c r="C708" i="8"/>
  <c r="D708" i="8" s="1"/>
  <c r="B708" i="8"/>
  <c r="C709" i="8" s="1"/>
  <c r="D709" i="8" s="1"/>
  <c r="C707" i="8"/>
  <c r="D707" i="8" s="1"/>
  <c r="B707" i="8"/>
  <c r="B706" i="8"/>
  <c r="B705" i="8"/>
  <c r="B704" i="8"/>
  <c r="B703" i="8"/>
  <c r="B702" i="8"/>
  <c r="B701" i="8"/>
  <c r="C700" i="8"/>
  <c r="D700" i="8" s="1"/>
  <c r="B700" i="8"/>
  <c r="C699" i="8"/>
  <c r="D699" i="8" s="1"/>
  <c r="B699" i="8"/>
  <c r="B698" i="8"/>
  <c r="B697" i="8"/>
  <c r="B696" i="8"/>
  <c r="B695" i="8"/>
  <c r="B694" i="8"/>
  <c r="B693" i="8"/>
  <c r="C692" i="8"/>
  <c r="D692" i="8" s="1"/>
  <c r="B692" i="8"/>
  <c r="C693" i="8" s="1"/>
  <c r="D693" i="8" s="1"/>
  <c r="C691" i="8"/>
  <c r="D691" i="8" s="1"/>
  <c r="B691" i="8"/>
  <c r="B690" i="8"/>
  <c r="B689" i="8"/>
  <c r="B688" i="8"/>
  <c r="B687" i="8"/>
  <c r="B686" i="8"/>
  <c r="B685" i="8"/>
  <c r="C684" i="8"/>
  <c r="D684" i="8" s="1"/>
  <c r="B684" i="8"/>
  <c r="C683" i="8"/>
  <c r="D683" i="8" s="1"/>
  <c r="B683" i="8"/>
  <c r="B682" i="8"/>
  <c r="B681" i="8"/>
  <c r="B680" i="8"/>
  <c r="B679" i="8"/>
  <c r="B678" i="8"/>
  <c r="B677" i="8"/>
  <c r="C676" i="8"/>
  <c r="D676" i="8" s="1"/>
  <c r="B676" i="8"/>
  <c r="C677" i="8" s="1"/>
  <c r="D677" i="8" s="1"/>
  <c r="C675" i="8"/>
  <c r="D675" i="8" s="1"/>
  <c r="B675" i="8"/>
  <c r="B674" i="8"/>
  <c r="B673" i="8"/>
  <c r="B672" i="8"/>
  <c r="B671" i="8"/>
  <c r="C670" i="8"/>
  <c r="D670" i="8" s="1"/>
  <c r="B670" i="8"/>
  <c r="B669" i="8"/>
  <c r="C668" i="8"/>
  <c r="D668" i="8" s="1"/>
  <c r="B668" i="8"/>
  <c r="C667" i="8"/>
  <c r="D667" i="8" s="1"/>
  <c r="B667" i="8"/>
  <c r="B666" i="8"/>
  <c r="B665" i="8"/>
  <c r="B664" i="8"/>
  <c r="B663" i="8"/>
  <c r="B662" i="8"/>
  <c r="B661" i="8"/>
  <c r="C660" i="8"/>
  <c r="D660" i="8" s="1"/>
  <c r="B660" i="8"/>
  <c r="C661" i="8" s="1"/>
  <c r="D661" i="8" s="1"/>
  <c r="C659" i="8"/>
  <c r="D659" i="8" s="1"/>
  <c r="B659" i="8"/>
  <c r="B658" i="8"/>
  <c r="B657" i="8"/>
  <c r="B656" i="8"/>
  <c r="B655" i="8"/>
  <c r="B654" i="8"/>
  <c r="B653" i="8"/>
  <c r="C652" i="8"/>
  <c r="D652" i="8" s="1"/>
  <c r="B652" i="8"/>
  <c r="C653" i="8" s="1"/>
  <c r="D653" i="8" s="1"/>
  <c r="C651" i="8"/>
  <c r="D651" i="8" s="1"/>
  <c r="B651" i="8"/>
  <c r="B650" i="8"/>
  <c r="B649" i="8"/>
  <c r="B648" i="8"/>
  <c r="B647" i="8"/>
  <c r="B646" i="8"/>
  <c r="B645" i="8"/>
  <c r="C644" i="8"/>
  <c r="D644" i="8" s="1"/>
  <c r="B644" i="8"/>
  <c r="C645" i="8" s="1"/>
  <c r="D645" i="8" s="1"/>
  <c r="C643" i="8"/>
  <c r="D643" i="8" s="1"/>
  <c r="B643" i="8"/>
  <c r="B642" i="8"/>
  <c r="B641" i="8"/>
  <c r="B640" i="8"/>
  <c r="B639" i="8"/>
  <c r="B638" i="8"/>
  <c r="B637" i="8"/>
  <c r="C636" i="8"/>
  <c r="D636" i="8" s="1"/>
  <c r="B636" i="8"/>
  <c r="C637" i="8" s="1"/>
  <c r="D637" i="8" s="1"/>
  <c r="C635" i="8"/>
  <c r="D635" i="8" s="1"/>
  <c r="B635" i="8"/>
  <c r="B634" i="8"/>
  <c r="B633" i="8"/>
  <c r="B632" i="8"/>
  <c r="B631" i="8"/>
  <c r="B630" i="8"/>
  <c r="B629" i="8"/>
  <c r="C628" i="8"/>
  <c r="D628" i="8" s="1"/>
  <c r="B628" i="8"/>
  <c r="C629" i="8" s="1"/>
  <c r="D629" i="8" s="1"/>
  <c r="C627" i="8"/>
  <c r="D627" i="8" s="1"/>
  <c r="B627" i="8"/>
  <c r="B626" i="8"/>
  <c r="B625" i="8"/>
  <c r="B624" i="8"/>
  <c r="B623" i="8"/>
  <c r="B622" i="8"/>
  <c r="B621" i="8"/>
  <c r="C620" i="8"/>
  <c r="D620" i="8" s="1"/>
  <c r="B620" i="8"/>
  <c r="C621" i="8" s="1"/>
  <c r="D621" i="8" s="1"/>
  <c r="C619" i="8"/>
  <c r="D619" i="8" s="1"/>
  <c r="B619" i="8"/>
  <c r="B618" i="8"/>
  <c r="B617" i="8"/>
  <c r="B616" i="8"/>
  <c r="B615" i="8"/>
  <c r="B614" i="8"/>
  <c r="B613" i="8"/>
  <c r="C612" i="8"/>
  <c r="D612" i="8" s="1"/>
  <c r="B612" i="8"/>
  <c r="C613" i="8" s="1"/>
  <c r="D613" i="8" s="1"/>
  <c r="C611" i="8"/>
  <c r="D611" i="8" s="1"/>
  <c r="B611" i="8"/>
  <c r="B610" i="8"/>
  <c r="B609" i="8"/>
  <c r="B608" i="8"/>
  <c r="B607" i="8"/>
  <c r="B606" i="8"/>
  <c r="B605" i="8"/>
  <c r="C604" i="8"/>
  <c r="D604" i="8" s="1"/>
  <c r="B604" i="8"/>
  <c r="C605" i="8" s="1"/>
  <c r="D605" i="8" s="1"/>
  <c r="C603" i="8"/>
  <c r="D603" i="8" s="1"/>
  <c r="B603" i="8"/>
  <c r="B602" i="8"/>
  <c r="B601" i="8"/>
  <c r="B600" i="8"/>
  <c r="B599" i="8"/>
  <c r="B598" i="8"/>
  <c r="B597" i="8"/>
  <c r="C596" i="8"/>
  <c r="D596" i="8" s="1"/>
  <c r="B596" i="8"/>
  <c r="C597" i="8" s="1"/>
  <c r="D597" i="8" s="1"/>
  <c r="C595" i="8"/>
  <c r="D595" i="8" s="1"/>
  <c r="B595" i="8"/>
  <c r="B594" i="8"/>
  <c r="B593" i="8"/>
  <c r="B592" i="8"/>
  <c r="B591" i="8"/>
  <c r="B590" i="8"/>
  <c r="B589" i="8"/>
  <c r="C588" i="8"/>
  <c r="D588" i="8" s="1"/>
  <c r="B588" i="8"/>
  <c r="C589" i="8" s="1"/>
  <c r="D589" i="8" s="1"/>
  <c r="C587" i="8"/>
  <c r="D587" i="8" s="1"/>
  <c r="B587" i="8"/>
  <c r="B586" i="8"/>
  <c r="B585" i="8"/>
  <c r="B584" i="8"/>
  <c r="B583" i="8"/>
  <c r="B582" i="8"/>
  <c r="B581" i="8"/>
  <c r="C580" i="8"/>
  <c r="D580" i="8" s="1"/>
  <c r="B580" i="8"/>
  <c r="C581" i="8" s="1"/>
  <c r="D581" i="8" s="1"/>
  <c r="C579" i="8"/>
  <c r="D579" i="8" s="1"/>
  <c r="B579" i="8"/>
  <c r="B578" i="8"/>
  <c r="E577" i="8"/>
  <c r="C577" i="8"/>
  <c r="D577" i="8" s="1"/>
  <c r="B577" i="8"/>
  <c r="C578" i="8" s="1"/>
  <c r="D578" i="8" s="1"/>
  <c r="B576" i="8"/>
  <c r="E575" i="8"/>
  <c r="D575" i="8"/>
  <c r="C575" i="8"/>
  <c r="B575" i="8"/>
  <c r="B574" i="8"/>
  <c r="E573" i="8"/>
  <c r="B573" i="8"/>
  <c r="E576" i="8" s="1"/>
  <c r="B572" i="8"/>
  <c r="B571" i="8"/>
  <c r="B570" i="8"/>
  <c r="B569" i="8"/>
  <c r="B568" i="8"/>
  <c r="B567" i="8"/>
  <c r="B566" i="8"/>
  <c r="B565" i="8"/>
  <c r="B564" i="8"/>
  <c r="C563" i="8"/>
  <c r="D563" i="8" s="1"/>
  <c r="B563" i="8"/>
  <c r="B562" i="8"/>
  <c r="E561" i="8"/>
  <c r="D561" i="8"/>
  <c r="C561" i="8"/>
  <c r="B561" i="8"/>
  <c r="C562" i="8" s="1"/>
  <c r="D562" i="8" s="1"/>
  <c r="B560" i="8"/>
  <c r="E559" i="8"/>
  <c r="C559" i="8"/>
  <c r="D559" i="8" s="1"/>
  <c r="B559" i="8"/>
  <c r="B558" i="8"/>
  <c r="B557" i="8"/>
  <c r="E560" i="8" s="1"/>
  <c r="B556" i="8"/>
  <c r="B555" i="8"/>
  <c r="B554" i="8"/>
  <c r="B553" i="8"/>
  <c r="B552" i="8"/>
  <c r="B551" i="8"/>
  <c r="D550" i="8"/>
  <c r="C550" i="8"/>
  <c r="B550" i="8"/>
  <c r="B549" i="8"/>
  <c r="C548" i="8"/>
  <c r="D548" i="8" s="1"/>
  <c r="B548" i="8"/>
  <c r="C547" i="8"/>
  <c r="D547" i="8" s="1"/>
  <c r="B547" i="8"/>
  <c r="B546" i="8"/>
  <c r="E545" i="8"/>
  <c r="C545" i="8"/>
  <c r="D545" i="8" s="1"/>
  <c r="B545" i="8"/>
  <c r="C546" i="8" s="1"/>
  <c r="D546" i="8" s="1"/>
  <c r="B544" i="8"/>
  <c r="E543" i="8"/>
  <c r="D543" i="8"/>
  <c r="C543" i="8"/>
  <c r="B543" i="8"/>
  <c r="B542" i="8"/>
  <c r="E541" i="8"/>
  <c r="B541" i="8"/>
  <c r="E544" i="8" s="1"/>
  <c r="B540" i="8"/>
  <c r="B539" i="8"/>
  <c r="B538" i="8"/>
  <c r="B537" i="8"/>
  <c r="B536" i="8"/>
  <c r="B535" i="8"/>
  <c r="B534" i="8"/>
  <c r="B533" i="8"/>
  <c r="B532" i="8"/>
  <c r="C531" i="8"/>
  <c r="D531" i="8" s="1"/>
  <c r="B531" i="8"/>
  <c r="B530" i="8"/>
  <c r="E529" i="8"/>
  <c r="D529" i="8"/>
  <c r="C529" i="8"/>
  <c r="B529" i="8"/>
  <c r="C530" i="8" s="1"/>
  <c r="D530" i="8" s="1"/>
  <c r="B528" i="8"/>
  <c r="E527" i="8"/>
  <c r="C527" i="8"/>
  <c r="D527" i="8" s="1"/>
  <c r="B527" i="8"/>
  <c r="B526" i="8"/>
  <c r="B525" i="8"/>
  <c r="E528" i="8" s="1"/>
  <c r="B524" i="8"/>
  <c r="C525" i="8" s="1"/>
  <c r="D525" i="8" s="1"/>
  <c r="B523" i="8"/>
  <c r="B522" i="8"/>
  <c r="B521" i="8"/>
  <c r="B520" i="8"/>
  <c r="B519" i="8"/>
  <c r="D518" i="8"/>
  <c r="C518" i="8"/>
  <c r="B518" i="8"/>
  <c r="B517" i="8"/>
  <c r="C516" i="8"/>
  <c r="D516" i="8" s="1"/>
  <c r="B516" i="8"/>
  <c r="C515" i="8"/>
  <c r="D515" i="8" s="1"/>
  <c r="B515" i="8"/>
  <c r="B514" i="8"/>
  <c r="E513" i="8"/>
  <c r="C513" i="8"/>
  <c r="D513" i="8" s="1"/>
  <c r="B513" i="8"/>
  <c r="C514" i="8" s="1"/>
  <c r="D514" i="8" s="1"/>
  <c r="B512" i="8"/>
  <c r="E511" i="8"/>
  <c r="D511" i="8"/>
  <c r="C511" i="8"/>
  <c r="B511" i="8"/>
  <c r="B510" i="8"/>
  <c r="E509" i="8"/>
  <c r="B509" i="8"/>
  <c r="E512" i="8" s="1"/>
  <c r="B508" i="8"/>
  <c r="C509" i="8" s="1"/>
  <c r="D509" i="8" s="1"/>
  <c r="B507" i="8"/>
  <c r="B506" i="8"/>
  <c r="B505" i="8"/>
  <c r="B504" i="8"/>
  <c r="B503" i="8"/>
  <c r="B502" i="8"/>
  <c r="B501" i="8"/>
  <c r="B500" i="8"/>
  <c r="C499" i="8"/>
  <c r="D499" i="8" s="1"/>
  <c r="B499" i="8"/>
  <c r="B498" i="8"/>
  <c r="E497" i="8"/>
  <c r="D497" i="8"/>
  <c r="C497" i="8"/>
  <c r="B497" i="8"/>
  <c r="C498" i="8" s="1"/>
  <c r="D498" i="8" s="1"/>
  <c r="B496" i="8"/>
  <c r="E495" i="8"/>
  <c r="C495" i="8"/>
  <c r="D495" i="8" s="1"/>
  <c r="B495" i="8"/>
  <c r="B494" i="8"/>
  <c r="B493" i="8"/>
  <c r="E496" i="8" s="1"/>
  <c r="B492" i="8"/>
  <c r="C493" i="8" s="1"/>
  <c r="D493" i="8" s="1"/>
  <c r="B491" i="8"/>
  <c r="B490" i="8"/>
  <c r="B489" i="8"/>
  <c r="B488" i="8"/>
  <c r="B487" i="8"/>
  <c r="D486" i="8"/>
  <c r="C486" i="8"/>
  <c r="B486" i="8"/>
  <c r="B485" i="8"/>
  <c r="C484" i="8"/>
  <c r="D484" i="8" s="1"/>
  <c r="B484" i="8"/>
  <c r="C483" i="8"/>
  <c r="D483" i="8" s="1"/>
  <c r="B483" i="8"/>
  <c r="B482" i="8"/>
  <c r="E481" i="8"/>
  <c r="C481" i="8"/>
  <c r="D481" i="8" s="1"/>
  <c r="B481" i="8"/>
  <c r="C482" i="8" s="1"/>
  <c r="D482" i="8" s="1"/>
  <c r="B480" i="8"/>
  <c r="E479" i="8"/>
  <c r="D479" i="8"/>
  <c r="C479" i="8"/>
  <c r="B479" i="8"/>
  <c r="B478" i="8"/>
  <c r="E477" i="8"/>
  <c r="B477" i="8"/>
  <c r="E480" i="8" s="1"/>
  <c r="B476" i="8"/>
  <c r="C477" i="8" s="1"/>
  <c r="D477" i="8" s="1"/>
  <c r="B475" i="8"/>
  <c r="B474" i="8"/>
  <c r="B473" i="8"/>
  <c r="B472" i="8"/>
  <c r="B471" i="8"/>
  <c r="B470" i="8"/>
  <c r="B469" i="8"/>
  <c r="B468" i="8"/>
  <c r="C467" i="8"/>
  <c r="D467" i="8" s="1"/>
  <c r="B467" i="8"/>
  <c r="B466" i="8"/>
  <c r="E465" i="8"/>
  <c r="D465" i="8"/>
  <c r="C465" i="8"/>
  <c r="B465" i="8"/>
  <c r="C466" i="8" s="1"/>
  <c r="D466" i="8" s="1"/>
  <c r="B464" i="8"/>
  <c r="E463" i="8"/>
  <c r="F463" i="8" s="1"/>
  <c r="C463" i="8"/>
  <c r="D463" i="8" s="1"/>
  <c r="B463" i="8"/>
  <c r="B462" i="8"/>
  <c r="B461" i="8"/>
  <c r="E464" i="8" s="1"/>
  <c r="B460" i="8"/>
  <c r="C461" i="8" s="1"/>
  <c r="D461" i="8" s="1"/>
  <c r="B459" i="8"/>
  <c r="B458" i="8"/>
  <c r="B457" i="8"/>
  <c r="B456" i="8"/>
  <c r="B455" i="8"/>
  <c r="D454" i="8"/>
  <c r="C454" i="8"/>
  <c r="B454" i="8"/>
  <c r="B453" i="8"/>
  <c r="C452" i="8"/>
  <c r="D452" i="8" s="1"/>
  <c r="B452" i="8"/>
  <c r="C451" i="8"/>
  <c r="D451" i="8" s="1"/>
  <c r="B451" i="8"/>
  <c r="B450" i="8"/>
  <c r="E449" i="8"/>
  <c r="C449" i="8"/>
  <c r="D449" i="8" s="1"/>
  <c r="B449" i="8"/>
  <c r="C450" i="8" s="1"/>
  <c r="D450" i="8" s="1"/>
  <c r="B448" i="8"/>
  <c r="E447" i="8"/>
  <c r="F447" i="8" s="1"/>
  <c r="D447" i="8"/>
  <c r="C447" i="8"/>
  <c r="B447" i="8"/>
  <c r="B446" i="8"/>
  <c r="E445" i="8"/>
  <c r="F445" i="8" s="1"/>
  <c r="B445" i="8"/>
  <c r="E448" i="8" s="1"/>
  <c r="B444" i="8"/>
  <c r="C445" i="8" s="1"/>
  <c r="D445" i="8" s="1"/>
  <c r="B443" i="8"/>
  <c r="B442" i="8"/>
  <c r="B441" i="8"/>
  <c r="B440" i="8"/>
  <c r="B439" i="8"/>
  <c r="B438" i="8"/>
  <c r="B437" i="8"/>
  <c r="B436" i="8"/>
  <c r="C435" i="8"/>
  <c r="D435" i="8" s="1"/>
  <c r="B435" i="8"/>
  <c r="B434" i="8"/>
  <c r="E433" i="8"/>
  <c r="D433" i="8"/>
  <c r="C433" i="8"/>
  <c r="B433" i="8"/>
  <c r="C434" i="8" s="1"/>
  <c r="D434" i="8" s="1"/>
  <c r="B432" i="8"/>
  <c r="E431" i="8"/>
  <c r="F431" i="8" s="1"/>
  <c r="C431" i="8"/>
  <c r="D431" i="8" s="1"/>
  <c r="B431" i="8"/>
  <c r="B430" i="8"/>
  <c r="B429" i="8"/>
  <c r="E432" i="8" s="1"/>
  <c r="B428" i="8"/>
  <c r="C429" i="8" s="1"/>
  <c r="D429" i="8" s="1"/>
  <c r="B427" i="8"/>
  <c r="B426" i="8"/>
  <c r="B425" i="8"/>
  <c r="B424" i="8"/>
  <c r="B423" i="8"/>
  <c r="D422" i="8"/>
  <c r="C422" i="8"/>
  <c r="B422" i="8"/>
  <c r="B421" i="8"/>
  <c r="C420" i="8"/>
  <c r="D420" i="8" s="1"/>
  <c r="B420" i="8"/>
  <c r="D419" i="8"/>
  <c r="C419" i="8"/>
  <c r="B419" i="8"/>
  <c r="D418" i="8"/>
  <c r="B418" i="8"/>
  <c r="E417" i="8"/>
  <c r="F417" i="8" s="1"/>
  <c r="B417" i="8"/>
  <c r="C418" i="8" s="1"/>
  <c r="C416" i="8"/>
  <c r="D416" i="8" s="1"/>
  <c r="B416" i="8"/>
  <c r="B415" i="8"/>
  <c r="C414" i="8"/>
  <c r="D414" i="8" s="1"/>
  <c r="B414" i="8"/>
  <c r="B413" i="8"/>
  <c r="B412" i="8"/>
  <c r="D411" i="8"/>
  <c r="C411" i="8"/>
  <c r="B411" i="8"/>
  <c r="D410" i="8"/>
  <c r="B410" i="8"/>
  <c r="B409" i="8"/>
  <c r="C410" i="8" s="1"/>
  <c r="B408" i="8"/>
  <c r="B407" i="8"/>
  <c r="B406" i="8"/>
  <c r="C407" i="8" s="1"/>
  <c r="D407" i="8" s="1"/>
  <c r="B405" i="8"/>
  <c r="D404" i="8"/>
  <c r="C404" i="8"/>
  <c r="B404" i="8"/>
  <c r="D403" i="8"/>
  <c r="C403" i="8"/>
  <c r="B403" i="8"/>
  <c r="D402" i="8"/>
  <c r="B402" i="8"/>
  <c r="B401" i="8"/>
  <c r="C402" i="8" s="1"/>
  <c r="B400" i="8"/>
  <c r="B399" i="8"/>
  <c r="D398" i="8"/>
  <c r="C398" i="8"/>
  <c r="B398" i="8"/>
  <c r="B397" i="8"/>
  <c r="B396" i="8"/>
  <c r="D395" i="8"/>
  <c r="C395" i="8"/>
  <c r="B395" i="8"/>
  <c r="D394" i="8"/>
  <c r="B394" i="8"/>
  <c r="B393" i="8"/>
  <c r="C394" i="8" s="1"/>
  <c r="C392" i="8"/>
  <c r="D392" i="8" s="1"/>
  <c r="B392" i="8"/>
  <c r="B391" i="8"/>
  <c r="B390" i="8"/>
  <c r="B389" i="8"/>
  <c r="B388" i="8"/>
  <c r="D387" i="8"/>
  <c r="C387" i="8"/>
  <c r="B387" i="8"/>
  <c r="D386" i="8"/>
  <c r="B386" i="8"/>
  <c r="B385" i="8"/>
  <c r="C386" i="8" s="1"/>
  <c r="C384" i="8"/>
  <c r="D384" i="8" s="1"/>
  <c r="B384" i="8"/>
  <c r="F383" i="8"/>
  <c r="E383" i="8"/>
  <c r="B383" i="8"/>
  <c r="B382" i="8"/>
  <c r="B381" i="8"/>
  <c r="D380" i="8"/>
  <c r="C380" i="8"/>
  <c r="B380" i="8"/>
  <c r="D379" i="8"/>
  <c r="C379" i="8"/>
  <c r="B379" i="8"/>
  <c r="D378" i="8"/>
  <c r="B378" i="8"/>
  <c r="F377" i="8"/>
  <c r="E377" i="8"/>
  <c r="B377" i="8"/>
  <c r="C378" i="8" s="1"/>
  <c r="C376" i="8"/>
  <c r="D376" i="8" s="1"/>
  <c r="B376" i="8"/>
  <c r="E375" i="8"/>
  <c r="F375" i="8" s="1"/>
  <c r="B375" i="8"/>
  <c r="C374" i="8"/>
  <c r="D374" i="8" s="1"/>
  <c r="B374" i="8"/>
  <c r="C375" i="8" s="1"/>
  <c r="D375" i="8" s="1"/>
  <c r="B373" i="8"/>
  <c r="C372" i="8"/>
  <c r="D372" i="8" s="1"/>
  <c r="B372" i="8"/>
  <c r="D371" i="8"/>
  <c r="C371" i="8"/>
  <c r="B371" i="8"/>
  <c r="D370" i="8"/>
  <c r="B370" i="8"/>
  <c r="B369" i="8"/>
  <c r="C370" i="8" s="1"/>
  <c r="C368" i="8"/>
  <c r="D368" i="8" s="1"/>
  <c r="B368" i="8"/>
  <c r="B367" i="8"/>
  <c r="B366" i="8"/>
  <c r="E369" i="8" s="1"/>
  <c r="F369" i="8" s="1"/>
  <c r="B365" i="8"/>
  <c r="D364" i="8"/>
  <c r="C364" i="8"/>
  <c r="B364" i="8"/>
  <c r="D363" i="8"/>
  <c r="C363" i="8"/>
  <c r="B363" i="8"/>
  <c r="D362" i="8"/>
  <c r="B362" i="8"/>
  <c r="B361" i="8"/>
  <c r="C362" i="8" s="1"/>
  <c r="B360" i="8"/>
  <c r="B359" i="8"/>
  <c r="D358" i="8"/>
  <c r="C358" i="8"/>
  <c r="B358" i="8"/>
  <c r="B357" i="8"/>
  <c r="B356" i="8"/>
  <c r="D355" i="8"/>
  <c r="C355" i="8"/>
  <c r="B355" i="8"/>
  <c r="D354" i="8"/>
  <c r="B354" i="8"/>
  <c r="B353" i="8"/>
  <c r="C354" i="8" s="1"/>
  <c r="C352" i="8"/>
  <c r="D352" i="8" s="1"/>
  <c r="B352" i="8"/>
  <c r="B351" i="8"/>
  <c r="C350" i="8"/>
  <c r="D350" i="8" s="1"/>
  <c r="B350" i="8"/>
  <c r="B349" i="8"/>
  <c r="B348" i="8"/>
  <c r="D347" i="8"/>
  <c r="C347" i="8"/>
  <c r="B347" i="8"/>
  <c r="D346" i="8"/>
  <c r="B346" i="8"/>
  <c r="B345" i="8"/>
  <c r="C346" i="8" s="1"/>
  <c r="B344" i="8"/>
  <c r="B343" i="8"/>
  <c r="B342" i="8"/>
  <c r="B341" i="8"/>
  <c r="D340" i="8"/>
  <c r="C340" i="8"/>
  <c r="B340" i="8"/>
  <c r="D339" i="8"/>
  <c r="C339" i="8"/>
  <c r="B339" i="8"/>
  <c r="D338" i="8"/>
  <c r="B338" i="8"/>
  <c r="F337" i="8"/>
  <c r="E337" i="8"/>
  <c r="B337" i="8"/>
  <c r="C338" i="8" s="1"/>
  <c r="B336" i="8"/>
  <c r="B335" i="8"/>
  <c r="D334" i="8"/>
  <c r="C334" i="8"/>
  <c r="B334" i="8"/>
  <c r="B333" i="8"/>
  <c r="B332" i="8"/>
  <c r="D331" i="8"/>
  <c r="C331" i="8"/>
  <c r="B331" i="8"/>
  <c r="D330" i="8"/>
  <c r="B330" i="8"/>
  <c r="E329" i="8"/>
  <c r="F329" i="8" s="1"/>
  <c r="B329" i="8"/>
  <c r="C330" i="8" s="1"/>
  <c r="C328" i="8"/>
  <c r="D328" i="8" s="1"/>
  <c r="B328" i="8"/>
  <c r="B327" i="8"/>
  <c r="B326" i="8"/>
  <c r="B325" i="8"/>
  <c r="B324" i="8"/>
  <c r="D323" i="8"/>
  <c r="C323" i="8"/>
  <c r="B323" i="8"/>
  <c r="D322" i="8"/>
  <c r="B322" i="8"/>
  <c r="B321" i="8"/>
  <c r="C322" i="8" s="1"/>
  <c r="B320" i="8"/>
  <c r="F319" i="8"/>
  <c r="E319" i="8"/>
  <c r="B319" i="8"/>
  <c r="B318" i="8"/>
  <c r="B317" i="8"/>
  <c r="C316" i="8"/>
  <c r="D316" i="8" s="1"/>
  <c r="B316" i="8"/>
  <c r="D315" i="8"/>
  <c r="C315" i="8"/>
  <c r="B315" i="8"/>
  <c r="D314" i="8"/>
  <c r="B314" i="8"/>
  <c r="E313" i="8"/>
  <c r="F313" i="8" s="1"/>
  <c r="B313" i="8"/>
  <c r="C314" i="8" s="1"/>
  <c r="C312" i="8"/>
  <c r="D312" i="8" s="1"/>
  <c r="B312" i="8"/>
  <c r="E311" i="8"/>
  <c r="F311" i="8" s="1"/>
  <c r="B311" i="8"/>
  <c r="C310" i="8"/>
  <c r="D310" i="8" s="1"/>
  <c r="B310" i="8"/>
  <c r="B309" i="8"/>
  <c r="C308" i="8"/>
  <c r="D308" i="8" s="1"/>
  <c r="B308" i="8"/>
  <c r="D307" i="8"/>
  <c r="C307" i="8"/>
  <c r="B307" i="8"/>
  <c r="D306" i="8"/>
  <c r="B306" i="8"/>
  <c r="E305" i="8"/>
  <c r="F305" i="8" s="1"/>
  <c r="B305" i="8"/>
  <c r="C306" i="8" s="1"/>
  <c r="B304" i="8"/>
  <c r="B303" i="8"/>
  <c r="B302" i="8"/>
  <c r="B301" i="8"/>
  <c r="D300" i="8"/>
  <c r="C300" i="8"/>
  <c r="B300" i="8"/>
  <c r="D299" i="8"/>
  <c r="C299" i="8"/>
  <c r="B299" i="8"/>
  <c r="D298" i="8"/>
  <c r="B298" i="8"/>
  <c r="B297" i="8"/>
  <c r="C298" i="8" s="1"/>
  <c r="B296" i="8"/>
  <c r="B295" i="8"/>
  <c r="D294" i="8"/>
  <c r="C294" i="8"/>
  <c r="B294" i="8"/>
  <c r="B293" i="8"/>
  <c r="B292" i="8"/>
  <c r="D291" i="8"/>
  <c r="C291" i="8"/>
  <c r="B291" i="8"/>
  <c r="D290" i="8"/>
  <c r="B290" i="8"/>
  <c r="E289" i="8"/>
  <c r="F289" i="8" s="1"/>
  <c r="B289" i="8"/>
  <c r="C290" i="8" s="1"/>
  <c r="C288" i="8"/>
  <c r="D288" i="8" s="1"/>
  <c r="B288" i="8"/>
  <c r="B287" i="8"/>
  <c r="D286" i="8"/>
  <c r="C286" i="8"/>
  <c r="B286" i="8"/>
  <c r="B285" i="8"/>
  <c r="B284" i="8"/>
  <c r="D283" i="8"/>
  <c r="C283" i="8"/>
  <c r="B283" i="8"/>
  <c r="D282" i="8"/>
  <c r="B282" i="8"/>
  <c r="B281" i="8"/>
  <c r="C282" i="8" s="1"/>
  <c r="B280" i="8"/>
  <c r="B279" i="8"/>
  <c r="B278" i="8"/>
  <c r="B277" i="8"/>
  <c r="D276" i="8"/>
  <c r="C276" i="8"/>
  <c r="B276" i="8"/>
  <c r="D275" i="8"/>
  <c r="C275" i="8"/>
  <c r="B275" i="8"/>
  <c r="D274" i="8"/>
  <c r="B274" i="8"/>
  <c r="F273" i="8"/>
  <c r="E273" i="8"/>
  <c r="B273" i="8"/>
  <c r="C274" i="8" s="1"/>
  <c r="B272" i="8"/>
  <c r="B271" i="8"/>
  <c r="D270" i="8"/>
  <c r="C270" i="8"/>
  <c r="B270" i="8"/>
  <c r="B269" i="8"/>
  <c r="B268" i="8"/>
  <c r="D267" i="8"/>
  <c r="C267" i="8"/>
  <c r="B267" i="8"/>
  <c r="D266" i="8"/>
  <c r="B266" i="8"/>
  <c r="B265" i="8"/>
  <c r="C266" i="8" s="1"/>
  <c r="C264" i="8"/>
  <c r="D264" i="8" s="1"/>
  <c r="B264" i="8"/>
  <c r="B263" i="8"/>
  <c r="B262" i="8"/>
  <c r="E265" i="8" s="1"/>
  <c r="B261" i="8"/>
  <c r="B260" i="8"/>
  <c r="D259" i="8"/>
  <c r="C259" i="8"/>
  <c r="B259" i="8"/>
  <c r="D258" i="8"/>
  <c r="B258" i="8"/>
  <c r="B257" i="8"/>
  <c r="C258" i="8" s="1"/>
  <c r="B256" i="8"/>
  <c r="F255" i="8"/>
  <c r="E255" i="8"/>
  <c r="B255" i="8"/>
  <c r="B254" i="8"/>
  <c r="B253" i="8"/>
  <c r="C252" i="8"/>
  <c r="D252" i="8" s="1"/>
  <c r="B252" i="8"/>
  <c r="D251" i="8"/>
  <c r="C251" i="8"/>
  <c r="B251" i="8"/>
  <c r="D250" i="8"/>
  <c r="B250" i="8"/>
  <c r="E249" i="8"/>
  <c r="B249" i="8"/>
  <c r="C250" i="8" s="1"/>
  <c r="B248" i="8"/>
  <c r="B247" i="8"/>
  <c r="F246" i="8"/>
  <c r="E246" i="8"/>
  <c r="B246" i="8"/>
  <c r="B245" i="8"/>
  <c r="B244" i="8"/>
  <c r="C243" i="8"/>
  <c r="D243" i="8" s="1"/>
  <c r="B243" i="8"/>
  <c r="B242" i="8"/>
  <c r="D241" i="8"/>
  <c r="C241" i="8"/>
  <c r="B241" i="8"/>
  <c r="B240" i="8"/>
  <c r="C240" i="8" s="1"/>
  <c r="D240" i="8" s="1"/>
  <c r="B239" i="8"/>
  <c r="B238" i="8"/>
  <c r="B237" i="8"/>
  <c r="B236" i="8"/>
  <c r="B235" i="8"/>
  <c r="B234" i="8"/>
  <c r="B233" i="8"/>
  <c r="C232" i="8"/>
  <c r="D232" i="8" s="1"/>
  <c r="B232" i="8"/>
  <c r="B231" i="8"/>
  <c r="B230" i="8"/>
  <c r="B229" i="8"/>
  <c r="B228" i="8"/>
  <c r="C227" i="8"/>
  <c r="D227" i="8" s="1"/>
  <c r="B227" i="8"/>
  <c r="E226" i="8"/>
  <c r="F226" i="8" s="1"/>
  <c r="B226" i="8"/>
  <c r="B225" i="8"/>
  <c r="C226" i="8" s="1"/>
  <c r="D226" i="8" s="1"/>
  <c r="B224" i="8"/>
  <c r="C224" i="8" s="1"/>
  <c r="D224" i="8" s="1"/>
  <c r="E223" i="8"/>
  <c r="D223" i="8"/>
  <c r="C223" i="8"/>
  <c r="B223" i="8"/>
  <c r="B222" i="8"/>
  <c r="E221" i="8"/>
  <c r="F221" i="8" s="1"/>
  <c r="C221" i="8"/>
  <c r="D221" i="8" s="1"/>
  <c r="B221" i="8"/>
  <c r="C220" i="8"/>
  <c r="D220" i="8" s="1"/>
  <c r="B220" i="8"/>
  <c r="B219" i="8"/>
  <c r="B218" i="8"/>
  <c r="E217" i="8"/>
  <c r="B217" i="8"/>
  <c r="B216" i="8"/>
  <c r="B215" i="8"/>
  <c r="B214" i="8"/>
  <c r="B213" i="8"/>
  <c r="E212" i="8"/>
  <c r="F212" i="8" s="1"/>
  <c r="B212" i="8"/>
  <c r="B211" i="8"/>
  <c r="C212" i="8" s="1"/>
  <c r="D212" i="8" s="1"/>
  <c r="B210" i="8"/>
  <c r="E209" i="8"/>
  <c r="B209" i="8"/>
  <c r="B208" i="8"/>
  <c r="B207" i="8"/>
  <c r="B206" i="8"/>
  <c r="B205" i="8"/>
  <c r="E204" i="8"/>
  <c r="F204" i="8" s="1"/>
  <c r="B204" i="8"/>
  <c r="B203" i="8"/>
  <c r="C204" i="8" s="1"/>
  <c r="D204" i="8" s="1"/>
  <c r="B202" i="8"/>
  <c r="E201" i="8"/>
  <c r="B201" i="8"/>
  <c r="B200" i="8"/>
  <c r="B199" i="8"/>
  <c r="B198" i="8"/>
  <c r="B197" i="8"/>
  <c r="F249" i="8" s="1"/>
  <c r="E196" i="8"/>
  <c r="F196" i="8" s="1"/>
  <c r="B196" i="8"/>
  <c r="B195" i="8"/>
  <c r="C196" i="8" s="1"/>
  <c r="D196" i="8" s="1"/>
  <c r="B194" i="8"/>
  <c r="E193" i="8"/>
  <c r="D193" i="8"/>
  <c r="B193" i="8"/>
  <c r="B192" i="8"/>
  <c r="C193" i="8" s="1"/>
  <c r="B191" i="8"/>
  <c r="B190" i="8"/>
  <c r="C191" i="8" s="1"/>
  <c r="D191" i="8" s="1"/>
  <c r="B189" i="8"/>
  <c r="E188" i="8"/>
  <c r="F188" i="8" s="1"/>
  <c r="B188" i="8"/>
  <c r="B187" i="8"/>
  <c r="B186" i="8"/>
  <c r="E185" i="8"/>
  <c r="B185" i="8"/>
  <c r="B184" i="8"/>
  <c r="B183" i="8"/>
  <c r="B182" i="8"/>
  <c r="B181" i="8"/>
  <c r="E180" i="8"/>
  <c r="F180" i="8" s="1"/>
  <c r="B180" i="8"/>
  <c r="B179" i="8"/>
  <c r="C180" i="8" s="1"/>
  <c r="D180" i="8" s="1"/>
  <c r="B178" i="8"/>
  <c r="E177" i="8"/>
  <c r="D177" i="8"/>
  <c r="B177" i="8"/>
  <c r="B176" i="8"/>
  <c r="C177" i="8" s="1"/>
  <c r="B175" i="8"/>
  <c r="B174" i="8"/>
  <c r="C175" i="8" s="1"/>
  <c r="D175" i="8" s="1"/>
  <c r="B173" i="8"/>
  <c r="E172" i="8"/>
  <c r="F172" i="8" s="1"/>
  <c r="B172" i="8"/>
  <c r="B171" i="8"/>
  <c r="B170" i="8"/>
  <c r="E169" i="8"/>
  <c r="B169" i="8"/>
  <c r="B168" i="8"/>
  <c r="B167" i="8"/>
  <c r="B166" i="8"/>
  <c r="B165" i="8"/>
  <c r="E164" i="8"/>
  <c r="F164" i="8" s="1"/>
  <c r="B164" i="8"/>
  <c r="B163" i="8"/>
  <c r="C164" i="8" s="1"/>
  <c r="D164" i="8" s="1"/>
  <c r="B162" i="8"/>
  <c r="E161" i="8"/>
  <c r="D161" i="8"/>
  <c r="B161" i="8"/>
  <c r="B160" i="8"/>
  <c r="C161" i="8" s="1"/>
  <c r="B159" i="8"/>
  <c r="B158" i="8"/>
  <c r="C159" i="8" s="1"/>
  <c r="D159" i="8" s="1"/>
  <c r="B157" i="8"/>
  <c r="E156" i="8"/>
  <c r="F156" i="8" s="1"/>
  <c r="B156" i="8"/>
  <c r="B155" i="8"/>
  <c r="C156" i="8" s="1"/>
  <c r="D156" i="8" s="1"/>
  <c r="B154" i="8"/>
  <c r="E153" i="8"/>
  <c r="D153" i="8"/>
  <c r="B153" i="8"/>
  <c r="B152" i="8"/>
  <c r="C153" i="8" s="1"/>
  <c r="B151" i="8"/>
  <c r="B150" i="8"/>
  <c r="C151" i="8" s="1"/>
  <c r="D151" i="8" s="1"/>
  <c r="B149" i="8"/>
  <c r="E148" i="8"/>
  <c r="F148" i="8" s="1"/>
  <c r="B148" i="8"/>
  <c r="B147" i="8"/>
  <c r="C148" i="8" s="1"/>
  <c r="D148" i="8" s="1"/>
  <c r="B146" i="8"/>
  <c r="E145" i="8"/>
  <c r="D145" i="8"/>
  <c r="B145" i="8"/>
  <c r="B144" i="8"/>
  <c r="C145" i="8" s="1"/>
  <c r="B143" i="8"/>
  <c r="B142" i="8"/>
  <c r="C143" i="8" s="1"/>
  <c r="D143" i="8" s="1"/>
  <c r="B141" i="8"/>
  <c r="E140" i="8"/>
  <c r="F140" i="8" s="1"/>
  <c r="B140" i="8"/>
  <c r="B139" i="8"/>
  <c r="C140" i="8" s="1"/>
  <c r="D140" i="8" s="1"/>
  <c r="B138" i="8"/>
  <c r="E137" i="8"/>
  <c r="D137" i="8"/>
  <c r="B137" i="8"/>
  <c r="B136" i="8"/>
  <c r="C137" i="8" s="1"/>
  <c r="B135" i="8"/>
  <c r="B134" i="8"/>
  <c r="C135" i="8" s="1"/>
  <c r="D135" i="8" s="1"/>
  <c r="B133" i="8"/>
  <c r="E132" i="8"/>
  <c r="F132" i="8" s="1"/>
  <c r="B132" i="8"/>
  <c r="B131" i="8"/>
  <c r="C132" i="8" s="1"/>
  <c r="D132" i="8" s="1"/>
  <c r="B130" i="8"/>
  <c r="E129" i="8"/>
  <c r="D129" i="8"/>
  <c r="B129" i="8"/>
  <c r="B128" i="8"/>
  <c r="C129" i="8" s="1"/>
  <c r="B127" i="8"/>
  <c r="B126" i="8"/>
  <c r="C127" i="8" s="1"/>
  <c r="D127" i="8" s="1"/>
  <c r="B125" i="8"/>
  <c r="E124" i="8"/>
  <c r="F124" i="8" s="1"/>
  <c r="B124" i="8"/>
  <c r="B123" i="8"/>
  <c r="C124" i="8" s="1"/>
  <c r="D124" i="8" s="1"/>
  <c r="B122" i="8"/>
  <c r="E121" i="8"/>
  <c r="D121" i="8"/>
  <c r="B121" i="8"/>
  <c r="B120" i="8"/>
  <c r="C121" i="8" s="1"/>
  <c r="B119" i="8"/>
  <c r="B118" i="8"/>
  <c r="C119" i="8" s="1"/>
  <c r="D119" i="8" s="1"/>
  <c r="B117" i="8"/>
  <c r="E116" i="8"/>
  <c r="F116" i="8" s="1"/>
  <c r="B116" i="8"/>
  <c r="B115" i="8"/>
  <c r="C116" i="8" s="1"/>
  <c r="D116" i="8" s="1"/>
  <c r="B114" i="8"/>
  <c r="E113" i="8"/>
  <c r="D113" i="8"/>
  <c r="B113" i="8"/>
  <c r="B112" i="8"/>
  <c r="C113" i="8" s="1"/>
  <c r="B111" i="8"/>
  <c r="B110" i="8"/>
  <c r="C111" i="8" s="1"/>
  <c r="D111" i="8" s="1"/>
  <c r="B109" i="8"/>
  <c r="E108" i="8"/>
  <c r="F108" i="8" s="1"/>
  <c r="B108" i="8"/>
  <c r="B107" i="8"/>
  <c r="C108" i="8" s="1"/>
  <c r="D108" i="8" s="1"/>
  <c r="B106" i="8"/>
  <c r="E105" i="8"/>
  <c r="D105" i="8"/>
  <c r="B105" i="8"/>
  <c r="B104" i="8"/>
  <c r="C105" i="8" s="1"/>
  <c r="B103" i="8"/>
  <c r="B102" i="8"/>
  <c r="C103" i="8" s="1"/>
  <c r="D103" i="8" s="1"/>
  <c r="B101" i="8"/>
  <c r="E100" i="8"/>
  <c r="B100" i="8"/>
  <c r="B99" i="8"/>
  <c r="C100" i="8" s="1"/>
  <c r="D100" i="8" s="1"/>
  <c r="B98" i="8"/>
  <c r="E97" i="8"/>
  <c r="F97" i="8" s="1"/>
  <c r="D97" i="8"/>
  <c r="B97" i="8"/>
  <c r="B96" i="8"/>
  <c r="C97" i="8" s="1"/>
  <c r="B95" i="8"/>
  <c r="B94" i="8"/>
  <c r="C95" i="8" s="1"/>
  <c r="D95" i="8" s="1"/>
  <c r="B93" i="8"/>
  <c r="E92" i="8"/>
  <c r="F92" i="8" s="1"/>
  <c r="B92" i="8"/>
  <c r="B91" i="8"/>
  <c r="C92" i="8" s="1"/>
  <c r="D92" i="8" s="1"/>
  <c r="B90" i="8"/>
  <c r="E89" i="8"/>
  <c r="F89" i="8" s="1"/>
  <c r="D89" i="8"/>
  <c r="B89" i="8"/>
  <c r="B88" i="8"/>
  <c r="C89" i="8" s="1"/>
  <c r="B87" i="8"/>
  <c r="B86" i="8"/>
  <c r="C87" i="8" s="1"/>
  <c r="D87" i="8" s="1"/>
  <c r="B85" i="8"/>
  <c r="E84" i="8"/>
  <c r="B84" i="8"/>
  <c r="B83" i="8"/>
  <c r="C84" i="8" s="1"/>
  <c r="D84" i="8" s="1"/>
  <c r="B82" i="8"/>
  <c r="E81" i="8"/>
  <c r="F81" i="8" s="1"/>
  <c r="D81" i="8"/>
  <c r="B81" i="8"/>
  <c r="B80" i="8"/>
  <c r="C81" i="8" s="1"/>
  <c r="B79" i="8"/>
  <c r="B78" i="8"/>
  <c r="C79" i="8" s="1"/>
  <c r="D79" i="8" s="1"/>
  <c r="B77" i="8"/>
  <c r="E76" i="8"/>
  <c r="F76" i="8" s="1"/>
  <c r="B76" i="8"/>
  <c r="B75" i="8"/>
  <c r="C76" i="8" s="1"/>
  <c r="D76" i="8" s="1"/>
  <c r="B74" i="8"/>
  <c r="E73" i="8"/>
  <c r="D73" i="8"/>
  <c r="B73" i="8"/>
  <c r="B72" i="8"/>
  <c r="C73" i="8" s="1"/>
  <c r="B71" i="8"/>
  <c r="B70" i="8"/>
  <c r="C71" i="8" s="1"/>
  <c r="D71" i="8" s="1"/>
  <c r="B69" i="8"/>
  <c r="E68" i="8"/>
  <c r="F68" i="8" s="1"/>
  <c r="B68" i="8"/>
  <c r="B67" i="8"/>
  <c r="C68" i="8" s="1"/>
  <c r="D68" i="8" s="1"/>
  <c r="B66" i="8"/>
  <c r="E65" i="8"/>
  <c r="F65" i="8" s="1"/>
  <c r="D65" i="8"/>
  <c r="B65" i="8"/>
  <c r="B64" i="8"/>
  <c r="C65" i="8" s="1"/>
  <c r="B63" i="8"/>
  <c r="B62" i="8"/>
  <c r="C63" i="8" s="1"/>
  <c r="D63" i="8" s="1"/>
  <c r="B61" i="8"/>
  <c r="E60" i="8"/>
  <c r="F60" i="8" s="1"/>
  <c r="D60" i="8"/>
  <c r="B60" i="8"/>
  <c r="B59" i="8"/>
  <c r="C60" i="8" s="1"/>
  <c r="B58" i="8"/>
  <c r="E57" i="8"/>
  <c r="B57" i="8"/>
  <c r="B56" i="8"/>
  <c r="E59" i="8" s="1"/>
  <c r="B55" i="8"/>
  <c r="B54" i="8"/>
  <c r="B53" i="8"/>
  <c r="B52" i="8"/>
  <c r="E55" i="8" s="1"/>
  <c r="D51" i="8"/>
  <c r="C51" i="8"/>
  <c r="B51" i="8"/>
  <c r="B50" i="8"/>
  <c r="C49" i="8"/>
  <c r="D49" i="8" s="1"/>
  <c r="B49" i="8"/>
  <c r="B48" i="8"/>
  <c r="F100" i="8" s="1"/>
  <c r="B47" i="8"/>
  <c r="B46" i="8"/>
  <c r="C45" i="8"/>
  <c r="D45" i="8" s="1"/>
  <c r="B45" i="8"/>
  <c r="B44" i="8"/>
  <c r="C43" i="8"/>
  <c r="D43" i="8" s="1"/>
  <c r="B43" i="8"/>
  <c r="B42" i="8"/>
  <c r="B41" i="8"/>
  <c r="B40" i="8"/>
  <c r="C41" i="8" s="1"/>
  <c r="D41" i="8" s="1"/>
  <c r="E39" i="8"/>
  <c r="C39" i="8"/>
  <c r="D39" i="8" s="1"/>
  <c r="B39" i="8"/>
  <c r="B38" i="8"/>
  <c r="B37" i="8"/>
  <c r="B36" i="8"/>
  <c r="D35" i="8"/>
  <c r="C35" i="8"/>
  <c r="B35" i="8"/>
  <c r="B34" i="8"/>
  <c r="B33" i="8"/>
  <c r="B32" i="8"/>
  <c r="C33" i="8" s="1"/>
  <c r="D33" i="8" s="1"/>
  <c r="B31" i="8"/>
  <c r="B30" i="8"/>
  <c r="D29" i="8"/>
  <c r="C29" i="8"/>
  <c r="B29" i="8"/>
  <c r="B28" i="8"/>
  <c r="B27" i="8"/>
  <c r="E29" i="8" s="1"/>
  <c r="B26" i="8"/>
  <c r="B25" i="8"/>
  <c r="B24" i="8"/>
  <c r="C25" i="8" s="1"/>
  <c r="D25" i="8" s="1"/>
  <c r="B23" i="8"/>
  <c r="E25" i="8" s="1"/>
  <c r="B22" i="8"/>
  <c r="B21" i="8"/>
  <c r="B20" i="8"/>
  <c r="D19" i="8"/>
  <c r="C19" i="8"/>
  <c r="B19" i="8"/>
  <c r="B18" i="8"/>
  <c r="C17" i="8"/>
  <c r="D17" i="8" s="1"/>
  <c r="B17" i="8"/>
  <c r="B16" i="8"/>
  <c r="E19" i="8" s="1"/>
  <c r="B15" i="8"/>
  <c r="B14" i="8"/>
  <c r="E13" i="8"/>
  <c r="D13" i="8"/>
  <c r="C13" i="8"/>
  <c r="B13" i="8"/>
  <c r="B12" i="8"/>
  <c r="B11" i="8"/>
  <c r="B10" i="8"/>
  <c r="C11" i="8" s="1"/>
  <c r="D11" i="8" s="1"/>
  <c r="D9" i="8"/>
  <c r="C9" i="8"/>
  <c r="B9" i="8"/>
  <c r="B8" i="8"/>
  <c r="B7" i="8"/>
  <c r="B6" i="8"/>
  <c r="C7" i="8" s="1"/>
  <c r="D7" i="8" s="1"/>
  <c r="C761" i="7"/>
  <c r="B761" i="7"/>
  <c r="B760" i="7"/>
  <c r="B759" i="7"/>
  <c r="C759" i="7" s="1"/>
  <c r="B758" i="7"/>
  <c r="C758" i="7" s="1"/>
  <c r="C757" i="7"/>
  <c r="B757" i="7"/>
  <c r="B756" i="7"/>
  <c r="B755" i="7"/>
  <c r="C754" i="7"/>
  <c r="B754" i="7"/>
  <c r="C753" i="7"/>
  <c r="B753" i="7"/>
  <c r="B752" i="7"/>
  <c r="B751" i="7"/>
  <c r="B750" i="7"/>
  <c r="C750" i="7" s="1"/>
  <c r="C749" i="7"/>
  <c r="B749" i="7"/>
  <c r="B748" i="7"/>
  <c r="C760" i="7" s="1"/>
  <c r="B747" i="7"/>
  <c r="B746" i="7"/>
  <c r="C745" i="7"/>
  <c r="B745" i="7"/>
  <c r="B744" i="7"/>
  <c r="C756" i="7" s="1"/>
  <c r="C743" i="7"/>
  <c r="B743" i="7"/>
  <c r="C755" i="7" s="1"/>
  <c r="B742" i="7"/>
  <c r="C741" i="7"/>
  <c r="B741" i="7"/>
  <c r="B740" i="7"/>
  <c r="C752" i="7" s="1"/>
  <c r="B739" i="7"/>
  <c r="C751" i="7" s="1"/>
  <c r="B738" i="7"/>
  <c r="C737" i="7"/>
  <c r="B737" i="7"/>
  <c r="B736" i="7"/>
  <c r="C748" i="7" s="1"/>
  <c r="B735" i="7"/>
  <c r="C747" i="7" s="1"/>
  <c r="C734" i="7"/>
  <c r="B734" i="7"/>
  <c r="C746" i="7" s="1"/>
  <c r="C733" i="7"/>
  <c r="B733" i="7"/>
  <c r="B732" i="7"/>
  <c r="C744" i="7" s="1"/>
  <c r="B731" i="7"/>
  <c r="C731" i="7" s="1"/>
  <c r="B730" i="7"/>
  <c r="C742" i="7" s="1"/>
  <c r="C729" i="7"/>
  <c r="B729" i="7"/>
  <c r="B728" i="7"/>
  <c r="C740" i="7" s="1"/>
  <c r="B727" i="7"/>
  <c r="C727" i="7" s="1"/>
  <c r="B726" i="7"/>
  <c r="C738" i="7" s="1"/>
  <c r="C725" i="7"/>
  <c r="B725" i="7"/>
  <c r="B724" i="7"/>
  <c r="C736" i="7" s="1"/>
  <c r="B723" i="7"/>
  <c r="C722" i="7"/>
  <c r="B722" i="7"/>
  <c r="C721" i="7"/>
  <c r="B721" i="7"/>
  <c r="B720" i="7"/>
  <c r="C732" i="7" s="1"/>
  <c r="B719" i="7"/>
  <c r="B718" i="7"/>
  <c r="C718" i="7" s="1"/>
  <c r="C717" i="7"/>
  <c r="B717" i="7"/>
  <c r="B716" i="7"/>
  <c r="C728" i="7" s="1"/>
  <c r="B715" i="7"/>
  <c r="B714" i="7"/>
  <c r="C713" i="7"/>
  <c r="B713" i="7"/>
  <c r="B712" i="7"/>
  <c r="C724" i="7" s="1"/>
  <c r="C711" i="7"/>
  <c r="B711" i="7"/>
  <c r="C723" i="7" s="1"/>
  <c r="B710" i="7"/>
  <c r="C709" i="7"/>
  <c r="B709" i="7"/>
  <c r="B708" i="7"/>
  <c r="C720" i="7" s="1"/>
  <c r="B707" i="7"/>
  <c r="C719" i="7" s="1"/>
  <c r="B706" i="7"/>
  <c r="C705" i="7"/>
  <c r="B705" i="7"/>
  <c r="B704" i="7"/>
  <c r="C716" i="7" s="1"/>
  <c r="B703" i="7"/>
  <c r="C715" i="7" s="1"/>
  <c r="C702" i="7"/>
  <c r="B702" i="7"/>
  <c r="C714" i="7" s="1"/>
  <c r="C701" i="7"/>
  <c r="B701" i="7"/>
  <c r="B700" i="7"/>
  <c r="C712" i="7" s="1"/>
  <c r="B699" i="7"/>
  <c r="C699" i="7" s="1"/>
  <c r="B698" i="7"/>
  <c r="C710" i="7" s="1"/>
  <c r="C697" i="7"/>
  <c r="B697" i="7"/>
  <c r="B696" i="7"/>
  <c r="C708" i="7" s="1"/>
  <c r="B695" i="7"/>
  <c r="C695" i="7" s="1"/>
  <c r="B694" i="7"/>
  <c r="C706" i="7" s="1"/>
  <c r="C693" i="7"/>
  <c r="B693" i="7"/>
  <c r="B692" i="7"/>
  <c r="C704" i="7" s="1"/>
  <c r="B691" i="7"/>
  <c r="C690" i="7"/>
  <c r="B690" i="7"/>
  <c r="C689" i="7"/>
  <c r="B689" i="7"/>
  <c r="B688" i="7"/>
  <c r="C700" i="7" s="1"/>
  <c r="B687" i="7"/>
  <c r="B686" i="7"/>
  <c r="C686" i="7" s="1"/>
  <c r="C685" i="7"/>
  <c r="B685" i="7"/>
  <c r="B684" i="7"/>
  <c r="C696" i="7" s="1"/>
  <c r="B683" i="7"/>
  <c r="B682" i="7"/>
  <c r="C681" i="7"/>
  <c r="B681" i="7"/>
  <c r="B680" i="7"/>
  <c r="C692" i="7" s="1"/>
  <c r="C679" i="7"/>
  <c r="B679" i="7"/>
  <c r="C691" i="7" s="1"/>
  <c r="B678" i="7"/>
  <c r="C677" i="7"/>
  <c r="B677" i="7"/>
  <c r="B676" i="7"/>
  <c r="C688" i="7" s="1"/>
  <c r="B675" i="7"/>
  <c r="C687" i="7" s="1"/>
  <c r="B674" i="7"/>
  <c r="C673" i="7"/>
  <c r="B673" i="7"/>
  <c r="B672" i="7"/>
  <c r="C684" i="7" s="1"/>
  <c r="B671" i="7"/>
  <c r="C683" i="7" s="1"/>
  <c r="C670" i="7"/>
  <c r="B670" i="7"/>
  <c r="C682" i="7" s="1"/>
  <c r="C669" i="7"/>
  <c r="B669" i="7"/>
  <c r="B668" i="7"/>
  <c r="C680" i="7" s="1"/>
  <c r="B667" i="7"/>
  <c r="C667" i="7" s="1"/>
  <c r="B666" i="7"/>
  <c r="C678" i="7" s="1"/>
  <c r="C665" i="7"/>
  <c r="B665" i="7"/>
  <c r="B664" i="7"/>
  <c r="C676" i="7" s="1"/>
  <c r="B663" i="7"/>
  <c r="C663" i="7" s="1"/>
  <c r="B662" i="7"/>
  <c r="C674" i="7" s="1"/>
  <c r="C661" i="7"/>
  <c r="B661" i="7"/>
  <c r="B660" i="7"/>
  <c r="C672" i="7" s="1"/>
  <c r="B659" i="7"/>
  <c r="C658" i="7"/>
  <c r="B658" i="7"/>
  <c r="C657" i="7"/>
  <c r="B657" i="7"/>
  <c r="B656" i="7"/>
  <c r="C668" i="7" s="1"/>
  <c r="B655" i="7"/>
  <c r="B654" i="7"/>
  <c r="C654" i="7" s="1"/>
  <c r="C653" i="7"/>
  <c r="B653" i="7"/>
  <c r="B652" i="7"/>
  <c r="C664" i="7" s="1"/>
  <c r="B651" i="7"/>
  <c r="B650" i="7"/>
  <c r="C649" i="7"/>
  <c r="B649" i="7"/>
  <c r="B648" i="7"/>
  <c r="C660" i="7" s="1"/>
  <c r="C647" i="7"/>
  <c r="B647" i="7"/>
  <c r="C659" i="7" s="1"/>
  <c r="B646" i="7"/>
  <c r="C645" i="7"/>
  <c r="B645" i="7"/>
  <c r="B644" i="7"/>
  <c r="C656" i="7" s="1"/>
  <c r="B643" i="7"/>
  <c r="C655" i="7" s="1"/>
  <c r="B642" i="7"/>
  <c r="C641" i="7"/>
  <c r="B641" i="7"/>
  <c r="B640" i="7"/>
  <c r="C652" i="7" s="1"/>
  <c r="B639" i="7"/>
  <c r="C651" i="7" s="1"/>
  <c r="C638" i="7"/>
  <c r="B638" i="7"/>
  <c r="C650" i="7" s="1"/>
  <c r="C637" i="7"/>
  <c r="B637" i="7"/>
  <c r="B636" i="7"/>
  <c r="C648" i="7" s="1"/>
  <c r="B635" i="7"/>
  <c r="C635" i="7" s="1"/>
  <c r="B634" i="7"/>
  <c r="C646" i="7" s="1"/>
  <c r="C633" i="7"/>
  <c r="B633" i="7"/>
  <c r="B632" i="7"/>
  <c r="C644" i="7" s="1"/>
  <c r="B631" i="7"/>
  <c r="C631" i="7" s="1"/>
  <c r="B630" i="7"/>
  <c r="C642" i="7" s="1"/>
  <c r="C629" i="7"/>
  <c r="B629" i="7"/>
  <c r="B628" i="7"/>
  <c r="C640" i="7" s="1"/>
  <c r="B627" i="7"/>
  <c r="C626" i="7"/>
  <c r="B626" i="7"/>
  <c r="C625" i="7"/>
  <c r="B625" i="7"/>
  <c r="B624" i="7"/>
  <c r="C636" i="7" s="1"/>
  <c r="B623" i="7"/>
  <c r="B622" i="7"/>
  <c r="C622" i="7" s="1"/>
  <c r="C621" i="7"/>
  <c r="B621" i="7"/>
  <c r="B620" i="7"/>
  <c r="C632" i="7" s="1"/>
  <c r="B619" i="7"/>
  <c r="B618" i="7"/>
  <c r="C617" i="7"/>
  <c r="B617" i="7"/>
  <c r="B616" i="7"/>
  <c r="C628" i="7" s="1"/>
  <c r="C615" i="7"/>
  <c r="B615" i="7"/>
  <c r="C627" i="7" s="1"/>
  <c r="B614" i="7"/>
  <c r="C613" i="7"/>
  <c r="B613" i="7"/>
  <c r="B612" i="7"/>
  <c r="C624" i="7" s="1"/>
  <c r="B611" i="7"/>
  <c r="C623" i="7" s="1"/>
  <c r="B610" i="7"/>
  <c r="C609" i="7"/>
  <c r="B609" i="7"/>
  <c r="B608" i="7"/>
  <c r="C620" i="7" s="1"/>
  <c r="B607" i="7"/>
  <c r="C619" i="7" s="1"/>
  <c r="C606" i="7"/>
  <c r="B606" i="7"/>
  <c r="C618" i="7" s="1"/>
  <c r="C605" i="7"/>
  <c r="B605" i="7"/>
  <c r="B604" i="7"/>
  <c r="C616" i="7" s="1"/>
  <c r="B603" i="7"/>
  <c r="C603" i="7" s="1"/>
  <c r="B602" i="7"/>
  <c r="C614" i="7" s="1"/>
  <c r="C601" i="7"/>
  <c r="B601" i="7"/>
  <c r="B600" i="7"/>
  <c r="C612" i="7" s="1"/>
  <c r="B599" i="7"/>
  <c r="C599" i="7" s="1"/>
  <c r="B598" i="7"/>
  <c r="C610" i="7" s="1"/>
  <c r="C597" i="7"/>
  <c r="B597" i="7"/>
  <c r="B596" i="7"/>
  <c r="C608" i="7" s="1"/>
  <c r="B595" i="7"/>
  <c r="C594" i="7"/>
  <c r="B594" i="7"/>
  <c r="C593" i="7"/>
  <c r="B593" i="7"/>
  <c r="B592" i="7"/>
  <c r="C604" i="7" s="1"/>
  <c r="B591" i="7"/>
  <c r="B590" i="7"/>
  <c r="C590" i="7" s="1"/>
  <c r="C589" i="7"/>
  <c r="B589" i="7"/>
  <c r="B588" i="7"/>
  <c r="C600" i="7" s="1"/>
  <c r="B587" i="7"/>
  <c r="B586" i="7"/>
  <c r="C585" i="7"/>
  <c r="B585" i="7"/>
  <c r="B584" i="7"/>
  <c r="C596" i="7" s="1"/>
  <c r="C583" i="7"/>
  <c r="B583" i="7"/>
  <c r="C595" i="7" s="1"/>
  <c r="B582" i="7"/>
  <c r="C581" i="7"/>
  <c r="B581" i="7"/>
  <c r="B580" i="7"/>
  <c r="C592" i="7" s="1"/>
  <c r="B579" i="7"/>
  <c r="C591" i="7" s="1"/>
  <c r="B578" i="7"/>
  <c r="C577" i="7"/>
  <c r="B577" i="7"/>
  <c r="B576" i="7"/>
  <c r="C588" i="7" s="1"/>
  <c r="B575" i="7"/>
  <c r="C587" i="7" s="1"/>
  <c r="C574" i="7"/>
  <c r="B574" i="7"/>
  <c r="C586" i="7" s="1"/>
  <c r="C573" i="7"/>
  <c r="B573" i="7"/>
  <c r="B572" i="7"/>
  <c r="C584" i="7" s="1"/>
  <c r="B571" i="7"/>
  <c r="C571" i="7" s="1"/>
  <c r="B570" i="7"/>
  <c r="C582" i="7" s="1"/>
  <c r="C569" i="7"/>
  <c r="B569" i="7"/>
  <c r="B568" i="7"/>
  <c r="C580" i="7" s="1"/>
  <c r="B567" i="7"/>
  <c r="C567" i="7" s="1"/>
  <c r="B566" i="7"/>
  <c r="C578" i="7" s="1"/>
  <c r="C565" i="7"/>
  <c r="B565" i="7"/>
  <c r="B564" i="7"/>
  <c r="C576" i="7" s="1"/>
  <c r="B563" i="7"/>
  <c r="C562" i="7"/>
  <c r="B562" i="7"/>
  <c r="C561" i="7"/>
  <c r="B561" i="7"/>
  <c r="B560" i="7"/>
  <c r="C572" i="7" s="1"/>
  <c r="B559" i="7"/>
  <c r="B558" i="7"/>
  <c r="C558" i="7" s="1"/>
  <c r="C557" i="7"/>
  <c r="B557" i="7"/>
  <c r="B556" i="7"/>
  <c r="C568" i="7" s="1"/>
  <c r="B555" i="7"/>
  <c r="B554" i="7"/>
  <c r="C553" i="7"/>
  <c r="B553" i="7"/>
  <c r="B552" i="7"/>
  <c r="C564" i="7" s="1"/>
  <c r="C551" i="7"/>
  <c r="B551" i="7"/>
  <c r="C563" i="7" s="1"/>
  <c r="B550" i="7"/>
  <c r="C549" i="7"/>
  <c r="B549" i="7"/>
  <c r="B548" i="7"/>
  <c r="C560" i="7" s="1"/>
  <c r="B547" i="7"/>
  <c r="C559" i="7" s="1"/>
  <c r="B546" i="7"/>
  <c r="C545" i="7"/>
  <c r="B545" i="7"/>
  <c r="B544" i="7"/>
  <c r="B543" i="7"/>
  <c r="C555" i="7" s="1"/>
  <c r="C542" i="7"/>
  <c r="B542" i="7"/>
  <c r="C554" i="7" s="1"/>
  <c r="C541" i="7"/>
  <c r="B541" i="7"/>
  <c r="B540" i="7"/>
  <c r="B539" i="7"/>
  <c r="C539" i="7" s="1"/>
  <c r="B538" i="7"/>
  <c r="C550" i="7" s="1"/>
  <c r="C537" i="7"/>
  <c r="B537" i="7"/>
  <c r="B536" i="7"/>
  <c r="B535" i="7"/>
  <c r="C535" i="7" s="1"/>
  <c r="B534" i="7"/>
  <c r="C546" i="7" s="1"/>
  <c r="C533" i="7"/>
  <c r="B533" i="7"/>
  <c r="B532" i="7"/>
  <c r="B531" i="7"/>
  <c r="C530" i="7"/>
  <c r="B530" i="7"/>
  <c r="C529" i="7"/>
  <c r="B529" i="7"/>
  <c r="B528" i="7"/>
  <c r="B527" i="7"/>
  <c r="B526" i="7"/>
  <c r="C526" i="7" s="1"/>
  <c r="C525" i="7"/>
  <c r="B525" i="7"/>
  <c r="B524" i="7"/>
  <c r="C536" i="7" s="1"/>
  <c r="B523" i="7"/>
  <c r="B522" i="7"/>
  <c r="C521" i="7"/>
  <c r="B521" i="7"/>
  <c r="B520" i="7"/>
  <c r="C532" i="7" s="1"/>
  <c r="C519" i="7"/>
  <c r="B519" i="7"/>
  <c r="C531" i="7" s="1"/>
  <c r="B518" i="7"/>
  <c r="C517" i="7"/>
  <c r="B517" i="7"/>
  <c r="B516" i="7"/>
  <c r="C528" i="7" s="1"/>
  <c r="B515" i="7"/>
  <c r="C527" i="7" s="1"/>
  <c r="B514" i="7"/>
  <c r="C513" i="7"/>
  <c r="B513" i="7"/>
  <c r="B512" i="7"/>
  <c r="B511" i="7"/>
  <c r="C523" i="7" s="1"/>
  <c r="C510" i="7"/>
  <c r="B510" i="7"/>
  <c r="C522" i="7" s="1"/>
  <c r="C509" i="7"/>
  <c r="B509" i="7"/>
  <c r="B508" i="7"/>
  <c r="B507" i="7"/>
  <c r="C507" i="7" s="1"/>
  <c r="B506" i="7"/>
  <c r="C518" i="7" s="1"/>
  <c r="C505" i="7"/>
  <c r="B505" i="7"/>
  <c r="B504" i="7"/>
  <c r="B503" i="7"/>
  <c r="C503" i="7" s="1"/>
  <c r="B502" i="7"/>
  <c r="C514" i="7" s="1"/>
  <c r="C501" i="7"/>
  <c r="B501" i="7"/>
  <c r="B500" i="7"/>
  <c r="B499" i="7"/>
  <c r="C498" i="7"/>
  <c r="B498" i="7"/>
  <c r="C497" i="7"/>
  <c r="B497" i="7"/>
  <c r="B496" i="7"/>
  <c r="B495" i="7"/>
  <c r="B494" i="7"/>
  <c r="C494" i="7" s="1"/>
  <c r="C493" i="7"/>
  <c r="B493" i="7"/>
  <c r="B492" i="7"/>
  <c r="C504" i="7" s="1"/>
  <c r="B491" i="7"/>
  <c r="B490" i="7"/>
  <c r="C489" i="7"/>
  <c r="B489" i="7"/>
  <c r="B488" i="7"/>
  <c r="C500" i="7" s="1"/>
  <c r="C487" i="7"/>
  <c r="B487" i="7"/>
  <c r="C499" i="7" s="1"/>
  <c r="B486" i="7"/>
  <c r="C485" i="7"/>
  <c r="B485" i="7"/>
  <c r="B484" i="7"/>
  <c r="C496" i="7" s="1"/>
  <c r="B483" i="7"/>
  <c r="C495" i="7" s="1"/>
  <c r="B482" i="7"/>
  <c r="C481" i="7"/>
  <c r="B481" i="7"/>
  <c r="B480" i="7"/>
  <c r="B479" i="7"/>
  <c r="C491" i="7" s="1"/>
  <c r="C478" i="7"/>
  <c r="B478" i="7"/>
  <c r="C490" i="7" s="1"/>
  <c r="C477" i="7"/>
  <c r="B477" i="7"/>
  <c r="B476" i="7"/>
  <c r="B475" i="7"/>
  <c r="C475" i="7" s="1"/>
  <c r="B474" i="7"/>
  <c r="C486" i="7" s="1"/>
  <c r="C473" i="7"/>
  <c r="B473" i="7"/>
  <c r="B472" i="7"/>
  <c r="B471" i="7"/>
  <c r="C471" i="7" s="1"/>
  <c r="B470" i="7"/>
  <c r="C482" i="7" s="1"/>
  <c r="C469" i="7"/>
  <c r="B469" i="7"/>
  <c r="B468" i="7"/>
  <c r="B467" i="7"/>
  <c r="C466" i="7"/>
  <c r="B466" i="7"/>
  <c r="C465" i="7"/>
  <c r="B465" i="7"/>
  <c r="B464" i="7"/>
  <c r="B463" i="7"/>
  <c r="B462" i="7"/>
  <c r="C462" i="7" s="1"/>
  <c r="C461" i="7"/>
  <c r="B461" i="7"/>
  <c r="B460" i="7"/>
  <c r="C472" i="7" s="1"/>
  <c r="B459" i="7"/>
  <c r="B458" i="7"/>
  <c r="C457" i="7"/>
  <c r="B457" i="7"/>
  <c r="B456" i="7"/>
  <c r="C468" i="7" s="1"/>
  <c r="C455" i="7"/>
  <c r="B455" i="7"/>
  <c r="C467" i="7" s="1"/>
  <c r="B454" i="7"/>
  <c r="C453" i="7"/>
  <c r="B453" i="7"/>
  <c r="B452" i="7"/>
  <c r="C464" i="7" s="1"/>
  <c r="B451" i="7"/>
  <c r="C463" i="7" s="1"/>
  <c r="B450" i="7"/>
  <c r="C449" i="7"/>
  <c r="B449" i="7"/>
  <c r="B448" i="7"/>
  <c r="B447" i="7"/>
  <c r="C459" i="7" s="1"/>
  <c r="C446" i="7"/>
  <c r="B446" i="7"/>
  <c r="C458" i="7" s="1"/>
  <c r="C445" i="7"/>
  <c r="B445" i="7"/>
  <c r="B444" i="7"/>
  <c r="B443" i="7"/>
  <c r="C443" i="7" s="1"/>
  <c r="B442" i="7"/>
  <c r="C454" i="7" s="1"/>
  <c r="C441" i="7"/>
  <c r="B441" i="7"/>
  <c r="B440" i="7"/>
  <c r="B439" i="7"/>
  <c r="C439" i="7" s="1"/>
  <c r="B438" i="7"/>
  <c r="C450" i="7" s="1"/>
  <c r="C437" i="7"/>
  <c r="B437" i="7"/>
  <c r="B436" i="7"/>
  <c r="B435" i="7"/>
  <c r="C434" i="7"/>
  <c r="B434" i="7"/>
  <c r="C433" i="7"/>
  <c r="B433" i="7"/>
  <c r="B432" i="7"/>
  <c r="B431" i="7"/>
  <c r="B430" i="7"/>
  <c r="C430" i="7" s="1"/>
  <c r="C429" i="7"/>
  <c r="B429" i="7"/>
  <c r="B428" i="7"/>
  <c r="C440" i="7" s="1"/>
  <c r="B427" i="7"/>
  <c r="B426" i="7"/>
  <c r="C425" i="7"/>
  <c r="B425" i="7"/>
  <c r="B424" i="7"/>
  <c r="C436" i="7" s="1"/>
  <c r="C423" i="7"/>
  <c r="B423" i="7"/>
  <c r="C435" i="7" s="1"/>
  <c r="B422" i="7"/>
  <c r="C421" i="7"/>
  <c r="B421" i="7"/>
  <c r="B420" i="7"/>
  <c r="C432" i="7" s="1"/>
  <c r="B419" i="7"/>
  <c r="C431" i="7" s="1"/>
  <c r="B418" i="7"/>
  <c r="C417" i="7"/>
  <c r="B417" i="7"/>
  <c r="B416" i="7"/>
  <c r="B415" i="7"/>
  <c r="C427" i="7" s="1"/>
  <c r="C414" i="7"/>
  <c r="B414" i="7"/>
  <c r="C426" i="7" s="1"/>
  <c r="C413" i="7"/>
  <c r="B413" i="7"/>
  <c r="B412" i="7"/>
  <c r="B411" i="7"/>
  <c r="C411" i="7" s="1"/>
  <c r="B410" i="7"/>
  <c r="C422" i="7" s="1"/>
  <c r="C409" i="7"/>
  <c r="B409" i="7"/>
  <c r="B408" i="7"/>
  <c r="B407" i="7"/>
  <c r="C407" i="7" s="1"/>
  <c r="B406" i="7"/>
  <c r="C418" i="7" s="1"/>
  <c r="C405" i="7"/>
  <c r="B405" i="7"/>
  <c r="B404" i="7"/>
  <c r="B403" i="7"/>
  <c r="C402" i="7"/>
  <c r="B402" i="7"/>
  <c r="C401" i="7"/>
  <c r="B401" i="7"/>
  <c r="B400" i="7"/>
  <c r="B399" i="7"/>
  <c r="B398" i="7"/>
  <c r="C398" i="7" s="1"/>
  <c r="C397" i="7"/>
  <c r="B397" i="7"/>
  <c r="B396" i="7"/>
  <c r="C408" i="7" s="1"/>
  <c r="B395" i="7"/>
  <c r="B394" i="7"/>
  <c r="C393" i="7"/>
  <c r="B393" i="7"/>
  <c r="B392" i="7"/>
  <c r="C404" i="7" s="1"/>
  <c r="C391" i="7"/>
  <c r="B391" i="7"/>
  <c r="C403" i="7" s="1"/>
  <c r="B390" i="7"/>
  <c r="C389" i="7"/>
  <c r="B389" i="7"/>
  <c r="B388" i="7"/>
  <c r="C400" i="7" s="1"/>
  <c r="B387" i="7"/>
  <c r="C399" i="7" s="1"/>
  <c r="B386" i="7"/>
  <c r="C385" i="7"/>
  <c r="B385" i="7"/>
  <c r="B384" i="7"/>
  <c r="B383" i="7"/>
  <c r="C395" i="7" s="1"/>
  <c r="C382" i="7"/>
  <c r="B382" i="7"/>
  <c r="C394" i="7" s="1"/>
  <c r="C381" i="7"/>
  <c r="B381" i="7"/>
  <c r="B380" i="7"/>
  <c r="B379" i="7"/>
  <c r="C379" i="7" s="1"/>
  <c r="B378" i="7"/>
  <c r="C390" i="7" s="1"/>
  <c r="C377" i="7"/>
  <c r="B377" i="7"/>
  <c r="B376" i="7"/>
  <c r="B375" i="7"/>
  <c r="C375" i="7" s="1"/>
  <c r="B374" i="7"/>
  <c r="C386" i="7" s="1"/>
  <c r="C373" i="7"/>
  <c r="B373" i="7"/>
  <c r="B372" i="7"/>
  <c r="B371" i="7"/>
  <c r="C370" i="7"/>
  <c r="B370" i="7"/>
  <c r="C369" i="7"/>
  <c r="B369" i="7"/>
  <c r="B368" i="7"/>
  <c r="B367" i="7"/>
  <c r="B366" i="7"/>
  <c r="C366" i="7" s="1"/>
  <c r="C365" i="7"/>
  <c r="B365" i="7"/>
  <c r="B364" i="7"/>
  <c r="C376" i="7" s="1"/>
  <c r="B363" i="7"/>
  <c r="B362" i="7"/>
  <c r="C361" i="7"/>
  <c r="B361" i="7"/>
  <c r="B360" i="7"/>
  <c r="C372" i="7" s="1"/>
  <c r="C359" i="7"/>
  <c r="B359" i="7"/>
  <c r="C371" i="7" s="1"/>
  <c r="B358" i="7"/>
  <c r="C357" i="7"/>
  <c r="B357" i="7"/>
  <c r="B356" i="7"/>
  <c r="C368" i="7" s="1"/>
  <c r="B355" i="7"/>
  <c r="C367" i="7" s="1"/>
  <c r="B354" i="7"/>
  <c r="B353" i="7"/>
  <c r="B352" i="7"/>
  <c r="C364" i="7" s="1"/>
  <c r="B351" i="7"/>
  <c r="C363" i="7" s="1"/>
  <c r="B350" i="7"/>
  <c r="C362" i="7" s="1"/>
  <c r="B349" i="7"/>
  <c r="B348" i="7"/>
  <c r="C347" i="7"/>
  <c r="B347" i="7"/>
  <c r="B346" i="7"/>
  <c r="C358" i="7" s="1"/>
  <c r="B345" i="7"/>
  <c r="B344" i="7"/>
  <c r="B343" i="7"/>
  <c r="C343" i="7" s="1"/>
  <c r="B342" i="7"/>
  <c r="C354" i="7" s="1"/>
  <c r="C341" i="7"/>
  <c r="B341" i="7"/>
  <c r="C353" i="7" s="1"/>
  <c r="B340" i="7"/>
  <c r="B339" i="7"/>
  <c r="B338" i="7"/>
  <c r="C350" i="7" s="1"/>
  <c r="B337" i="7"/>
  <c r="C349" i="7" s="1"/>
  <c r="B336" i="7"/>
  <c r="B335" i="7"/>
  <c r="B334" i="7"/>
  <c r="C334" i="7" s="1"/>
  <c r="B333" i="7"/>
  <c r="C345" i="7" s="1"/>
  <c r="B332" i="7"/>
  <c r="C344" i="7" s="1"/>
  <c r="B331" i="7"/>
  <c r="B330" i="7"/>
  <c r="C329" i="7"/>
  <c r="B329" i="7"/>
  <c r="B328" i="7"/>
  <c r="C340" i="7" s="1"/>
  <c r="B327" i="7"/>
  <c r="C339" i="7" s="1"/>
  <c r="B326" i="7"/>
  <c r="B325" i="7"/>
  <c r="C325" i="7" s="1"/>
  <c r="B324" i="7"/>
  <c r="C336" i="7" s="1"/>
  <c r="C323" i="7"/>
  <c r="B323" i="7"/>
  <c r="C335" i="7" s="1"/>
  <c r="B322" i="7"/>
  <c r="B321" i="7"/>
  <c r="B320" i="7"/>
  <c r="C319" i="7"/>
  <c r="B319" i="7"/>
  <c r="C331" i="7" s="1"/>
  <c r="C318" i="7"/>
  <c r="B318" i="7"/>
  <c r="C330" i="7" s="1"/>
  <c r="B317" i="7"/>
  <c r="B316" i="7"/>
  <c r="B315" i="7"/>
  <c r="C327" i="7" s="1"/>
  <c r="C314" i="7"/>
  <c r="B314" i="7"/>
  <c r="C326" i="7" s="1"/>
  <c r="B313" i="7"/>
  <c r="B312" i="7"/>
  <c r="B311" i="7"/>
  <c r="C311" i="7" s="1"/>
  <c r="B310" i="7"/>
  <c r="C322" i="7" s="1"/>
  <c r="B309" i="7"/>
  <c r="C321" i="7" s="1"/>
  <c r="B308" i="7"/>
  <c r="B307" i="7"/>
  <c r="C306" i="7"/>
  <c r="B306" i="7"/>
  <c r="B305" i="7"/>
  <c r="C317" i="7" s="1"/>
  <c r="B304" i="7"/>
  <c r="B303" i="7"/>
  <c r="B302" i="7"/>
  <c r="C302" i="7" s="1"/>
  <c r="C301" i="7"/>
  <c r="B301" i="7"/>
  <c r="C313" i="7" s="1"/>
  <c r="B300" i="7"/>
  <c r="C312" i="7" s="1"/>
  <c r="B299" i="7"/>
  <c r="B298" i="7"/>
  <c r="B297" i="7"/>
  <c r="C309" i="7" s="1"/>
  <c r="B296" i="7"/>
  <c r="C308" i="7" s="1"/>
  <c r="C295" i="7"/>
  <c r="B295" i="7"/>
  <c r="C307" i="7" s="1"/>
  <c r="B294" i="7"/>
  <c r="B293" i="7"/>
  <c r="C293" i="7" s="1"/>
  <c r="B292" i="7"/>
  <c r="C304" i="7" s="1"/>
  <c r="B291" i="7"/>
  <c r="C303" i="7" s="1"/>
  <c r="B290" i="7"/>
  <c r="B289" i="7"/>
  <c r="B288" i="7"/>
  <c r="C300" i="7" s="1"/>
  <c r="B287" i="7"/>
  <c r="C299" i="7" s="1"/>
  <c r="B286" i="7"/>
  <c r="C298" i="7" s="1"/>
  <c r="B285" i="7"/>
  <c r="B284" i="7"/>
  <c r="C283" i="7"/>
  <c r="B283" i="7"/>
  <c r="B282" i="7"/>
  <c r="C294" i="7" s="1"/>
  <c r="B281" i="7"/>
  <c r="B280" i="7"/>
  <c r="B279" i="7"/>
  <c r="C279" i="7" s="1"/>
  <c r="B278" i="7"/>
  <c r="C290" i="7" s="1"/>
  <c r="C277" i="7"/>
  <c r="B277" i="7"/>
  <c r="C289" i="7" s="1"/>
  <c r="B276" i="7"/>
  <c r="B275" i="7"/>
  <c r="B274" i="7"/>
  <c r="C286" i="7" s="1"/>
  <c r="B273" i="7"/>
  <c r="C285" i="7" s="1"/>
  <c r="B272" i="7"/>
  <c r="B271" i="7"/>
  <c r="B270" i="7"/>
  <c r="C270" i="7" s="1"/>
  <c r="B269" i="7"/>
  <c r="C281" i="7" s="1"/>
  <c r="B268" i="7"/>
  <c r="C280" i="7" s="1"/>
  <c r="B267" i="7"/>
  <c r="B266" i="7"/>
  <c r="C265" i="7"/>
  <c r="B265" i="7"/>
  <c r="B264" i="7"/>
  <c r="C276" i="7" s="1"/>
  <c r="B263" i="7"/>
  <c r="C275" i="7" s="1"/>
  <c r="B262" i="7"/>
  <c r="B261" i="7"/>
  <c r="C261" i="7" s="1"/>
  <c r="B260" i="7"/>
  <c r="C272" i="7" s="1"/>
  <c r="C259" i="7"/>
  <c r="B259" i="7"/>
  <c r="C271" i="7" s="1"/>
  <c r="B258" i="7"/>
  <c r="B257" i="7"/>
  <c r="B256" i="7"/>
  <c r="C255" i="7"/>
  <c r="B255" i="7"/>
  <c r="C267" i="7" s="1"/>
  <c r="C254" i="7"/>
  <c r="B254" i="7"/>
  <c r="C266" i="7" s="1"/>
  <c r="B253" i="7"/>
  <c r="B252" i="7"/>
  <c r="B251" i="7"/>
  <c r="C263" i="7" s="1"/>
  <c r="C250" i="7"/>
  <c r="B250" i="7"/>
  <c r="C262" i="7" s="1"/>
  <c r="B249" i="7"/>
  <c r="B248" i="7"/>
  <c r="B247" i="7"/>
  <c r="C247" i="7" s="1"/>
  <c r="B246" i="7"/>
  <c r="C258" i="7" s="1"/>
  <c r="B245" i="7"/>
  <c r="C257" i="7" s="1"/>
  <c r="B244" i="7"/>
  <c r="B243" i="7"/>
  <c r="C242" i="7"/>
  <c r="B242" i="7"/>
  <c r="B241" i="7"/>
  <c r="C253" i="7" s="1"/>
  <c r="B240" i="7"/>
  <c r="B239" i="7"/>
  <c r="B238" i="7"/>
  <c r="C238" i="7" s="1"/>
  <c r="C237" i="7"/>
  <c r="B237" i="7"/>
  <c r="C249" i="7" s="1"/>
  <c r="B236" i="7"/>
  <c r="C248" i="7" s="1"/>
  <c r="B235" i="7"/>
  <c r="B234" i="7"/>
  <c r="B233" i="7"/>
  <c r="C245" i="7" s="1"/>
  <c r="B232" i="7"/>
  <c r="C244" i="7" s="1"/>
  <c r="C231" i="7"/>
  <c r="B231" i="7"/>
  <c r="C243" i="7" s="1"/>
  <c r="B230" i="7"/>
  <c r="B229" i="7"/>
  <c r="C229" i="7" s="1"/>
  <c r="B228" i="7"/>
  <c r="C240" i="7" s="1"/>
  <c r="B227" i="7"/>
  <c r="C239" i="7" s="1"/>
  <c r="B226" i="7"/>
  <c r="B225" i="7"/>
  <c r="B224" i="7"/>
  <c r="C236" i="7" s="1"/>
  <c r="B223" i="7"/>
  <c r="C235" i="7" s="1"/>
  <c r="B222" i="7"/>
  <c r="C234" i="7" s="1"/>
  <c r="B221" i="7"/>
  <c r="B220" i="7"/>
  <c r="C219" i="7"/>
  <c r="B219" i="7"/>
  <c r="B218" i="7"/>
  <c r="C230" i="7" s="1"/>
  <c r="B217" i="7"/>
  <c r="B216" i="7"/>
  <c r="B215" i="7"/>
  <c r="C215" i="7" s="1"/>
  <c r="C214" i="7"/>
  <c r="B214" i="7"/>
  <c r="C226" i="7" s="1"/>
  <c r="C213" i="7"/>
  <c r="B213" i="7"/>
  <c r="C225" i="7" s="1"/>
  <c r="B212" i="7"/>
  <c r="B211" i="7"/>
  <c r="B210" i="7"/>
  <c r="C210" i="7" s="1"/>
  <c r="B209" i="7"/>
  <c r="C221" i="7" s="1"/>
  <c r="B208" i="7"/>
  <c r="B207" i="7"/>
  <c r="B206" i="7"/>
  <c r="C206" i="7" s="1"/>
  <c r="B205" i="7"/>
  <c r="C217" i="7" s="1"/>
  <c r="B204" i="7"/>
  <c r="C216" i="7" s="1"/>
  <c r="B203" i="7"/>
  <c r="B202" i="7"/>
  <c r="C201" i="7"/>
  <c r="B201" i="7"/>
  <c r="B200" i="7"/>
  <c r="C212" i="7" s="1"/>
  <c r="B199" i="7"/>
  <c r="C211" i="7" s="1"/>
  <c r="B198" i="7"/>
  <c r="B197" i="7"/>
  <c r="C197" i="7" s="1"/>
  <c r="B196" i="7"/>
  <c r="C208" i="7" s="1"/>
  <c r="C195" i="7"/>
  <c r="B195" i="7"/>
  <c r="C207" i="7" s="1"/>
  <c r="B194" i="7"/>
  <c r="B193" i="7"/>
  <c r="B192" i="7"/>
  <c r="C191" i="7"/>
  <c r="B191" i="7"/>
  <c r="C203" i="7" s="1"/>
  <c r="C190" i="7"/>
  <c r="B190" i="7"/>
  <c r="C202" i="7" s="1"/>
  <c r="B189" i="7"/>
  <c r="B188" i="7"/>
  <c r="B187" i="7"/>
  <c r="C199" i="7" s="1"/>
  <c r="C186" i="7"/>
  <c r="B186" i="7"/>
  <c r="C198" i="7" s="1"/>
  <c r="B185" i="7"/>
  <c r="B184" i="7"/>
  <c r="B183" i="7"/>
  <c r="C183" i="7" s="1"/>
  <c r="B182" i="7"/>
  <c r="C194" i="7" s="1"/>
  <c r="B181" i="7"/>
  <c r="C193" i="7" s="1"/>
  <c r="B180" i="7"/>
  <c r="B179" i="7"/>
  <c r="C178" i="7"/>
  <c r="B178" i="7"/>
  <c r="B177" i="7"/>
  <c r="C189" i="7" s="1"/>
  <c r="B176" i="7"/>
  <c r="B175" i="7"/>
  <c r="B174" i="7"/>
  <c r="C174" i="7" s="1"/>
  <c r="C173" i="7"/>
  <c r="B173" i="7"/>
  <c r="C185" i="7" s="1"/>
  <c r="B172" i="7"/>
  <c r="C184" i="7" s="1"/>
  <c r="B171" i="7"/>
  <c r="B170" i="7"/>
  <c r="B169" i="7"/>
  <c r="C181" i="7" s="1"/>
  <c r="B168" i="7"/>
  <c r="C180" i="7" s="1"/>
  <c r="C167" i="7"/>
  <c r="B167" i="7"/>
  <c r="C179" i="7" s="1"/>
  <c r="B166" i="7"/>
  <c r="B165" i="7"/>
  <c r="C165" i="7" s="1"/>
  <c r="B164" i="7"/>
  <c r="C176" i="7" s="1"/>
  <c r="B163" i="7"/>
  <c r="C175" i="7" s="1"/>
  <c r="B162" i="7"/>
  <c r="B161" i="7"/>
  <c r="B160" i="7"/>
  <c r="C172" i="7" s="1"/>
  <c r="B159" i="7"/>
  <c r="C171" i="7" s="1"/>
  <c r="B158" i="7"/>
  <c r="C170" i="7" s="1"/>
  <c r="B157" i="7"/>
  <c r="B156" i="7"/>
  <c r="C155" i="7"/>
  <c r="B155" i="7"/>
  <c r="B154" i="7"/>
  <c r="C166" i="7" s="1"/>
  <c r="B153" i="7"/>
  <c r="B152" i="7"/>
  <c r="B151" i="7"/>
  <c r="C151" i="7" s="1"/>
  <c r="C150" i="7"/>
  <c r="B150" i="7"/>
  <c r="C162" i="7" s="1"/>
  <c r="C149" i="7"/>
  <c r="B149" i="7"/>
  <c r="C161" i="7" s="1"/>
  <c r="B148" i="7"/>
  <c r="B147" i="7"/>
  <c r="B146" i="7"/>
  <c r="C158" i="7" s="1"/>
  <c r="B145" i="7"/>
  <c r="C157" i="7" s="1"/>
  <c r="B144" i="7"/>
  <c r="B143" i="7"/>
  <c r="B142" i="7"/>
  <c r="C142" i="7" s="1"/>
  <c r="B141" i="7"/>
  <c r="C153" i="7" s="1"/>
  <c r="B140" i="7"/>
  <c r="C152" i="7" s="1"/>
  <c r="B139" i="7"/>
  <c r="B138" i="7"/>
  <c r="C137" i="7"/>
  <c r="B137" i="7"/>
  <c r="B136" i="7"/>
  <c r="C148" i="7" s="1"/>
  <c r="B135" i="7"/>
  <c r="C147" i="7" s="1"/>
  <c r="B134" i="7"/>
  <c r="B133" i="7"/>
  <c r="C133" i="7" s="1"/>
  <c r="B132" i="7"/>
  <c r="C144" i="7" s="1"/>
  <c r="C131" i="7"/>
  <c r="B131" i="7"/>
  <c r="C143" i="7" s="1"/>
  <c r="B130" i="7"/>
  <c r="B129" i="7"/>
  <c r="C141" i="7" s="1"/>
  <c r="B128" i="7"/>
  <c r="C127" i="7"/>
  <c r="B127" i="7"/>
  <c r="C139" i="7" s="1"/>
  <c r="C126" i="7"/>
  <c r="B126" i="7"/>
  <c r="C138" i="7" s="1"/>
  <c r="B125" i="7"/>
  <c r="B124" i="7"/>
  <c r="C136" i="7" s="1"/>
  <c r="B123" i="7"/>
  <c r="C135" i="7" s="1"/>
  <c r="C122" i="7"/>
  <c r="B122" i="7"/>
  <c r="C134" i="7" s="1"/>
  <c r="B121" i="7"/>
  <c r="B120" i="7"/>
  <c r="B119" i="7"/>
  <c r="C119" i="7" s="1"/>
  <c r="B118" i="7"/>
  <c r="C130" i="7" s="1"/>
  <c r="C117" i="7"/>
  <c r="B117" i="7"/>
  <c r="C129" i="7" s="1"/>
  <c r="B116" i="7"/>
  <c r="B115" i="7"/>
  <c r="B114" i="7"/>
  <c r="C114" i="7" s="1"/>
  <c r="B113" i="7"/>
  <c r="C125" i="7" s="1"/>
  <c r="B112" i="7"/>
  <c r="B111" i="7"/>
  <c r="C110" i="7"/>
  <c r="B110" i="7"/>
  <c r="B109" i="7"/>
  <c r="C121" i="7" s="1"/>
  <c r="B108" i="7"/>
  <c r="C120" i="7" s="1"/>
  <c r="B107" i="7"/>
  <c r="B106" i="7"/>
  <c r="C118" i="7" s="1"/>
  <c r="C105" i="7"/>
  <c r="B105" i="7"/>
  <c r="B104" i="7"/>
  <c r="C116" i="7" s="1"/>
  <c r="B103" i="7"/>
  <c r="B102" i="7"/>
  <c r="B101" i="7"/>
  <c r="C113" i="7" s="1"/>
  <c r="B100" i="7"/>
  <c r="C112" i="7" s="1"/>
  <c r="C99" i="7"/>
  <c r="B99" i="7"/>
  <c r="C111" i="7" s="1"/>
  <c r="B98" i="7"/>
  <c r="B97" i="7"/>
  <c r="C109" i="7" s="1"/>
  <c r="B96" i="7"/>
  <c r="C108" i="7" s="1"/>
  <c r="B95" i="7"/>
  <c r="C107" i="7" s="1"/>
  <c r="C94" i="7"/>
  <c r="B94" i="7"/>
  <c r="B93" i="7"/>
  <c r="B92" i="7"/>
  <c r="B91" i="7"/>
  <c r="C103" i="7" s="1"/>
  <c r="B90" i="7"/>
  <c r="C102" i="7" s="1"/>
  <c r="B89" i="7"/>
  <c r="B88" i="7"/>
  <c r="C87" i="7"/>
  <c r="B87" i="7"/>
  <c r="B86" i="7"/>
  <c r="C98" i="7" s="1"/>
  <c r="B85" i="7"/>
  <c r="C97" i="7" s="1"/>
  <c r="B84" i="7"/>
  <c r="B83" i="7"/>
  <c r="C95" i="7" s="1"/>
  <c r="C82" i="7"/>
  <c r="B82" i="7"/>
  <c r="B81" i="7"/>
  <c r="C93" i="7" s="1"/>
  <c r="B80" i="7"/>
  <c r="B79" i="7"/>
  <c r="C78" i="7"/>
  <c r="B78" i="7"/>
  <c r="C90" i="7" s="1"/>
  <c r="C77" i="7"/>
  <c r="B77" i="7"/>
  <c r="C89" i="7" s="1"/>
  <c r="B76" i="7"/>
  <c r="C88" i="7" s="1"/>
  <c r="B75" i="7"/>
  <c r="B74" i="7"/>
  <c r="C86" i="7" s="1"/>
  <c r="C73" i="7"/>
  <c r="B73" i="7"/>
  <c r="C85" i="7" s="1"/>
  <c r="B72" i="7"/>
  <c r="C84" i="7" s="1"/>
  <c r="C71" i="7"/>
  <c r="B71" i="7"/>
  <c r="B70" i="7"/>
  <c r="B69" i="7"/>
  <c r="C81" i="7" s="1"/>
  <c r="B68" i="7"/>
  <c r="C80" i="7" s="1"/>
  <c r="B67" i="7"/>
  <c r="C79" i="7" s="1"/>
  <c r="B66" i="7"/>
  <c r="B65" i="7"/>
  <c r="B64" i="7"/>
  <c r="C76" i="7" s="1"/>
  <c r="B63" i="7"/>
  <c r="C75" i="7" s="1"/>
  <c r="C62" i="7"/>
  <c r="B62" i="7"/>
  <c r="C74" i="7" s="1"/>
  <c r="B61" i="7"/>
  <c r="B60" i="7"/>
  <c r="B59" i="7"/>
  <c r="C59" i="7" s="1"/>
  <c r="B58" i="7"/>
  <c r="C70" i="7" s="1"/>
  <c r="B57" i="7"/>
  <c r="B56" i="7"/>
  <c r="C55" i="7"/>
  <c r="B55" i="7"/>
  <c r="B54" i="7"/>
  <c r="C66" i="7" s="1"/>
  <c r="B53" i="7"/>
  <c r="C65" i="7" s="1"/>
  <c r="B52" i="7"/>
  <c r="B51" i="7"/>
  <c r="C63" i="7" s="1"/>
  <c r="C50" i="7"/>
  <c r="B50" i="7"/>
  <c r="B49" i="7"/>
  <c r="C61" i="7" s="1"/>
  <c r="B48" i="7"/>
  <c r="B47" i="7"/>
  <c r="C46" i="7"/>
  <c r="B46" i="7"/>
  <c r="C58" i="7" s="1"/>
  <c r="C45" i="7"/>
  <c r="B45" i="7"/>
  <c r="C57" i="7" s="1"/>
  <c r="B44" i="7"/>
  <c r="C56" i="7" s="1"/>
  <c r="B43" i="7"/>
  <c r="B42" i="7"/>
  <c r="C54" i="7" s="1"/>
  <c r="B41" i="7"/>
  <c r="C41" i="7" s="1"/>
  <c r="B40" i="7"/>
  <c r="C52" i="7" s="1"/>
  <c r="C39" i="7"/>
  <c r="B39" i="7"/>
  <c r="B38" i="7"/>
  <c r="B37" i="7"/>
  <c r="C49" i="7" s="1"/>
  <c r="B36" i="7"/>
  <c r="C48" i="7" s="1"/>
  <c r="C35" i="7"/>
  <c r="B35" i="7"/>
  <c r="C47" i="7" s="1"/>
  <c r="B34" i="7"/>
  <c r="B33" i="7"/>
  <c r="B32" i="7"/>
  <c r="C44" i="7" s="1"/>
  <c r="B31" i="7"/>
  <c r="C43" i="7" s="1"/>
  <c r="B30" i="7"/>
  <c r="C42" i="7" s="1"/>
  <c r="B29" i="7"/>
  <c r="B28" i="7"/>
  <c r="C40" i="7" s="1"/>
  <c r="C27" i="7"/>
  <c r="B27" i="7"/>
  <c r="B26" i="7"/>
  <c r="C38" i="7" s="1"/>
  <c r="B25" i="7"/>
  <c r="C25" i="7" s="1"/>
  <c r="B24" i="7"/>
  <c r="B23" i="7"/>
  <c r="B22" i="7"/>
  <c r="C34" i="7" s="1"/>
  <c r="B21" i="7"/>
  <c r="B20" i="7"/>
  <c r="B19" i="7"/>
  <c r="C19" i="7" s="1"/>
  <c r="B18" i="7"/>
  <c r="C30" i="7" s="1"/>
  <c r="B17" i="7"/>
  <c r="C29" i="7" s="1"/>
  <c r="B16" i="7"/>
  <c r="B15" i="7"/>
  <c r="B14" i="7"/>
  <c r="B13" i="7"/>
  <c r="B12" i="7"/>
  <c r="C24" i="7" s="1"/>
  <c r="B11" i="7"/>
  <c r="C23" i="7" s="1"/>
  <c r="B10" i="7"/>
  <c r="C22" i="7" s="1"/>
  <c r="B9" i="7"/>
  <c r="C21" i="7" s="1"/>
  <c r="B8" i="7"/>
  <c r="C20" i="7" s="1"/>
  <c r="B7" i="7"/>
  <c r="B6" i="7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C757" i="6" s="1"/>
  <c r="B744" i="6"/>
  <c r="C756" i="6" s="1"/>
  <c r="B743" i="6"/>
  <c r="B742" i="6"/>
  <c r="C754" i="6" s="1"/>
  <c r="B741" i="6"/>
  <c r="B740" i="6"/>
  <c r="B739" i="6"/>
  <c r="C751" i="6" s="1"/>
  <c r="B738" i="6"/>
  <c r="C750" i="6" s="1"/>
  <c r="B737" i="6"/>
  <c r="B736" i="6"/>
  <c r="B735" i="6"/>
  <c r="C747" i="6" s="1"/>
  <c r="B734" i="6"/>
  <c r="B733" i="6"/>
  <c r="B732" i="6"/>
  <c r="C732" i="6" s="1"/>
  <c r="B731" i="6"/>
  <c r="B730" i="6"/>
  <c r="B729" i="6"/>
  <c r="C741" i="6" s="1"/>
  <c r="B728" i="6"/>
  <c r="C740" i="6" s="1"/>
  <c r="B727" i="6"/>
  <c r="B726" i="6"/>
  <c r="B725" i="6"/>
  <c r="B724" i="6"/>
  <c r="C736" i="6" s="1"/>
  <c r="B723" i="6"/>
  <c r="B722" i="6"/>
  <c r="C734" i="6" s="1"/>
  <c r="B721" i="6"/>
  <c r="B720" i="6"/>
  <c r="B719" i="6"/>
  <c r="B718" i="6"/>
  <c r="B717" i="6"/>
  <c r="C729" i="6" s="1"/>
  <c r="B716" i="6"/>
  <c r="B715" i="6"/>
  <c r="B714" i="6"/>
  <c r="B713" i="6"/>
  <c r="B712" i="6"/>
  <c r="C724" i="6" s="1"/>
  <c r="B711" i="6"/>
  <c r="B710" i="6"/>
  <c r="B709" i="6"/>
  <c r="B708" i="6"/>
  <c r="B707" i="6"/>
  <c r="C719" i="6" s="1"/>
  <c r="B706" i="6"/>
  <c r="C718" i="6" s="1"/>
  <c r="B705" i="6"/>
  <c r="B704" i="6"/>
  <c r="B703" i="6"/>
  <c r="B702" i="6"/>
  <c r="B701" i="6"/>
  <c r="B700" i="6"/>
  <c r="B699" i="6"/>
  <c r="C711" i="6" s="1"/>
  <c r="B698" i="6"/>
  <c r="B697" i="6"/>
  <c r="C709" i="6" s="1"/>
  <c r="B696" i="6"/>
  <c r="C708" i="6" s="1"/>
  <c r="B695" i="6"/>
  <c r="B694" i="6"/>
  <c r="B693" i="6"/>
  <c r="B692" i="6"/>
  <c r="C704" i="6" s="1"/>
  <c r="B691" i="6"/>
  <c r="C703" i="6" s="1"/>
  <c r="B690" i="6"/>
  <c r="C702" i="6" s="1"/>
  <c r="B689" i="6"/>
  <c r="B688" i="6"/>
  <c r="B687" i="6"/>
  <c r="B686" i="6"/>
  <c r="B685" i="6"/>
  <c r="C697" i="6" s="1"/>
  <c r="B684" i="6"/>
  <c r="C696" i="6" s="1"/>
  <c r="B683" i="6"/>
  <c r="B682" i="6"/>
  <c r="B681" i="6"/>
  <c r="B680" i="6"/>
  <c r="C692" i="6" s="1"/>
  <c r="B679" i="6"/>
  <c r="C679" i="6" s="1"/>
  <c r="B678" i="6"/>
  <c r="B677" i="6"/>
  <c r="B676" i="6"/>
  <c r="B675" i="6"/>
  <c r="B674" i="6"/>
  <c r="B673" i="6"/>
  <c r="B672" i="6"/>
  <c r="B671" i="6"/>
  <c r="B670" i="6"/>
  <c r="B669" i="6"/>
  <c r="C681" i="6" s="1"/>
  <c r="B668" i="6"/>
  <c r="C668" i="6" s="1"/>
  <c r="B667" i="6"/>
  <c r="B666" i="6"/>
  <c r="C678" i="6" s="1"/>
  <c r="B665" i="6"/>
  <c r="B664" i="6"/>
  <c r="B663" i="6"/>
  <c r="B662" i="6"/>
  <c r="B661" i="6"/>
  <c r="B660" i="6"/>
  <c r="B659" i="6"/>
  <c r="C671" i="6" s="1"/>
  <c r="B658" i="6"/>
  <c r="B657" i="6"/>
  <c r="B656" i="6"/>
  <c r="B655" i="6"/>
  <c r="B654" i="6"/>
  <c r="B653" i="6"/>
  <c r="B652" i="6"/>
  <c r="C652" i="6" s="1"/>
  <c r="B651" i="6"/>
  <c r="B650" i="6"/>
  <c r="C662" i="6" s="1"/>
  <c r="B649" i="6"/>
  <c r="B648" i="6"/>
  <c r="B647" i="6"/>
  <c r="B646" i="6"/>
  <c r="B645" i="6"/>
  <c r="B644" i="6"/>
  <c r="C656" i="6" s="1"/>
  <c r="B643" i="6"/>
  <c r="B642" i="6"/>
  <c r="B641" i="6"/>
  <c r="B640" i="6"/>
  <c r="B639" i="6"/>
  <c r="B638" i="6"/>
  <c r="C650" i="6" s="1"/>
  <c r="B637" i="6"/>
  <c r="C649" i="6" s="1"/>
  <c r="C636" i="6"/>
  <c r="B636" i="6"/>
  <c r="B635" i="6"/>
  <c r="C647" i="6" s="1"/>
  <c r="B634" i="6"/>
  <c r="B633" i="6"/>
  <c r="B632" i="6"/>
  <c r="B631" i="6"/>
  <c r="B630" i="6"/>
  <c r="B629" i="6"/>
  <c r="B628" i="6"/>
  <c r="C640" i="6" s="1"/>
  <c r="B627" i="6"/>
  <c r="B626" i="6"/>
  <c r="B625" i="6"/>
  <c r="B624" i="6"/>
  <c r="B623" i="6"/>
  <c r="C635" i="6" s="1"/>
  <c r="B622" i="6"/>
  <c r="C634" i="6" s="1"/>
  <c r="B621" i="6"/>
  <c r="C633" i="6" s="1"/>
  <c r="B620" i="6"/>
  <c r="B619" i="6"/>
  <c r="B618" i="6"/>
  <c r="B617" i="6"/>
  <c r="B616" i="6"/>
  <c r="B615" i="6"/>
  <c r="C615" i="6" s="1"/>
  <c r="B614" i="6"/>
  <c r="B613" i="6"/>
  <c r="B612" i="6"/>
  <c r="B611" i="6"/>
  <c r="B610" i="6"/>
  <c r="B609" i="6"/>
  <c r="B608" i="6"/>
  <c r="B607" i="6"/>
  <c r="C619" i="6" s="1"/>
  <c r="B606" i="6"/>
  <c r="C618" i="6" s="1"/>
  <c r="B605" i="6"/>
  <c r="C617" i="6" s="1"/>
  <c r="B604" i="6"/>
  <c r="B603" i="6"/>
  <c r="B602" i="6"/>
  <c r="B601" i="6"/>
  <c r="C613" i="6" s="1"/>
  <c r="B600" i="6"/>
  <c r="B599" i="6"/>
  <c r="C599" i="6" s="1"/>
  <c r="B598" i="6"/>
  <c r="B597" i="6"/>
  <c r="B596" i="6"/>
  <c r="B595" i="6"/>
  <c r="B594" i="6"/>
  <c r="B593" i="6"/>
  <c r="B592" i="6"/>
  <c r="B591" i="6"/>
  <c r="C603" i="6" s="1"/>
  <c r="B590" i="6"/>
  <c r="B589" i="6"/>
  <c r="B588" i="6"/>
  <c r="C588" i="6" s="1"/>
  <c r="B587" i="6"/>
  <c r="B586" i="6"/>
  <c r="B585" i="6"/>
  <c r="C597" i="6" s="1"/>
  <c r="B584" i="6"/>
  <c r="C584" i="6" s="1"/>
  <c r="B583" i="6"/>
  <c r="C583" i="6" s="1"/>
  <c r="B582" i="6"/>
  <c r="B581" i="6"/>
  <c r="B580" i="6"/>
  <c r="C592" i="6" s="1"/>
  <c r="B579" i="6"/>
  <c r="B578" i="6"/>
  <c r="B577" i="6"/>
  <c r="B576" i="6"/>
  <c r="B575" i="6"/>
  <c r="B574" i="6"/>
  <c r="C586" i="6" s="1"/>
  <c r="B573" i="6"/>
  <c r="C585" i="6" s="1"/>
  <c r="B572" i="6"/>
  <c r="B571" i="6"/>
  <c r="B570" i="6"/>
  <c r="B569" i="6"/>
  <c r="B568" i="6"/>
  <c r="B567" i="6"/>
  <c r="C567" i="6" s="1"/>
  <c r="B566" i="6"/>
  <c r="B565" i="6"/>
  <c r="B564" i="6"/>
  <c r="B563" i="6"/>
  <c r="B562" i="6"/>
  <c r="B561" i="6"/>
  <c r="B560" i="6"/>
  <c r="C572" i="6" s="1"/>
  <c r="B559" i="6"/>
  <c r="C571" i="6" s="1"/>
  <c r="B558" i="6"/>
  <c r="C570" i="6" s="1"/>
  <c r="B557" i="6"/>
  <c r="C569" i="6" s="1"/>
  <c r="B556" i="6"/>
  <c r="B555" i="6"/>
  <c r="B554" i="6"/>
  <c r="B553" i="6"/>
  <c r="C565" i="6" s="1"/>
  <c r="B552" i="6"/>
  <c r="C564" i="6" s="1"/>
  <c r="C551" i="6"/>
  <c r="B551" i="6"/>
  <c r="B550" i="6"/>
  <c r="B549" i="6"/>
  <c r="B548" i="6"/>
  <c r="B547" i="6"/>
  <c r="B546" i="6"/>
  <c r="B545" i="6"/>
  <c r="B544" i="6"/>
  <c r="B543" i="6"/>
  <c r="C555" i="6" s="1"/>
  <c r="B542" i="6"/>
  <c r="C554" i="6" s="1"/>
  <c r="B541" i="6"/>
  <c r="B540" i="6"/>
  <c r="B539" i="6"/>
  <c r="B538" i="6"/>
  <c r="C550" i="6" s="1"/>
  <c r="B537" i="6"/>
  <c r="C549" i="6" s="1"/>
  <c r="B536" i="6"/>
  <c r="C548" i="6" s="1"/>
  <c r="B535" i="6"/>
  <c r="B534" i="6"/>
  <c r="B533" i="6"/>
  <c r="B532" i="6"/>
  <c r="B531" i="6"/>
  <c r="B530" i="6"/>
  <c r="C542" i="6" s="1"/>
  <c r="B529" i="6"/>
  <c r="B528" i="6"/>
  <c r="B527" i="6"/>
  <c r="C539" i="6" s="1"/>
  <c r="B526" i="6"/>
  <c r="B525" i="6"/>
  <c r="B524" i="6"/>
  <c r="B523" i="6"/>
  <c r="B522" i="6"/>
  <c r="C534" i="6" s="1"/>
  <c r="B521" i="6"/>
  <c r="C533" i="6" s="1"/>
  <c r="B520" i="6"/>
  <c r="B519" i="6"/>
  <c r="B518" i="6"/>
  <c r="B517" i="6"/>
  <c r="B516" i="6"/>
  <c r="B515" i="6"/>
  <c r="B514" i="6"/>
  <c r="C526" i="6" s="1"/>
  <c r="B513" i="6"/>
  <c r="B512" i="6"/>
  <c r="B511" i="6"/>
  <c r="B510" i="6"/>
  <c r="C522" i="6" s="1"/>
  <c r="B509" i="6"/>
  <c r="B508" i="6"/>
  <c r="C508" i="6" s="1"/>
  <c r="B507" i="6"/>
  <c r="B506" i="6"/>
  <c r="C518" i="6" s="1"/>
  <c r="B505" i="6"/>
  <c r="B504" i="6"/>
  <c r="B503" i="6"/>
  <c r="B502" i="6"/>
  <c r="B501" i="6"/>
  <c r="B500" i="6"/>
  <c r="B499" i="6"/>
  <c r="C499" i="6" s="1"/>
  <c r="B498" i="6"/>
  <c r="B497" i="6"/>
  <c r="B496" i="6"/>
  <c r="B495" i="6"/>
  <c r="C507" i="6" s="1"/>
  <c r="B494" i="6"/>
  <c r="B493" i="6"/>
  <c r="B492" i="6"/>
  <c r="B491" i="6"/>
  <c r="B490" i="6"/>
  <c r="B489" i="6"/>
  <c r="C501" i="6" s="1"/>
  <c r="B488" i="6"/>
  <c r="C500" i="6" s="1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C487" i="6" s="1"/>
  <c r="B474" i="6"/>
  <c r="C486" i="6" s="1"/>
  <c r="B473" i="6"/>
  <c r="C485" i="6" s="1"/>
  <c r="B472" i="6"/>
  <c r="B471" i="6"/>
  <c r="B470" i="6"/>
  <c r="B469" i="6"/>
  <c r="B468" i="6"/>
  <c r="B467" i="6"/>
  <c r="C479" i="6" s="1"/>
  <c r="B466" i="6"/>
  <c r="C478" i="6" s="1"/>
  <c r="B465" i="6"/>
  <c r="B464" i="6"/>
  <c r="B463" i="6"/>
  <c r="B462" i="6"/>
  <c r="B461" i="6"/>
  <c r="B460" i="6"/>
  <c r="B459" i="6"/>
  <c r="B458" i="6"/>
  <c r="C470" i="6" s="1"/>
  <c r="B457" i="6"/>
  <c r="C469" i="6" s="1"/>
  <c r="B456" i="6"/>
  <c r="B455" i="6"/>
  <c r="B454" i="6"/>
  <c r="B453" i="6"/>
  <c r="B452" i="6"/>
  <c r="C464" i="6" s="1"/>
  <c r="B451" i="6"/>
  <c r="B450" i="6"/>
  <c r="C462" i="6" s="1"/>
  <c r="B449" i="6"/>
  <c r="B448" i="6"/>
  <c r="B447" i="6"/>
  <c r="B446" i="6"/>
  <c r="B445" i="6"/>
  <c r="C457" i="6" s="1"/>
  <c r="B444" i="6"/>
  <c r="C444" i="6" s="1"/>
  <c r="B443" i="6"/>
  <c r="B442" i="6"/>
  <c r="C454" i="6" s="1"/>
  <c r="B441" i="6"/>
  <c r="B440" i="6"/>
  <c r="B439" i="6"/>
  <c r="B438" i="6"/>
  <c r="B437" i="6"/>
  <c r="B436" i="6"/>
  <c r="C448" i="6" s="1"/>
  <c r="B435" i="6"/>
  <c r="C435" i="6" s="1"/>
  <c r="B434" i="6"/>
  <c r="B433" i="6"/>
  <c r="B432" i="6"/>
  <c r="B431" i="6"/>
  <c r="B430" i="6"/>
  <c r="C442" i="6" s="1"/>
  <c r="B429" i="6"/>
  <c r="C441" i="6" s="1"/>
  <c r="B428" i="6"/>
  <c r="C428" i="6" s="1"/>
  <c r="B427" i="6"/>
  <c r="B426" i="6"/>
  <c r="B425" i="6"/>
  <c r="C437" i="6" s="1"/>
  <c r="B424" i="6"/>
  <c r="B423" i="6"/>
  <c r="C423" i="6" s="1"/>
  <c r="B422" i="6"/>
  <c r="B421" i="6"/>
  <c r="B420" i="6"/>
  <c r="B419" i="6"/>
  <c r="B418" i="6"/>
  <c r="B417" i="6"/>
  <c r="B416" i="6"/>
  <c r="B415" i="6"/>
  <c r="B414" i="6"/>
  <c r="C426" i="6" s="1"/>
  <c r="B413" i="6"/>
  <c r="C425" i="6" s="1"/>
  <c r="B412" i="6"/>
  <c r="C412" i="6" s="1"/>
  <c r="B411" i="6"/>
  <c r="B410" i="6"/>
  <c r="C422" i="6" s="1"/>
  <c r="B409" i="6"/>
  <c r="B408" i="6"/>
  <c r="B407" i="6"/>
  <c r="B406" i="6"/>
  <c r="B405" i="6"/>
  <c r="B404" i="6"/>
  <c r="B403" i="6"/>
  <c r="C415" i="6" s="1"/>
  <c r="B402" i="6"/>
  <c r="C414" i="6" s="1"/>
  <c r="B401" i="6"/>
  <c r="B400" i="6"/>
  <c r="B399" i="6"/>
  <c r="B398" i="6"/>
  <c r="B397" i="6"/>
  <c r="B396" i="6"/>
  <c r="C396" i="6" s="1"/>
  <c r="B395" i="6"/>
  <c r="B394" i="6"/>
  <c r="C406" i="6" s="1"/>
  <c r="B393" i="6"/>
  <c r="B392" i="6"/>
  <c r="B391" i="6"/>
  <c r="B390" i="6"/>
  <c r="B389" i="6"/>
  <c r="B388" i="6"/>
  <c r="C400" i="6" s="1"/>
  <c r="B387" i="6"/>
  <c r="B386" i="6"/>
  <c r="C398" i="6" s="1"/>
  <c r="B385" i="6"/>
  <c r="B384" i="6"/>
  <c r="B383" i="6"/>
  <c r="B382" i="6"/>
  <c r="C394" i="6" s="1"/>
  <c r="B381" i="6"/>
  <c r="C393" i="6" s="1"/>
  <c r="C380" i="6"/>
  <c r="B380" i="6"/>
  <c r="B379" i="6"/>
  <c r="B378" i="6"/>
  <c r="B377" i="6"/>
  <c r="B376" i="6"/>
  <c r="B375" i="6"/>
  <c r="B374" i="6"/>
  <c r="B373" i="6"/>
  <c r="B372" i="6"/>
  <c r="C384" i="6" s="1"/>
  <c r="B371" i="6"/>
  <c r="B370" i="6"/>
  <c r="B369" i="6"/>
  <c r="B368" i="6"/>
  <c r="B367" i="6"/>
  <c r="C379" i="6" s="1"/>
  <c r="B366" i="6"/>
  <c r="C378" i="6" s="1"/>
  <c r="B365" i="6"/>
  <c r="C377" i="6" s="1"/>
  <c r="B364" i="6"/>
  <c r="B363" i="6"/>
  <c r="B362" i="6"/>
  <c r="B361" i="6"/>
  <c r="B360" i="6"/>
  <c r="B359" i="6"/>
  <c r="C359" i="6" s="1"/>
  <c r="B358" i="6"/>
  <c r="B357" i="6"/>
  <c r="B356" i="6"/>
  <c r="B355" i="6"/>
  <c r="B354" i="6"/>
  <c r="B353" i="6"/>
  <c r="B352" i="6"/>
  <c r="B351" i="6"/>
  <c r="C363" i="6" s="1"/>
  <c r="B350" i="6"/>
  <c r="C362" i="6" s="1"/>
  <c r="B349" i="6"/>
  <c r="C361" i="6" s="1"/>
  <c r="B348" i="6"/>
  <c r="B347" i="6"/>
  <c r="B346" i="6"/>
  <c r="B345" i="6"/>
  <c r="C357" i="6" s="1"/>
  <c r="B344" i="6"/>
  <c r="C356" i="6" s="1"/>
  <c r="B343" i="6"/>
  <c r="C343" i="6" s="1"/>
  <c r="B342" i="6"/>
  <c r="B341" i="6"/>
  <c r="B340" i="6"/>
  <c r="B339" i="6"/>
  <c r="B338" i="6"/>
  <c r="B337" i="6"/>
  <c r="B336" i="6"/>
  <c r="B335" i="6"/>
  <c r="C347" i="6" s="1"/>
  <c r="B334" i="6"/>
  <c r="B333" i="6"/>
  <c r="B332" i="6"/>
  <c r="B331" i="6"/>
  <c r="B330" i="6"/>
  <c r="B329" i="6"/>
  <c r="C341" i="6" s="1"/>
  <c r="B328" i="6"/>
  <c r="B327" i="6"/>
  <c r="B326" i="6"/>
  <c r="B325" i="6"/>
  <c r="C337" i="6" s="1"/>
  <c r="B324" i="6"/>
  <c r="B323" i="6"/>
  <c r="B322" i="6"/>
  <c r="B321" i="6"/>
  <c r="B320" i="6"/>
  <c r="C320" i="6" s="1"/>
  <c r="B319" i="6"/>
  <c r="B318" i="6"/>
  <c r="B317" i="6"/>
  <c r="C329" i="6" s="1"/>
  <c r="B316" i="6"/>
  <c r="B315" i="6"/>
  <c r="B314" i="6"/>
  <c r="B313" i="6"/>
  <c r="B312" i="6"/>
  <c r="B311" i="6"/>
  <c r="C311" i="6" s="1"/>
  <c r="B310" i="6"/>
  <c r="B309" i="6"/>
  <c r="B308" i="6"/>
  <c r="B307" i="6"/>
  <c r="B306" i="6"/>
  <c r="B305" i="6"/>
  <c r="B304" i="6"/>
  <c r="B303" i="6"/>
  <c r="C315" i="6" s="1"/>
  <c r="B302" i="6"/>
  <c r="B301" i="6"/>
  <c r="B300" i="6"/>
  <c r="B299" i="6"/>
  <c r="B298" i="6"/>
  <c r="B297" i="6"/>
  <c r="B296" i="6"/>
  <c r="B295" i="6"/>
  <c r="C295" i="6" s="1"/>
  <c r="B294" i="6"/>
  <c r="B293" i="6"/>
  <c r="C305" i="6" s="1"/>
  <c r="B292" i="6"/>
  <c r="B291" i="6"/>
  <c r="B290" i="6"/>
  <c r="B289" i="6"/>
  <c r="B288" i="6"/>
  <c r="C300" i="6" s="1"/>
  <c r="B287" i="6"/>
  <c r="B286" i="6"/>
  <c r="B285" i="6"/>
  <c r="C297" i="6" s="1"/>
  <c r="B284" i="6"/>
  <c r="B283" i="6"/>
  <c r="B282" i="6"/>
  <c r="B281" i="6"/>
  <c r="B280" i="6"/>
  <c r="C280" i="6" s="1"/>
  <c r="C279" i="6"/>
  <c r="B279" i="6"/>
  <c r="B278" i="6"/>
  <c r="B277" i="6"/>
  <c r="B276" i="6"/>
  <c r="B275" i="6"/>
  <c r="B274" i="6"/>
  <c r="B273" i="6"/>
  <c r="B272" i="6"/>
  <c r="C272" i="6" s="1"/>
  <c r="B271" i="6"/>
  <c r="C283" i="6" s="1"/>
  <c r="B270" i="6"/>
  <c r="C282" i="6" s="1"/>
  <c r="B269" i="6"/>
  <c r="B268" i="6"/>
  <c r="B267" i="6"/>
  <c r="B266" i="6"/>
  <c r="B265" i="6"/>
  <c r="C277" i="6" s="1"/>
  <c r="B264" i="6"/>
  <c r="B263" i="6"/>
  <c r="B262" i="6"/>
  <c r="C274" i="6" s="1"/>
  <c r="B261" i="6"/>
  <c r="B260" i="6"/>
  <c r="B259" i="6"/>
  <c r="B258" i="6"/>
  <c r="C258" i="6" s="1"/>
  <c r="B257" i="6"/>
  <c r="C269" i="6" s="1"/>
  <c r="B256" i="6"/>
  <c r="C268" i="6" s="1"/>
  <c r="B255" i="6"/>
  <c r="B254" i="6"/>
  <c r="B253" i="6"/>
  <c r="B252" i="6"/>
  <c r="B251" i="6"/>
  <c r="B250" i="6"/>
  <c r="B249" i="6"/>
  <c r="B248" i="6"/>
  <c r="B247" i="6"/>
  <c r="C247" i="6" s="1"/>
  <c r="B246" i="6"/>
  <c r="B245" i="6"/>
  <c r="B244" i="6"/>
  <c r="B243" i="6"/>
  <c r="C255" i="6" s="1"/>
  <c r="B242" i="6"/>
  <c r="B241" i="6"/>
  <c r="B240" i="6"/>
  <c r="B239" i="6"/>
  <c r="B238" i="6"/>
  <c r="B237" i="6"/>
  <c r="B236" i="6"/>
  <c r="B235" i="6"/>
  <c r="B234" i="6"/>
  <c r="C246" i="6" s="1"/>
  <c r="B233" i="6"/>
  <c r="C245" i="6" s="1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C232" i="6" s="1"/>
  <c r="B219" i="6"/>
  <c r="B218" i="6"/>
  <c r="B217" i="6"/>
  <c r="B216" i="6"/>
  <c r="B215" i="6"/>
  <c r="C227" i="6" s="1"/>
  <c r="B214" i="6"/>
  <c r="B213" i="6"/>
  <c r="B212" i="6"/>
  <c r="B211" i="6"/>
  <c r="B210" i="6"/>
  <c r="B209" i="6"/>
  <c r="B208" i="6"/>
  <c r="B207" i="6"/>
  <c r="B206" i="6"/>
  <c r="C206" i="6" s="1"/>
  <c r="B205" i="6"/>
  <c r="B204" i="6"/>
  <c r="B203" i="6"/>
  <c r="B202" i="6"/>
  <c r="B201" i="6"/>
  <c r="C213" i="6" s="1"/>
  <c r="B200" i="6"/>
  <c r="B199" i="6"/>
  <c r="B198" i="6"/>
  <c r="B197" i="6"/>
  <c r="B196" i="6"/>
  <c r="B195" i="6"/>
  <c r="B194" i="6"/>
  <c r="B193" i="6"/>
  <c r="C205" i="6" s="1"/>
  <c r="B192" i="6"/>
  <c r="B191" i="6"/>
  <c r="B190" i="6"/>
  <c r="B189" i="6"/>
  <c r="C201" i="6" s="1"/>
  <c r="B188" i="6"/>
  <c r="B187" i="6"/>
  <c r="B186" i="6"/>
  <c r="B185" i="6"/>
  <c r="B184" i="6"/>
  <c r="C184" i="6" s="1"/>
  <c r="B183" i="6"/>
  <c r="B182" i="6"/>
  <c r="B181" i="6"/>
  <c r="B180" i="6"/>
  <c r="B179" i="6"/>
  <c r="C191" i="6" s="1"/>
  <c r="B178" i="6"/>
  <c r="B177" i="6"/>
  <c r="B176" i="6"/>
  <c r="B175" i="6"/>
  <c r="B174" i="6"/>
  <c r="B173" i="6"/>
  <c r="B172" i="6"/>
  <c r="B171" i="6"/>
  <c r="C171" i="6" s="1"/>
  <c r="B170" i="6"/>
  <c r="C182" i="6" s="1"/>
  <c r="B169" i="6"/>
  <c r="C181" i="6" s="1"/>
  <c r="B168" i="6"/>
  <c r="B167" i="6"/>
  <c r="B166" i="6"/>
  <c r="B165" i="6"/>
  <c r="B164" i="6"/>
  <c r="B163" i="6"/>
  <c r="B162" i="6"/>
  <c r="B161" i="6"/>
  <c r="C173" i="6" s="1"/>
  <c r="B160" i="6"/>
  <c r="C172" i="6" s="1"/>
  <c r="B159" i="6"/>
  <c r="B158" i="6"/>
  <c r="B157" i="6"/>
  <c r="C169" i="6" s="1"/>
  <c r="B156" i="6"/>
  <c r="B155" i="6"/>
  <c r="B154" i="6"/>
  <c r="B153" i="6"/>
  <c r="B152" i="6"/>
  <c r="C152" i="6" s="1"/>
  <c r="B151" i="6"/>
  <c r="B150" i="6"/>
  <c r="B149" i="6"/>
  <c r="B148" i="6"/>
  <c r="B147" i="6"/>
  <c r="C159" i="6" s="1"/>
  <c r="B146" i="6"/>
  <c r="B145" i="6"/>
  <c r="B144" i="6"/>
  <c r="B143" i="6"/>
  <c r="B142" i="6"/>
  <c r="B141" i="6"/>
  <c r="B140" i="6"/>
  <c r="B139" i="6"/>
  <c r="B138" i="6"/>
  <c r="C150" i="6" s="1"/>
  <c r="B137" i="6"/>
  <c r="B136" i="6"/>
  <c r="B135" i="6"/>
  <c r="B134" i="6"/>
  <c r="B133" i="6"/>
  <c r="B132" i="6"/>
  <c r="B131" i="6"/>
  <c r="B130" i="6"/>
  <c r="C130" i="6" s="1"/>
  <c r="B129" i="6"/>
  <c r="B128" i="6"/>
  <c r="C140" i="6" s="1"/>
  <c r="B127" i="6"/>
  <c r="B126" i="6"/>
  <c r="B125" i="6"/>
  <c r="B124" i="6"/>
  <c r="B123" i="6"/>
  <c r="B122" i="6"/>
  <c r="B121" i="6"/>
  <c r="B120" i="6"/>
  <c r="C120" i="6" s="1"/>
  <c r="B119" i="6"/>
  <c r="B118" i="6"/>
  <c r="B117" i="6"/>
  <c r="B116" i="6"/>
  <c r="B115" i="6"/>
  <c r="B114" i="6"/>
  <c r="B113" i="6"/>
  <c r="B112" i="6"/>
  <c r="C112" i="6" s="1"/>
  <c r="B111" i="6"/>
  <c r="B110" i="6"/>
  <c r="B109" i="6"/>
  <c r="B108" i="6"/>
  <c r="B107" i="6"/>
  <c r="B106" i="6"/>
  <c r="C118" i="6" s="1"/>
  <c r="B105" i="6"/>
  <c r="C117" i="6" s="1"/>
  <c r="B104" i="6"/>
  <c r="B103" i="6"/>
  <c r="B102" i="6"/>
  <c r="B101" i="6"/>
  <c r="C113" i="6" s="1"/>
  <c r="B100" i="6"/>
  <c r="B99" i="6"/>
  <c r="B98" i="6"/>
  <c r="C98" i="6" s="1"/>
  <c r="B97" i="6"/>
  <c r="C109" i="6" s="1"/>
  <c r="B96" i="6"/>
  <c r="C108" i="6" s="1"/>
  <c r="B95" i="6"/>
  <c r="B94" i="6"/>
  <c r="B93" i="6"/>
  <c r="B92" i="6"/>
  <c r="B91" i="6"/>
  <c r="C91" i="6" s="1"/>
  <c r="B90" i="6"/>
  <c r="B89" i="6"/>
  <c r="B88" i="6"/>
  <c r="C100" i="6" s="1"/>
  <c r="B87" i="6"/>
  <c r="B86" i="6"/>
  <c r="B85" i="6"/>
  <c r="B84" i="6"/>
  <c r="B83" i="6"/>
  <c r="B82" i="6"/>
  <c r="C94" i="6" s="1"/>
  <c r="B81" i="6"/>
  <c r="B80" i="6"/>
  <c r="C92" i="6" s="1"/>
  <c r="B79" i="6"/>
  <c r="B78" i="6"/>
  <c r="B77" i="6"/>
  <c r="B76" i="6"/>
  <c r="B75" i="6"/>
  <c r="C75" i="6" s="1"/>
  <c r="B74" i="6"/>
  <c r="C86" i="6" s="1"/>
  <c r="B73" i="6"/>
  <c r="C85" i="6" s="1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C59" i="6" s="1"/>
  <c r="B58" i="6"/>
  <c r="B57" i="6"/>
  <c r="C69" i="6" s="1"/>
  <c r="B56" i="6"/>
  <c r="C68" i="6" s="1"/>
  <c r="B55" i="6"/>
  <c r="B54" i="6"/>
  <c r="B53" i="6"/>
  <c r="B52" i="6"/>
  <c r="B51" i="6"/>
  <c r="C51" i="6" s="1"/>
  <c r="B50" i="6"/>
  <c r="C62" i="6" s="1"/>
  <c r="B49" i="6"/>
  <c r="B48" i="6"/>
  <c r="C60" i="6" s="1"/>
  <c r="B47" i="6"/>
  <c r="B46" i="6"/>
  <c r="B45" i="6"/>
  <c r="B44" i="6"/>
  <c r="B43" i="6"/>
  <c r="C43" i="6" s="1"/>
  <c r="B42" i="6"/>
  <c r="C54" i="6" s="1"/>
  <c r="B41" i="6"/>
  <c r="C53" i="6" s="1"/>
  <c r="B40" i="6"/>
  <c r="B39" i="6"/>
  <c r="B38" i="6"/>
  <c r="B37" i="6"/>
  <c r="B36" i="6"/>
  <c r="B35" i="6"/>
  <c r="C47" i="6" s="1"/>
  <c r="B34" i="6"/>
  <c r="B33" i="6"/>
  <c r="B32" i="6"/>
  <c r="B31" i="6"/>
  <c r="C31" i="6" s="1"/>
  <c r="B30" i="6"/>
  <c r="B29" i="6"/>
  <c r="C41" i="6" s="1"/>
  <c r="B28" i="6"/>
  <c r="B27" i="6"/>
  <c r="B26" i="6"/>
  <c r="B25" i="6"/>
  <c r="C37" i="6" s="1"/>
  <c r="B24" i="6"/>
  <c r="B23" i="6"/>
  <c r="B22" i="6"/>
  <c r="C34" i="6" s="1"/>
  <c r="B21" i="6"/>
  <c r="B20" i="6"/>
  <c r="B19" i="6"/>
  <c r="B18" i="6"/>
  <c r="C30" i="6" s="1"/>
  <c r="B17" i="6"/>
  <c r="B16" i="6"/>
  <c r="B15" i="6"/>
  <c r="B14" i="6"/>
  <c r="B13" i="6"/>
  <c r="B12" i="6"/>
  <c r="B11" i="6"/>
  <c r="B10" i="6"/>
  <c r="C22" i="6" s="1"/>
  <c r="B9" i="6"/>
  <c r="B8" i="6"/>
  <c r="B7" i="6"/>
  <c r="B6" i="6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C207" i="6" l="1"/>
  <c r="C348" i="6"/>
  <c r="C371" i="6"/>
  <c r="C456" i="6"/>
  <c r="C503" i="6"/>
  <c r="C604" i="6"/>
  <c r="C627" i="6"/>
  <c r="C294" i="6"/>
  <c r="C519" i="6"/>
  <c r="C535" i="6"/>
  <c r="C620" i="6"/>
  <c r="C743" i="6"/>
  <c r="C759" i="6"/>
  <c r="C301" i="6"/>
  <c r="C375" i="6"/>
  <c r="C460" i="6"/>
  <c r="C476" i="6"/>
  <c r="C631" i="6"/>
  <c r="C700" i="6"/>
  <c r="C716" i="6"/>
  <c r="C27" i="6"/>
  <c r="C23" i="6"/>
  <c r="C49" i="6"/>
  <c r="C57" i="6"/>
  <c r="C73" i="6"/>
  <c r="C81" i="6"/>
  <c r="C137" i="6"/>
  <c r="C145" i="6"/>
  <c r="C209" i="6"/>
  <c r="C244" i="6"/>
  <c r="C267" i="6"/>
  <c r="C360" i="6"/>
  <c r="C391" i="6"/>
  <c r="C407" i="6"/>
  <c r="C427" i="6"/>
  <c r="C489" i="6"/>
  <c r="C492" i="6"/>
  <c r="C512" i="6"/>
  <c r="C531" i="6"/>
  <c r="C582" i="6"/>
  <c r="C616" i="6"/>
  <c r="C663" i="6"/>
  <c r="C682" i="6"/>
  <c r="C690" i="6"/>
  <c r="C739" i="6"/>
  <c r="C755" i="6"/>
  <c r="C26" i="6"/>
  <c r="C56" i="6"/>
  <c r="C88" i="6"/>
  <c r="C148" i="6"/>
  <c r="C223" i="6"/>
  <c r="C278" i="6"/>
  <c r="C24" i="6"/>
  <c r="C50" i="6"/>
  <c r="C66" i="6"/>
  <c r="C82" i="6"/>
  <c r="C122" i="6"/>
  <c r="C126" i="6"/>
  <c r="C134" i="6"/>
  <c r="C154" i="6"/>
  <c r="C233" i="6"/>
  <c r="C241" i="6"/>
  <c r="C264" i="6"/>
  <c r="C319" i="6"/>
  <c r="C342" i="6"/>
  <c r="C358" i="6"/>
  <c r="C373" i="6"/>
  <c r="C404" i="6"/>
  <c r="C443" i="6"/>
  <c r="C439" i="6"/>
  <c r="C458" i="6"/>
  <c r="C490" i="6"/>
  <c r="C505" i="6"/>
  <c r="C528" i="6"/>
  <c r="C524" i="6"/>
  <c r="C540" i="6"/>
  <c r="C575" i="6"/>
  <c r="C590" i="6"/>
  <c r="C598" i="6"/>
  <c r="C606" i="6"/>
  <c r="C614" i="6"/>
  <c r="C629" i="6"/>
  <c r="C648" i="6"/>
  <c r="C683" i="6"/>
  <c r="C698" i="6"/>
  <c r="C706" i="6"/>
  <c r="C714" i="6"/>
  <c r="C722" i="6"/>
  <c r="C730" i="6"/>
  <c r="C738" i="6"/>
  <c r="C748" i="6"/>
  <c r="C35" i="6"/>
  <c r="C72" i="6"/>
  <c r="C136" i="6"/>
  <c r="C168" i="6"/>
  <c r="C21" i="6"/>
  <c r="C29" i="6"/>
  <c r="C39" i="6"/>
  <c r="C67" i="6"/>
  <c r="C71" i="6"/>
  <c r="C79" i="6"/>
  <c r="C87" i="6"/>
  <c r="C111" i="6"/>
  <c r="C195" i="6"/>
  <c r="C199" i="6"/>
  <c r="C222" i="6"/>
  <c r="C296" i="6"/>
  <c r="C328" i="6"/>
  <c r="C331" i="6"/>
  <c r="C351" i="6"/>
  <c r="C390" i="6"/>
  <c r="C405" i="6"/>
  <c r="C421" i="6"/>
  <c r="C424" i="6"/>
  <c r="C455" i="6"/>
  <c r="C475" i="6"/>
  <c r="C491" i="6"/>
  <c r="C506" i="6"/>
  <c r="C521" i="6"/>
  <c r="C553" i="6"/>
  <c r="C556" i="6"/>
  <c r="C576" i="6"/>
  <c r="C595" i="6"/>
  <c r="C646" i="6"/>
  <c r="C661" i="6"/>
  <c r="C677" i="6"/>
  <c r="C699" i="6"/>
  <c r="C695" i="6"/>
  <c r="C715" i="6"/>
  <c r="C731" i="6"/>
  <c r="C727" i="6"/>
  <c r="C746" i="6"/>
  <c r="C761" i="6"/>
  <c r="C162" i="6"/>
  <c r="C174" i="6"/>
  <c r="C314" i="6"/>
  <c r="C302" i="6"/>
  <c r="C364" i="6"/>
  <c r="C95" i="6"/>
  <c r="C83" i="6"/>
  <c r="C44" i="6"/>
  <c r="C63" i="6"/>
  <c r="C131" i="6"/>
  <c r="C119" i="6"/>
  <c r="C471" i="6"/>
  <c r="C204" i="6"/>
  <c r="C192" i="6"/>
  <c r="C735" i="6"/>
  <c r="C728" i="6"/>
  <c r="C760" i="6"/>
  <c r="C76" i="6"/>
  <c r="C105" i="6"/>
  <c r="C116" i="6"/>
  <c r="C167" i="6"/>
  <c r="C237" i="6"/>
  <c r="C240" i="6"/>
  <c r="C19" i="6"/>
  <c r="C42" i="6"/>
  <c r="C48" i="6"/>
  <c r="C61" i="6"/>
  <c r="C55" i="6"/>
  <c r="C74" i="6"/>
  <c r="C80" i="6"/>
  <c r="C102" i="6"/>
  <c r="C139" i="6"/>
  <c r="C160" i="6"/>
  <c r="C175" i="6"/>
  <c r="C190" i="6"/>
  <c r="C212" i="6"/>
  <c r="C226" i="6"/>
  <c r="C248" i="6"/>
  <c r="C263" i="6"/>
  <c r="C270" i="6"/>
  <c r="C333" i="6"/>
  <c r="C336" i="6"/>
  <c r="C684" i="6"/>
  <c r="C691" i="6"/>
  <c r="C723" i="6"/>
  <c r="C70" i="6"/>
  <c r="C18" i="6"/>
  <c r="C299" i="6"/>
  <c r="C411" i="6"/>
  <c r="C532" i="6"/>
  <c r="C667" i="6"/>
  <c r="C103" i="6"/>
  <c r="C110" i="6"/>
  <c r="C176" i="6"/>
  <c r="C183" i="6"/>
  <c r="C198" i="6"/>
  <c r="C218" i="6"/>
  <c r="C235" i="6"/>
  <c r="C256" i="6"/>
  <c r="C291" i="6"/>
  <c r="C286" i="6"/>
  <c r="C308" i="6"/>
  <c r="C322" i="6"/>
  <c r="C387" i="6"/>
  <c r="C408" i="6"/>
  <c r="C451" i="6"/>
  <c r="C472" i="6"/>
  <c r="C515" i="6"/>
  <c r="C591" i="6"/>
  <c r="C600" i="6"/>
  <c r="C655" i="6"/>
  <c r="C664" i="6"/>
  <c r="C710" i="6"/>
  <c r="C742" i="6"/>
  <c r="C712" i="6"/>
  <c r="C744" i="6"/>
  <c r="C544" i="6"/>
  <c r="C725" i="6"/>
  <c r="C89" i="6"/>
  <c r="C45" i="6"/>
  <c r="C58" i="6"/>
  <c r="C77" i="6"/>
  <c r="C90" i="6"/>
  <c r="C135" i="6"/>
  <c r="C208" i="6"/>
  <c r="C250" i="6"/>
  <c r="C288" i="6"/>
  <c r="C318" i="6"/>
  <c r="C416" i="6"/>
  <c r="C480" i="6"/>
  <c r="C494" i="6"/>
  <c r="C558" i="6"/>
  <c r="C32" i="6"/>
  <c r="C46" i="6"/>
  <c r="C52" i="6"/>
  <c r="C65" i="6"/>
  <c r="C78" i="6"/>
  <c r="C84" i="6"/>
  <c r="C99" i="6"/>
  <c r="C107" i="6"/>
  <c r="C128" i="6"/>
  <c r="C143" i="6"/>
  <c r="C163" i="6"/>
  <c r="C158" i="6"/>
  <c r="C177" i="6"/>
  <c r="C180" i="6"/>
  <c r="C194" i="6"/>
  <c r="C214" i="6"/>
  <c r="C216" i="6"/>
  <c r="C236" i="6"/>
  <c r="C231" i="6"/>
  <c r="C238" i="6"/>
  <c r="C265" i="6"/>
  <c r="C287" i="6"/>
  <c r="C309" i="6"/>
  <c r="C304" i="6"/>
  <c r="C326" i="6"/>
  <c r="C346" i="6"/>
  <c r="C367" i="6"/>
  <c r="C374" i="6"/>
  <c r="C388" i="6"/>
  <c r="C395" i="6"/>
  <c r="C409" i="6"/>
  <c r="C431" i="6"/>
  <c r="C438" i="6"/>
  <c r="C452" i="6"/>
  <c r="C459" i="6"/>
  <c r="C473" i="6"/>
  <c r="C483" i="6"/>
  <c r="C502" i="6"/>
  <c r="C504" i="6"/>
  <c r="C523" i="6"/>
  <c r="C537" i="6"/>
  <c r="C547" i="6"/>
  <c r="C566" i="6"/>
  <c r="C568" i="6"/>
  <c r="C587" i="6"/>
  <c r="C601" i="6"/>
  <c r="C623" i="6"/>
  <c r="C630" i="6"/>
  <c r="C644" i="6"/>
  <c r="C651" i="6"/>
  <c r="C665" i="6"/>
  <c r="C687" i="6"/>
  <c r="C694" i="6"/>
  <c r="C713" i="6"/>
  <c r="C720" i="6"/>
  <c r="C726" i="6"/>
  <c r="C745" i="6"/>
  <c r="C752" i="6"/>
  <c r="C758" i="6"/>
  <c r="C38" i="6"/>
  <c r="C64" i="6"/>
  <c r="C96" i="6"/>
  <c r="C142" i="6"/>
  <c r="C215" i="6"/>
  <c r="C230" i="6"/>
  <c r="C323" i="6"/>
  <c r="C352" i="6"/>
  <c r="C366" i="6"/>
  <c r="C430" i="6"/>
  <c r="C608" i="6"/>
  <c r="C622" i="6"/>
  <c r="C672" i="6"/>
  <c r="C693" i="6"/>
  <c r="C707" i="6"/>
  <c r="C33" i="6"/>
  <c r="C28" i="6"/>
  <c r="C104" i="6"/>
  <c r="C127" i="6"/>
  <c r="C141" i="6"/>
  <c r="C149" i="6"/>
  <c r="C144" i="6"/>
  <c r="C151" i="6"/>
  <c r="C166" i="6"/>
  <c r="C186" i="6"/>
  <c r="C200" i="6"/>
  <c r="C203" i="6"/>
  <c r="C224" i="6"/>
  <c r="C239" i="6"/>
  <c r="C259" i="6"/>
  <c r="C254" i="6"/>
  <c r="C273" i="6"/>
  <c r="C276" i="6"/>
  <c r="C290" i="6"/>
  <c r="C310" i="6"/>
  <c r="C312" i="6"/>
  <c r="C332" i="6"/>
  <c r="C327" i="6"/>
  <c r="C334" i="6"/>
  <c r="C368" i="6"/>
  <c r="C382" i="6"/>
  <c r="C389" i="6"/>
  <c r="C410" i="6"/>
  <c r="C432" i="6"/>
  <c r="C446" i="6"/>
  <c r="C453" i="6"/>
  <c r="C474" i="6"/>
  <c r="C496" i="6"/>
  <c r="C510" i="6"/>
  <c r="C517" i="6"/>
  <c r="C538" i="6"/>
  <c r="C560" i="6"/>
  <c r="C574" i="6"/>
  <c r="C581" i="6"/>
  <c r="C602" i="6"/>
  <c r="C624" i="6"/>
  <c r="C638" i="6"/>
  <c r="C645" i="6"/>
  <c r="C666" i="6"/>
  <c r="C688" i="6"/>
  <c r="C40" i="6"/>
  <c r="C115" i="6"/>
  <c r="C124" i="6"/>
  <c r="C138" i="6"/>
  <c r="C188" i="6"/>
  <c r="C243" i="6"/>
  <c r="C275" i="6"/>
  <c r="C101" i="6"/>
  <c r="C262" i="6"/>
  <c r="C271" i="6"/>
  <c r="C303" i="6"/>
  <c r="C355" i="6"/>
  <c r="C376" i="6"/>
  <c r="C440" i="6"/>
  <c r="C467" i="6"/>
  <c r="C488" i="6"/>
  <c r="C563" i="6"/>
  <c r="C680" i="6"/>
  <c r="C114" i="6"/>
  <c r="C123" i="6"/>
  <c r="C132" i="6"/>
  <c r="C146" i="6"/>
  <c r="C155" i="6"/>
  <c r="C164" i="6"/>
  <c r="C178" i="6"/>
  <c r="C187" i="6"/>
  <c r="C196" i="6"/>
  <c r="C210" i="6"/>
  <c r="C219" i="6"/>
  <c r="C228" i="6"/>
  <c r="C242" i="6"/>
  <c r="C251" i="6"/>
  <c r="C260" i="6"/>
  <c r="C292" i="6"/>
  <c r="C306" i="6"/>
  <c r="C324" i="6"/>
  <c r="C338" i="6"/>
  <c r="C365" i="6"/>
  <c r="C381" i="6"/>
  <c r="C397" i="6"/>
  <c r="C413" i="6"/>
  <c r="C429" i="6"/>
  <c r="C445" i="6"/>
  <c r="C461" i="6"/>
  <c r="C477" i="6"/>
  <c r="C493" i="6"/>
  <c r="C509" i="6"/>
  <c r="C525" i="6"/>
  <c r="C541" i="6"/>
  <c r="C557" i="6"/>
  <c r="C573" i="6"/>
  <c r="C589" i="6"/>
  <c r="C605" i="6"/>
  <c r="C621" i="6"/>
  <c r="C637" i="6"/>
  <c r="C653" i="6"/>
  <c r="C669" i="6"/>
  <c r="C685" i="6"/>
  <c r="C701" i="6"/>
  <c r="C717" i="6"/>
  <c r="C733" i="6"/>
  <c r="C749" i="6"/>
  <c r="C51" i="7"/>
  <c r="C72" i="7"/>
  <c r="E20" i="8"/>
  <c r="C18" i="8"/>
  <c r="D18" i="8" s="1"/>
  <c r="C21" i="8"/>
  <c r="D21" i="8" s="1"/>
  <c r="E42" i="8"/>
  <c r="C40" i="8"/>
  <c r="D40" i="8" s="1"/>
  <c r="E46" i="8"/>
  <c r="C44" i="8"/>
  <c r="D44" i="8" s="1"/>
  <c r="F144" i="8"/>
  <c r="F160" i="8"/>
  <c r="F200" i="8"/>
  <c r="E229" i="8"/>
  <c r="C228" i="8"/>
  <c r="D228" i="8" s="1"/>
  <c r="E230" i="8"/>
  <c r="C233" i="8"/>
  <c r="D233" i="8" s="1"/>
  <c r="F284" i="8"/>
  <c r="E234" i="8"/>
  <c r="E233" i="8"/>
  <c r="F233" i="8" s="1"/>
  <c r="E237" i="8"/>
  <c r="F237" i="8" s="1"/>
  <c r="C237" i="8"/>
  <c r="D237" i="8" s="1"/>
  <c r="E239" i="8"/>
  <c r="C236" i="8"/>
  <c r="D236" i="8" s="1"/>
  <c r="C351" i="8"/>
  <c r="D351" i="8" s="1"/>
  <c r="E363" i="8"/>
  <c r="C361" i="8"/>
  <c r="D361" i="8" s="1"/>
  <c r="E362" i="8"/>
  <c r="E361" i="8"/>
  <c r="F361" i="8" s="1"/>
  <c r="C360" i="8"/>
  <c r="D360" i="8" s="1"/>
  <c r="C654" i="6"/>
  <c r="C670" i="6"/>
  <c r="C686" i="6"/>
  <c r="C106" i="7"/>
  <c r="E24" i="8"/>
  <c r="C22" i="8"/>
  <c r="D22" i="8" s="1"/>
  <c r="E51" i="8"/>
  <c r="E259" i="8"/>
  <c r="C257" i="8"/>
  <c r="D257" i="8" s="1"/>
  <c r="E258" i="8"/>
  <c r="E411" i="8"/>
  <c r="C409" i="8"/>
  <c r="D409" i="8" s="1"/>
  <c r="E410" i="8"/>
  <c r="C408" i="8"/>
  <c r="D408" i="8" s="1"/>
  <c r="C36" i="6"/>
  <c r="C170" i="6"/>
  <c r="C266" i="6"/>
  <c r="C18" i="7"/>
  <c r="C67" i="7"/>
  <c r="C145" i="7"/>
  <c r="C209" i="7"/>
  <c r="C273" i="7"/>
  <c r="C278" i="7"/>
  <c r="C337" i="7"/>
  <c r="C342" i="7"/>
  <c r="C31" i="8"/>
  <c r="D31" i="8" s="1"/>
  <c r="E33" i="8"/>
  <c r="E52" i="8"/>
  <c r="C50" i="8"/>
  <c r="D50" i="8" s="1"/>
  <c r="C53" i="8"/>
  <c r="D53" i="8" s="1"/>
  <c r="F84" i="8"/>
  <c r="C256" i="8"/>
  <c r="D256" i="8" s="1"/>
  <c r="C269" i="8"/>
  <c r="D269" i="8" s="1"/>
  <c r="E270" i="8"/>
  <c r="E268" i="8"/>
  <c r="E269" i="8"/>
  <c r="F269" i="8" s="1"/>
  <c r="E271" i="8"/>
  <c r="F271" i="8" s="1"/>
  <c r="C279" i="8"/>
  <c r="D279" i="8" s="1"/>
  <c r="E279" i="8"/>
  <c r="F279" i="8" s="1"/>
  <c r="E281" i="8"/>
  <c r="C278" i="8"/>
  <c r="D278" i="8" s="1"/>
  <c r="E323" i="8"/>
  <c r="C321" i="8"/>
  <c r="D321" i="8" s="1"/>
  <c r="E322" i="8"/>
  <c r="C20" i="6"/>
  <c r="C147" i="6"/>
  <c r="C552" i="6"/>
  <c r="E26" i="8"/>
  <c r="C24" i="8"/>
  <c r="D24" i="8" s="1"/>
  <c r="E30" i="8"/>
  <c r="C28" i="8"/>
  <c r="D28" i="8" s="1"/>
  <c r="E56" i="8"/>
  <c r="C54" i="8"/>
  <c r="D54" i="8" s="1"/>
  <c r="E64" i="8"/>
  <c r="E63" i="8"/>
  <c r="F63" i="8" s="1"/>
  <c r="C62" i="8"/>
  <c r="D62" i="8" s="1"/>
  <c r="C61" i="8"/>
  <c r="D61" i="8" s="1"/>
  <c r="E72" i="8"/>
  <c r="F72" i="8" s="1"/>
  <c r="E71" i="8"/>
  <c r="F71" i="8" s="1"/>
  <c r="C70" i="8"/>
  <c r="D70" i="8" s="1"/>
  <c r="C69" i="8"/>
  <c r="D69" i="8" s="1"/>
  <c r="E80" i="8"/>
  <c r="E79" i="8"/>
  <c r="F79" i="8" s="1"/>
  <c r="C78" i="8"/>
  <c r="D78" i="8" s="1"/>
  <c r="C77" i="8"/>
  <c r="D77" i="8" s="1"/>
  <c r="E88" i="8"/>
  <c r="E87" i="8"/>
  <c r="F87" i="8" s="1"/>
  <c r="C86" i="8"/>
  <c r="D86" i="8" s="1"/>
  <c r="C85" i="8"/>
  <c r="D85" i="8" s="1"/>
  <c r="E96" i="8"/>
  <c r="E95" i="8"/>
  <c r="F95" i="8" s="1"/>
  <c r="C94" i="8"/>
  <c r="D94" i="8" s="1"/>
  <c r="C93" i="8"/>
  <c r="D93" i="8" s="1"/>
  <c r="E104" i="8"/>
  <c r="F104" i="8" s="1"/>
  <c r="E103" i="8"/>
  <c r="F103" i="8" s="1"/>
  <c r="C102" i="8"/>
  <c r="D102" i="8" s="1"/>
  <c r="C101" i="8"/>
  <c r="D101" i="8" s="1"/>
  <c r="E112" i="8"/>
  <c r="E111" i="8"/>
  <c r="F111" i="8" s="1"/>
  <c r="C110" i="8"/>
  <c r="D110" i="8" s="1"/>
  <c r="C109" i="8"/>
  <c r="D109" i="8" s="1"/>
  <c r="E120" i="8"/>
  <c r="F120" i="8" s="1"/>
  <c r="E119" i="8"/>
  <c r="F119" i="8" s="1"/>
  <c r="C118" i="8"/>
  <c r="D118" i="8" s="1"/>
  <c r="C117" i="8"/>
  <c r="D117" i="8" s="1"/>
  <c r="E128" i="8"/>
  <c r="F128" i="8" s="1"/>
  <c r="E127" i="8"/>
  <c r="F127" i="8" s="1"/>
  <c r="C126" i="8"/>
  <c r="D126" i="8" s="1"/>
  <c r="C125" i="8"/>
  <c r="D125" i="8" s="1"/>
  <c r="E136" i="8"/>
  <c r="F136" i="8" s="1"/>
  <c r="E135" i="8"/>
  <c r="F135" i="8" s="1"/>
  <c r="C134" i="8"/>
  <c r="D134" i="8" s="1"/>
  <c r="C133" i="8"/>
  <c r="D133" i="8" s="1"/>
  <c r="E144" i="8"/>
  <c r="E143" i="8"/>
  <c r="F143" i="8" s="1"/>
  <c r="C142" i="8"/>
  <c r="D142" i="8" s="1"/>
  <c r="C141" i="8"/>
  <c r="D141" i="8" s="1"/>
  <c r="E152" i="8"/>
  <c r="F152" i="8" s="1"/>
  <c r="E151" i="8"/>
  <c r="F151" i="8" s="1"/>
  <c r="C150" i="8"/>
  <c r="D150" i="8" s="1"/>
  <c r="C149" i="8"/>
  <c r="D149" i="8" s="1"/>
  <c r="E160" i="8"/>
  <c r="E159" i="8"/>
  <c r="F159" i="8" s="1"/>
  <c r="C158" i="8"/>
  <c r="D158" i="8" s="1"/>
  <c r="C157" i="8"/>
  <c r="D157" i="8" s="1"/>
  <c r="E168" i="8"/>
  <c r="F168" i="8" s="1"/>
  <c r="E167" i="8"/>
  <c r="F167" i="8" s="1"/>
  <c r="C166" i="8"/>
  <c r="D166" i="8" s="1"/>
  <c r="C165" i="8"/>
  <c r="D165" i="8" s="1"/>
  <c r="E176" i="8"/>
  <c r="F176" i="8" s="1"/>
  <c r="E175" i="8"/>
  <c r="F175" i="8" s="1"/>
  <c r="C174" i="8"/>
  <c r="D174" i="8" s="1"/>
  <c r="C173" i="8"/>
  <c r="D173" i="8" s="1"/>
  <c r="E184" i="8"/>
  <c r="F184" i="8" s="1"/>
  <c r="E183" i="8"/>
  <c r="F183" i="8" s="1"/>
  <c r="C182" i="8"/>
  <c r="D182" i="8" s="1"/>
  <c r="C181" i="8"/>
  <c r="D181" i="8" s="1"/>
  <c r="E192" i="8"/>
  <c r="F192" i="8" s="1"/>
  <c r="E191" i="8"/>
  <c r="F191" i="8" s="1"/>
  <c r="C190" i="8"/>
  <c r="D190" i="8" s="1"/>
  <c r="C189" i="8"/>
  <c r="D189" i="8" s="1"/>
  <c r="E200" i="8"/>
  <c r="E199" i="8"/>
  <c r="F199" i="8" s="1"/>
  <c r="C198" i="8"/>
  <c r="D198" i="8" s="1"/>
  <c r="C197" i="8"/>
  <c r="D197" i="8" s="1"/>
  <c r="E208" i="8"/>
  <c r="F208" i="8" s="1"/>
  <c r="E207" i="8"/>
  <c r="F207" i="8" s="1"/>
  <c r="C206" i="8"/>
  <c r="D206" i="8" s="1"/>
  <c r="C205" i="8"/>
  <c r="D205" i="8" s="1"/>
  <c r="E216" i="8"/>
  <c r="F216" i="8" s="1"/>
  <c r="E215" i="8"/>
  <c r="F215" i="8" s="1"/>
  <c r="C214" i="8"/>
  <c r="D214" i="8" s="1"/>
  <c r="C213" i="8"/>
  <c r="D213" i="8" s="1"/>
  <c r="E232" i="8"/>
  <c r="F232" i="8" s="1"/>
  <c r="C229" i="8"/>
  <c r="D229" i="8" s="1"/>
  <c r="E231" i="8"/>
  <c r="F281" i="8"/>
  <c r="E241" i="8"/>
  <c r="F241" i="8" s="1"/>
  <c r="C268" i="8"/>
  <c r="D268" i="8" s="1"/>
  <c r="C303" i="8"/>
  <c r="D303" i="8" s="1"/>
  <c r="E303" i="8"/>
  <c r="F303" i="8" s="1"/>
  <c r="C320" i="8"/>
  <c r="D320" i="8" s="1"/>
  <c r="C333" i="8"/>
  <c r="D333" i="8" s="1"/>
  <c r="E334" i="8"/>
  <c r="E332" i="8"/>
  <c r="E333" i="8"/>
  <c r="F333" i="8" s="1"/>
  <c r="E335" i="8"/>
  <c r="F335" i="8" s="1"/>
  <c r="C343" i="8"/>
  <c r="D343" i="8" s="1"/>
  <c r="E343" i="8"/>
  <c r="F343" i="8" s="1"/>
  <c r="E345" i="8"/>
  <c r="F345" i="8" s="1"/>
  <c r="C342" i="8"/>
  <c r="D342" i="8" s="1"/>
  <c r="F556" i="8"/>
  <c r="C106" i="6"/>
  <c r="C156" i="6"/>
  <c r="C536" i="6"/>
  <c r="C611" i="6"/>
  <c r="C268" i="7"/>
  <c r="C274" i="7"/>
  <c r="C291" i="7"/>
  <c r="C297" i="7"/>
  <c r="C332" i="7"/>
  <c r="C338" i="7"/>
  <c r="C355" i="7"/>
  <c r="C387" i="7"/>
  <c r="C419" i="7"/>
  <c r="C451" i="7"/>
  <c r="C483" i="7"/>
  <c r="C515" i="7"/>
  <c r="C547" i="7"/>
  <c r="C579" i="7"/>
  <c r="C611" i="7"/>
  <c r="C643" i="7"/>
  <c r="C675" i="7"/>
  <c r="C707" i="7"/>
  <c r="C739" i="7"/>
  <c r="E9" i="8"/>
  <c r="C23" i="8"/>
  <c r="D23" i="8" s="1"/>
  <c r="C27" i="8"/>
  <c r="D27" i="8" s="1"/>
  <c r="E35" i="8"/>
  <c r="E61" i="8"/>
  <c r="C59" i="8"/>
  <c r="D59" i="8" s="1"/>
  <c r="F217" i="8"/>
  <c r="C263" i="8"/>
  <c r="D263" i="8" s="1"/>
  <c r="F265" i="8"/>
  <c r="C302" i="8"/>
  <c r="D302" i="8" s="1"/>
  <c r="C332" i="8"/>
  <c r="D332" i="8" s="1"/>
  <c r="C367" i="8"/>
  <c r="D367" i="8" s="1"/>
  <c r="E367" i="8"/>
  <c r="F367" i="8" s="1"/>
  <c r="C391" i="8"/>
  <c r="D391" i="8" s="1"/>
  <c r="E393" i="8"/>
  <c r="F393" i="8" s="1"/>
  <c r="C390" i="8"/>
  <c r="D390" i="8" s="1"/>
  <c r="C211" i="6"/>
  <c r="C298" i="6"/>
  <c r="C307" i="6"/>
  <c r="C316" i="6"/>
  <c r="C339" i="6"/>
  <c r="C97" i="6"/>
  <c r="C335" i="6"/>
  <c r="C344" i="6"/>
  <c r="C392" i="6"/>
  <c r="C403" i="6"/>
  <c r="C419" i="6"/>
  <c r="C520" i="6"/>
  <c r="C579" i="6"/>
  <c r="C632" i="6"/>
  <c r="C643" i="6"/>
  <c r="C659" i="6"/>
  <c r="C675" i="6"/>
  <c r="C25" i="6"/>
  <c r="C261" i="6"/>
  <c r="C325" i="6"/>
  <c r="C101" i="7"/>
  <c r="C146" i="7"/>
  <c r="C169" i="7"/>
  <c r="C129" i="6"/>
  <c r="C161" i="6"/>
  <c r="C193" i="6"/>
  <c r="C225" i="6"/>
  <c r="C257" i="6"/>
  <c r="C289" i="6"/>
  <c r="C321" i="6"/>
  <c r="C353" i="6"/>
  <c r="C372" i="6"/>
  <c r="C383" i="6"/>
  <c r="C399" i="6"/>
  <c r="C420" i="6"/>
  <c r="C436" i="6"/>
  <c r="C447" i="6"/>
  <c r="C463" i="6"/>
  <c r="C468" i="6"/>
  <c r="C484" i="6"/>
  <c r="C495" i="6"/>
  <c r="C511" i="6"/>
  <c r="C516" i="6"/>
  <c r="C527" i="6"/>
  <c r="C543" i="6"/>
  <c r="C559" i="6"/>
  <c r="C580" i="6"/>
  <c r="C596" i="6"/>
  <c r="C607" i="6"/>
  <c r="C612" i="6"/>
  <c r="C628" i="6"/>
  <c r="C639" i="6"/>
  <c r="C660" i="6"/>
  <c r="C676" i="6"/>
  <c r="C33" i="7"/>
  <c r="C53" i="7"/>
  <c r="C69" i="7"/>
  <c r="C123" i="7"/>
  <c r="C187" i="7"/>
  <c r="C205" i="7"/>
  <c r="C222" i="7"/>
  <c r="C251" i="7"/>
  <c r="C269" i="7"/>
  <c r="C315" i="7"/>
  <c r="C333" i="7"/>
  <c r="C378" i="7"/>
  <c r="C410" i="7"/>
  <c r="C442" i="7"/>
  <c r="C474" i="7"/>
  <c r="C506" i="7"/>
  <c r="C538" i="7"/>
  <c r="C570" i="7"/>
  <c r="C602" i="7"/>
  <c r="C634" i="7"/>
  <c r="C666" i="7"/>
  <c r="C698" i="7"/>
  <c r="C730" i="7"/>
  <c r="E10" i="8"/>
  <c r="C8" i="8"/>
  <c r="D8" i="8" s="1"/>
  <c r="F59" i="8"/>
  <c r="C15" i="8"/>
  <c r="D15" i="8" s="1"/>
  <c r="E17" i="8"/>
  <c r="E36" i="8"/>
  <c r="C34" i="8"/>
  <c r="D34" i="8" s="1"/>
  <c r="F88" i="8"/>
  <c r="C37" i="8"/>
  <c r="D37" i="8" s="1"/>
  <c r="E58" i="8"/>
  <c r="F58" i="8" s="1"/>
  <c r="C56" i="8"/>
  <c r="D56" i="8" s="1"/>
  <c r="E62" i="8"/>
  <c r="E70" i="8"/>
  <c r="F70" i="8" s="1"/>
  <c r="F73" i="8"/>
  <c r="E78" i="8"/>
  <c r="F78" i="8" s="1"/>
  <c r="E86" i="8"/>
  <c r="F86" i="8" s="1"/>
  <c r="E94" i="8"/>
  <c r="F94" i="8" s="1"/>
  <c r="E102" i="8"/>
  <c r="F102" i="8" s="1"/>
  <c r="F105" i="8"/>
  <c r="E110" i="8"/>
  <c r="F113" i="8"/>
  <c r="E118" i="8"/>
  <c r="F121" i="8"/>
  <c r="E126" i="8"/>
  <c r="F126" i="8" s="1"/>
  <c r="F129" i="8"/>
  <c r="E134" i="8"/>
  <c r="F137" i="8"/>
  <c r="E142" i="8"/>
  <c r="F145" i="8"/>
  <c r="E150" i="8"/>
  <c r="F153" i="8"/>
  <c r="E158" i="8"/>
  <c r="F158" i="8" s="1"/>
  <c r="F161" i="8"/>
  <c r="E166" i="8"/>
  <c r="F169" i="8"/>
  <c r="E174" i="8"/>
  <c r="F177" i="8"/>
  <c r="E182" i="8"/>
  <c r="F185" i="8"/>
  <c r="E190" i="8"/>
  <c r="F190" i="8" s="1"/>
  <c r="F193" i="8"/>
  <c r="E198" i="8"/>
  <c r="F201" i="8"/>
  <c r="E206" i="8"/>
  <c r="F209" i="8"/>
  <c r="E214" i="8"/>
  <c r="F214" i="8" s="1"/>
  <c r="F270" i="8"/>
  <c r="C219" i="8"/>
  <c r="D219" i="8" s="1"/>
  <c r="C230" i="8"/>
  <c r="D230" i="8" s="1"/>
  <c r="E238" i="8"/>
  <c r="F238" i="8" s="1"/>
  <c r="C239" i="8"/>
  <c r="D239" i="8" s="1"/>
  <c r="C262" i="8"/>
  <c r="D262" i="8" s="1"/>
  <c r="E283" i="8"/>
  <c r="C281" i="8"/>
  <c r="D281" i="8" s="1"/>
  <c r="F332" i="8"/>
  <c r="E282" i="8"/>
  <c r="F282" i="8" s="1"/>
  <c r="C285" i="8"/>
  <c r="D285" i="8" s="1"/>
  <c r="E286" i="8"/>
  <c r="E284" i="8"/>
  <c r="E285" i="8"/>
  <c r="F285" i="8" s="1"/>
  <c r="E287" i="8"/>
  <c r="F287" i="8" s="1"/>
  <c r="C284" i="8"/>
  <c r="D284" i="8" s="1"/>
  <c r="C293" i="8"/>
  <c r="D293" i="8" s="1"/>
  <c r="E294" i="8"/>
  <c r="E292" i="8"/>
  <c r="E293" i="8"/>
  <c r="E295" i="8"/>
  <c r="F295" i="8" s="1"/>
  <c r="C327" i="8"/>
  <c r="D327" i="8" s="1"/>
  <c r="C366" i="8"/>
  <c r="D366" i="8" s="1"/>
  <c r="C202" i="6"/>
  <c r="C220" i="6"/>
  <c r="C234" i="6"/>
  <c r="C252" i="6"/>
  <c r="C284" i="6"/>
  <c r="C93" i="6"/>
  <c r="C133" i="6"/>
  <c r="C229" i="6"/>
  <c r="C163" i="7"/>
  <c r="C204" i="7"/>
  <c r="C227" i="7"/>
  <c r="C285" i="6"/>
  <c r="C317" i="6"/>
  <c r="C354" i="6"/>
  <c r="C385" i="6"/>
  <c r="C417" i="6"/>
  <c r="C433" i="6"/>
  <c r="C465" i="6"/>
  <c r="C481" i="6"/>
  <c r="C497" i="6"/>
  <c r="C513" i="6"/>
  <c r="C529" i="6"/>
  <c r="C545" i="6"/>
  <c r="C561" i="6"/>
  <c r="C577" i="6"/>
  <c r="C593" i="6"/>
  <c r="C609" i="6"/>
  <c r="C625" i="6"/>
  <c r="C641" i="6"/>
  <c r="C657" i="6"/>
  <c r="C673" i="6"/>
  <c r="C689" i="6"/>
  <c r="C705" i="6"/>
  <c r="C721" i="6"/>
  <c r="C737" i="6"/>
  <c r="C753" i="6"/>
  <c r="C26" i="7"/>
  <c r="C31" i="7"/>
  <c r="C37" i="7"/>
  <c r="C91" i="7"/>
  <c r="C115" i="7"/>
  <c r="C177" i="7"/>
  <c r="C182" i="7"/>
  <c r="C241" i="7"/>
  <c r="C246" i="7"/>
  <c r="C305" i="7"/>
  <c r="C310" i="7"/>
  <c r="C383" i="7"/>
  <c r="C415" i="7"/>
  <c r="C447" i="7"/>
  <c r="C479" i="7"/>
  <c r="C511" i="7"/>
  <c r="C543" i="7"/>
  <c r="C575" i="7"/>
  <c r="C607" i="7"/>
  <c r="C639" i="7"/>
  <c r="C671" i="7"/>
  <c r="C703" i="7"/>
  <c r="C735" i="7"/>
  <c r="E14" i="8"/>
  <c r="C12" i="8"/>
  <c r="D12" i="8" s="1"/>
  <c r="E23" i="8"/>
  <c r="E40" i="8"/>
  <c r="C38" i="8"/>
  <c r="D38" i="8" s="1"/>
  <c r="E41" i="8"/>
  <c r="E45" i="8"/>
  <c r="C55" i="8"/>
  <c r="D55" i="8" s="1"/>
  <c r="F62" i="8"/>
  <c r="E69" i="8"/>
  <c r="F69" i="8" s="1"/>
  <c r="C66" i="8"/>
  <c r="D66" i="8" s="1"/>
  <c r="C67" i="8"/>
  <c r="D67" i="8" s="1"/>
  <c r="E77" i="8"/>
  <c r="C74" i="8"/>
  <c r="D74" i="8" s="1"/>
  <c r="C75" i="8"/>
  <c r="D75" i="8" s="1"/>
  <c r="E85" i="8"/>
  <c r="F85" i="8" s="1"/>
  <c r="C82" i="8"/>
  <c r="D82" i="8" s="1"/>
  <c r="C83" i="8"/>
  <c r="D83" i="8" s="1"/>
  <c r="E93" i="8"/>
  <c r="C90" i="8"/>
  <c r="D90" i="8" s="1"/>
  <c r="C91" i="8"/>
  <c r="D91" i="8" s="1"/>
  <c r="E101" i="8"/>
  <c r="F101" i="8" s="1"/>
  <c r="C98" i="8"/>
  <c r="D98" i="8" s="1"/>
  <c r="C99" i="8"/>
  <c r="D99" i="8" s="1"/>
  <c r="E109" i="8"/>
  <c r="C106" i="8"/>
  <c r="D106" i="8" s="1"/>
  <c r="C107" i="8"/>
  <c r="D107" i="8" s="1"/>
  <c r="F110" i="8"/>
  <c r="E117" i="8"/>
  <c r="C114" i="8"/>
  <c r="D114" i="8" s="1"/>
  <c r="C115" i="8"/>
  <c r="D115" i="8" s="1"/>
  <c r="F118" i="8"/>
  <c r="E125" i="8"/>
  <c r="C122" i="8"/>
  <c r="D122" i="8" s="1"/>
  <c r="C123" i="8"/>
  <c r="D123" i="8" s="1"/>
  <c r="E133" i="8"/>
  <c r="C130" i="8"/>
  <c r="D130" i="8" s="1"/>
  <c r="C131" i="8"/>
  <c r="D131" i="8" s="1"/>
  <c r="F134" i="8"/>
  <c r="E141" i="8"/>
  <c r="F141" i="8" s="1"/>
  <c r="C138" i="8"/>
  <c r="D138" i="8" s="1"/>
  <c r="C139" i="8"/>
  <c r="D139" i="8" s="1"/>
  <c r="F142" i="8"/>
  <c r="E149" i="8"/>
  <c r="C146" i="8"/>
  <c r="D146" i="8" s="1"/>
  <c r="C147" i="8"/>
  <c r="D147" i="8" s="1"/>
  <c r="F150" i="8"/>
  <c r="E157" i="8"/>
  <c r="C154" i="8"/>
  <c r="D154" i="8" s="1"/>
  <c r="C155" i="8"/>
  <c r="D155" i="8" s="1"/>
  <c r="E165" i="8"/>
  <c r="C162" i="8"/>
  <c r="D162" i="8" s="1"/>
  <c r="C163" i="8"/>
  <c r="D163" i="8" s="1"/>
  <c r="F166" i="8"/>
  <c r="E173" i="8"/>
  <c r="F173" i="8" s="1"/>
  <c r="C170" i="8"/>
  <c r="D170" i="8" s="1"/>
  <c r="C171" i="8"/>
  <c r="D171" i="8" s="1"/>
  <c r="F174" i="8"/>
  <c r="E181" i="8"/>
  <c r="C178" i="8"/>
  <c r="D178" i="8" s="1"/>
  <c r="F230" i="8"/>
  <c r="C179" i="8"/>
  <c r="D179" i="8" s="1"/>
  <c r="F182" i="8"/>
  <c r="E189" i="8"/>
  <c r="C186" i="8"/>
  <c r="D186" i="8" s="1"/>
  <c r="C187" i="8"/>
  <c r="D187" i="8" s="1"/>
  <c r="E197" i="8"/>
  <c r="C194" i="8"/>
  <c r="D194" i="8" s="1"/>
  <c r="C195" i="8"/>
  <c r="D195" i="8" s="1"/>
  <c r="F198" i="8"/>
  <c r="E205" i="8"/>
  <c r="C202" i="8"/>
  <c r="D202" i="8" s="1"/>
  <c r="C203" i="8"/>
  <c r="D203" i="8" s="1"/>
  <c r="F206" i="8"/>
  <c r="F262" i="8"/>
  <c r="E213" i="8"/>
  <c r="C210" i="8"/>
  <c r="D210" i="8" s="1"/>
  <c r="C211" i="8"/>
  <c r="D211" i="8" s="1"/>
  <c r="C280" i="8"/>
  <c r="D280" i="8" s="1"/>
  <c r="C292" i="8"/>
  <c r="D292" i="8" s="1"/>
  <c r="E307" i="8"/>
  <c r="C305" i="8"/>
  <c r="D305" i="8" s="1"/>
  <c r="E306" i="8"/>
  <c r="C326" i="8"/>
  <c r="D326" i="8" s="1"/>
  <c r="E347" i="8"/>
  <c r="C345" i="8"/>
  <c r="D345" i="8" s="1"/>
  <c r="E346" i="8"/>
  <c r="F346" i="8" s="1"/>
  <c r="C349" i="8"/>
  <c r="D349" i="8" s="1"/>
  <c r="E350" i="8"/>
  <c r="F350" i="8" s="1"/>
  <c r="E348" i="8"/>
  <c r="E349" i="8"/>
  <c r="F349" i="8" s="1"/>
  <c r="E351" i="8"/>
  <c r="F351" i="8" s="1"/>
  <c r="C348" i="8"/>
  <c r="D348" i="8" s="1"/>
  <c r="C357" i="8"/>
  <c r="D357" i="8" s="1"/>
  <c r="E358" i="8"/>
  <c r="F358" i="8" s="1"/>
  <c r="E356" i="8"/>
  <c r="F356" i="8" s="1"/>
  <c r="E357" i="8"/>
  <c r="F357" i="8" s="1"/>
  <c r="E359" i="8"/>
  <c r="F359" i="8" s="1"/>
  <c r="C397" i="8"/>
  <c r="D397" i="8" s="1"/>
  <c r="F448" i="8"/>
  <c r="E398" i="8"/>
  <c r="F398" i="8" s="1"/>
  <c r="E396" i="8"/>
  <c r="F396" i="8" s="1"/>
  <c r="E397" i="8"/>
  <c r="F397" i="8" s="1"/>
  <c r="E399" i="8"/>
  <c r="F399" i="8" s="1"/>
  <c r="C396" i="8"/>
  <c r="D396" i="8" s="1"/>
  <c r="C179" i="6"/>
  <c r="C330" i="6"/>
  <c r="C165" i="6"/>
  <c r="C197" i="6"/>
  <c r="C293" i="6"/>
  <c r="C340" i="6"/>
  <c r="C140" i="7"/>
  <c r="C233" i="7"/>
  <c r="C125" i="6"/>
  <c r="C157" i="6"/>
  <c r="C189" i="6"/>
  <c r="C221" i="6"/>
  <c r="C253" i="6"/>
  <c r="C349" i="6"/>
  <c r="C369" i="6"/>
  <c r="C401" i="6"/>
  <c r="C449" i="6"/>
  <c r="C121" i="6"/>
  <c r="C153" i="6"/>
  <c r="C185" i="6"/>
  <c r="C217" i="6"/>
  <c r="C249" i="6"/>
  <c r="C281" i="6"/>
  <c r="C313" i="6"/>
  <c r="C345" i="6"/>
  <c r="C350" i="6"/>
  <c r="C370" i="6"/>
  <c r="C386" i="6"/>
  <c r="C402" i="6"/>
  <c r="C418" i="6"/>
  <c r="C434" i="6"/>
  <c r="C450" i="6"/>
  <c r="C466" i="6"/>
  <c r="C482" i="6"/>
  <c r="C498" i="6"/>
  <c r="C514" i="6"/>
  <c r="C530" i="6"/>
  <c r="C546" i="6"/>
  <c r="C562" i="6"/>
  <c r="C578" i="6"/>
  <c r="C594" i="6"/>
  <c r="C610" i="6"/>
  <c r="C626" i="6"/>
  <c r="C642" i="6"/>
  <c r="C658" i="6"/>
  <c r="C674" i="6"/>
  <c r="C28" i="7"/>
  <c r="C83" i="7"/>
  <c r="C104" i="7"/>
  <c r="C154" i="7"/>
  <c r="C159" i="7"/>
  <c r="C218" i="7"/>
  <c r="C223" i="7"/>
  <c r="C282" i="7"/>
  <c r="C287" i="7"/>
  <c r="C346" i="7"/>
  <c r="C351" i="7"/>
  <c r="C374" i="7"/>
  <c r="C396" i="7"/>
  <c r="C406" i="7"/>
  <c r="C428" i="7"/>
  <c r="C438" i="7"/>
  <c r="C460" i="7"/>
  <c r="C470" i="7"/>
  <c r="C492" i="7"/>
  <c r="C502" i="7"/>
  <c r="C524" i="7"/>
  <c r="C534" i="7"/>
  <c r="C556" i="7"/>
  <c r="C566" i="7"/>
  <c r="C598" i="7"/>
  <c r="C630" i="7"/>
  <c r="C662" i="7"/>
  <c r="C694" i="7"/>
  <c r="C726" i="7"/>
  <c r="C47" i="8"/>
  <c r="D47" i="8" s="1"/>
  <c r="E49" i="8"/>
  <c r="E66" i="8"/>
  <c r="F66" i="8" s="1"/>
  <c r="E74" i="8"/>
  <c r="E82" i="8"/>
  <c r="F82" i="8" s="1"/>
  <c r="E90" i="8"/>
  <c r="E98" i="8"/>
  <c r="F98" i="8" s="1"/>
  <c r="E106" i="8"/>
  <c r="F106" i="8" s="1"/>
  <c r="E114" i="8"/>
  <c r="E122" i="8"/>
  <c r="E130" i="8"/>
  <c r="E138" i="8"/>
  <c r="E146" i="8"/>
  <c r="E154" i="8"/>
  <c r="F154" i="8" s="1"/>
  <c r="E162" i="8"/>
  <c r="F162" i="8" s="1"/>
  <c r="E235" i="8"/>
  <c r="C242" i="8"/>
  <c r="D242" i="8" s="1"/>
  <c r="F293" i="8"/>
  <c r="E242" i="8"/>
  <c r="F242" i="8" s="1"/>
  <c r="E244" i="8"/>
  <c r="F244" i="8" s="1"/>
  <c r="C287" i="8"/>
  <c r="D287" i="8" s="1"/>
  <c r="E299" i="8"/>
  <c r="C297" i="8"/>
  <c r="D297" i="8" s="1"/>
  <c r="F348" i="8"/>
  <c r="E298" i="8"/>
  <c r="F298" i="8" s="1"/>
  <c r="E297" i="8"/>
  <c r="F297" i="8" s="1"/>
  <c r="C296" i="8"/>
  <c r="D296" i="8" s="1"/>
  <c r="C304" i="8"/>
  <c r="D304" i="8" s="1"/>
  <c r="C309" i="8"/>
  <c r="D309" i="8" s="1"/>
  <c r="E310" i="8"/>
  <c r="E308" i="8"/>
  <c r="F308" i="8" s="1"/>
  <c r="E309" i="8"/>
  <c r="F309" i="8" s="1"/>
  <c r="C344" i="8"/>
  <c r="D344" i="8" s="1"/>
  <c r="E353" i="8"/>
  <c r="F353" i="8" s="1"/>
  <c r="C356" i="8"/>
  <c r="D356" i="8" s="1"/>
  <c r="E371" i="8"/>
  <c r="C369" i="8"/>
  <c r="D369" i="8" s="1"/>
  <c r="F420" i="8"/>
  <c r="E370" i="8"/>
  <c r="F370" i="8" s="1"/>
  <c r="C415" i="8"/>
  <c r="D415" i="8" s="1"/>
  <c r="C421" i="8"/>
  <c r="D421" i="8" s="1"/>
  <c r="E420" i="8"/>
  <c r="E423" i="8"/>
  <c r="F423" i="8" s="1"/>
  <c r="E421" i="8"/>
  <c r="F421" i="8" s="1"/>
  <c r="C442" i="8"/>
  <c r="D442" i="8" s="1"/>
  <c r="F493" i="8"/>
  <c r="C453" i="8"/>
  <c r="D453" i="8" s="1"/>
  <c r="E455" i="8"/>
  <c r="F455" i="8" s="1"/>
  <c r="C474" i="8"/>
  <c r="D474" i="8" s="1"/>
  <c r="C485" i="8"/>
  <c r="D485" i="8" s="1"/>
  <c r="E487" i="8"/>
  <c r="F487" i="8" s="1"/>
  <c r="C506" i="8"/>
  <c r="D506" i="8" s="1"/>
  <c r="C517" i="8"/>
  <c r="D517" i="8" s="1"/>
  <c r="E519" i="8"/>
  <c r="F519" i="8" s="1"/>
  <c r="C538" i="8"/>
  <c r="D538" i="8" s="1"/>
  <c r="C549" i="8"/>
  <c r="D549" i="8" s="1"/>
  <c r="E551" i="8"/>
  <c r="F551" i="8" s="1"/>
  <c r="C570" i="8"/>
  <c r="D570" i="8" s="1"/>
  <c r="C658" i="8"/>
  <c r="D658" i="8" s="1"/>
  <c r="E660" i="8"/>
  <c r="F660" i="8" s="1"/>
  <c r="F709" i="8"/>
  <c r="C695" i="8"/>
  <c r="D695" i="8" s="1"/>
  <c r="E695" i="8"/>
  <c r="E697" i="8"/>
  <c r="C694" i="8"/>
  <c r="D694" i="8" s="1"/>
  <c r="C751" i="8"/>
  <c r="D751" i="8" s="1"/>
  <c r="E753" i="8"/>
  <c r="F753" i="8" s="1"/>
  <c r="C750" i="8"/>
  <c r="D750" i="8" s="1"/>
  <c r="E430" i="8"/>
  <c r="F430" i="8" s="1"/>
  <c r="C428" i="8"/>
  <c r="D428" i="8" s="1"/>
  <c r="F479" i="8"/>
  <c r="C427" i="8"/>
  <c r="D427" i="8" s="1"/>
  <c r="E441" i="8"/>
  <c r="C439" i="8"/>
  <c r="D439" i="8" s="1"/>
  <c r="E462" i="8"/>
  <c r="C460" i="8"/>
  <c r="D460" i="8" s="1"/>
  <c r="F511" i="8"/>
  <c r="C459" i="8"/>
  <c r="D459" i="8" s="1"/>
  <c r="F518" i="8"/>
  <c r="E473" i="8"/>
  <c r="C471" i="8"/>
  <c r="D471" i="8" s="1"/>
  <c r="E494" i="8"/>
  <c r="C492" i="8"/>
  <c r="D492" i="8" s="1"/>
  <c r="F543" i="8"/>
  <c r="C491" i="8"/>
  <c r="D491" i="8" s="1"/>
  <c r="F550" i="8"/>
  <c r="E505" i="8"/>
  <c r="C503" i="8"/>
  <c r="D503" i="8" s="1"/>
  <c r="E526" i="8"/>
  <c r="C524" i="8"/>
  <c r="D524" i="8" s="1"/>
  <c r="F575" i="8"/>
  <c r="C523" i="8"/>
  <c r="D523" i="8" s="1"/>
  <c r="F586" i="8"/>
  <c r="E537" i="8"/>
  <c r="C535" i="8"/>
  <c r="D535" i="8" s="1"/>
  <c r="E558" i="8"/>
  <c r="C556" i="8"/>
  <c r="D556" i="8" s="1"/>
  <c r="C555" i="8"/>
  <c r="D555" i="8" s="1"/>
  <c r="F614" i="8"/>
  <c r="E569" i="8"/>
  <c r="C567" i="8"/>
  <c r="D567" i="8" s="1"/>
  <c r="C586" i="8"/>
  <c r="D586" i="8" s="1"/>
  <c r="E588" i="8"/>
  <c r="C594" i="8"/>
  <c r="D594" i="8" s="1"/>
  <c r="E596" i="8"/>
  <c r="C602" i="8"/>
  <c r="D602" i="8" s="1"/>
  <c r="E604" i="8"/>
  <c r="F604" i="8" s="1"/>
  <c r="C610" i="8"/>
  <c r="D610" i="8" s="1"/>
  <c r="E612" i="8"/>
  <c r="C618" i="8"/>
  <c r="D618" i="8" s="1"/>
  <c r="E620" i="8"/>
  <c r="F669" i="8"/>
  <c r="C626" i="8"/>
  <c r="D626" i="8" s="1"/>
  <c r="E628" i="8"/>
  <c r="C634" i="8"/>
  <c r="D634" i="8" s="1"/>
  <c r="E636" i="8"/>
  <c r="F685" i="8"/>
  <c r="C642" i="8"/>
  <c r="D642" i="8" s="1"/>
  <c r="E644" i="8"/>
  <c r="C650" i="8"/>
  <c r="D650" i="8" s="1"/>
  <c r="E652" i="8"/>
  <c r="C657" i="8"/>
  <c r="D657" i="8" s="1"/>
  <c r="C663" i="8"/>
  <c r="D663" i="8" s="1"/>
  <c r="E663" i="8"/>
  <c r="F663" i="8" s="1"/>
  <c r="E665" i="8"/>
  <c r="C690" i="8"/>
  <c r="D690" i="8" s="1"/>
  <c r="E692" i="8"/>
  <c r="C689" i="8"/>
  <c r="D689" i="8" s="1"/>
  <c r="C730" i="8"/>
  <c r="D730" i="8" s="1"/>
  <c r="E730" i="8"/>
  <c r="F730" i="8" s="1"/>
  <c r="E732" i="8"/>
  <c r="F781" i="8"/>
  <c r="C783" i="8"/>
  <c r="D783" i="8" s="1"/>
  <c r="E785" i="8"/>
  <c r="F785" i="8" s="1"/>
  <c r="C782" i="8"/>
  <c r="D782" i="8" s="1"/>
  <c r="C373" i="8"/>
  <c r="D373" i="8" s="1"/>
  <c r="E374" i="8"/>
  <c r="F374" i="8" s="1"/>
  <c r="E372" i="8"/>
  <c r="F372" i="8" s="1"/>
  <c r="E373" i="8"/>
  <c r="F373" i="8" s="1"/>
  <c r="E387" i="8"/>
  <c r="C385" i="8"/>
  <c r="D385" i="8" s="1"/>
  <c r="F436" i="8"/>
  <c r="E386" i="8"/>
  <c r="E427" i="8"/>
  <c r="F427" i="8" s="1"/>
  <c r="C424" i="8"/>
  <c r="D424" i="8" s="1"/>
  <c r="C425" i="8"/>
  <c r="D425" i="8" s="1"/>
  <c r="C438" i="8"/>
  <c r="D438" i="8" s="1"/>
  <c r="E459" i="8"/>
  <c r="C456" i="8"/>
  <c r="D456" i="8" s="1"/>
  <c r="C457" i="8"/>
  <c r="D457" i="8" s="1"/>
  <c r="C470" i="8"/>
  <c r="D470" i="8" s="1"/>
  <c r="E491" i="8"/>
  <c r="C488" i="8"/>
  <c r="D488" i="8" s="1"/>
  <c r="C489" i="8"/>
  <c r="D489" i="8" s="1"/>
  <c r="C502" i="8"/>
  <c r="D502" i="8" s="1"/>
  <c r="E523" i="8"/>
  <c r="C520" i="8"/>
  <c r="D520" i="8" s="1"/>
  <c r="C521" i="8"/>
  <c r="D521" i="8" s="1"/>
  <c r="C534" i="8"/>
  <c r="D534" i="8" s="1"/>
  <c r="E555" i="8"/>
  <c r="C552" i="8"/>
  <c r="D552" i="8" s="1"/>
  <c r="C553" i="8"/>
  <c r="D553" i="8" s="1"/>
  <c r="C566" i="8"/>
  <c r="D566" i="8" s="1"/>
  <c r="C585" i="8"/>
  <c r="D585" i="8" s="1"/>
  <c r="C593" i="8"/>
  <c r="D593" i="8" s="1"/>
  <c r="C601" i="8"/>
  <c r="D601" i="8" s="1"/>
  <c r="C609" i="8"/>
  <c r="D609" i="8" s="1"/>
  <c r="C617" i="8"/>
  <c r="D617" i="8" s="1"/>
  <c r="C625" i="8"/>
  <c r="D625" i="8" s="1"/>
  <c r="C633" i="8"/>
  <c r="D633" i="8" s="1"/>
  <c r="C641" i="8"/>
  <c r="D641" i="8" s="1"/>
  <c r="C649" i="8"/>
  <c r="D649" i="8" s="1"/>
  <c r="C662" i="8"/>
  <c r="D662" i="8" s="1"/>
  <c r="C703" i="8"/>
  <c r="D703" i="8" s="1"/>
  <c r="E703" i="8"/>
  <c r="E705" i="8"/>
  <c r="C702" i="8"/>
  <c r="D702" i="8" s="1"/>
  <c r="C762" i="8"/>
  <c r="D762" i="8" s="1"/>
  <c r="E762" i="8"/>
  <c r="E764" i="8"/>
  <c r="F764" i="8" s="1"/>
  <c r="C413" i="8"/>
  <c r="D413" i="8" s="1"/>
  <c r="F464" i="8"/>
  <c r="E414" i="8"/>
  <c r="F414" i="8" s="1"/>
  <c r="E412" i="8"/>
  <c r="F412" i="8" s="1"/>
  <c r="E413" i="8"/>
  <c r="F413" i="8" s="1"/>
  <c r="E428" i="8"/>
  <c r="F428" i="8" s="1"/>
  <c r="E442" i="8"/>
  <c r="F442" i="8" s="1"/>
  <c r="E460" i="8"/>
  <c r="F460" i="8" s="1"/>
  <c r="E474" i="8"/>
  <c r="F474" i="8" s="1"/>
  <c r="E492" i="8"/>
  <c r="F492" i="8" s="1"/>
  <c r="E506" i="8"/>
  <c r="F506" i="8" s="1"/>
  <c r="F562" i="8"/>
  <c r="E524" i="8"/>
  <c r="F524" i="8" s="1"/>
  <c r="E538" i="8"/>
  <c r="F538" i="8" s="1"/>
  <c r="E556" i="8"/>
  <c r="E570" i="8"/>
  <c r="F570" i="8" s="1"/>
  <c r="C655" i="8"/>
  <c r="D655" i="8" s="1"/>
  <c r="E655" i="8"/>
  <c r="E657" i="8"/>
  <c r="F657" i="8" s="1"/>
  <c r="C698" i="8"/>
  <c r="D698" i="8" s="1"/>
  <c r="E700" i="8"/>
  <c r="C697" i="8"/>
  <c r="D697" i="8" s="1"/>
  <c r="E744" i="8"/>
  <c r="F744" i="8" s="1"/>
  <c r="C742" i="8"/>
  <c r="D742" i="8" s="1"/>
  <c r="F793" i="8"/>
  <c r="C741" i="8"/>
  <c r="D741" i="8" s="1"/>
  <c r="C168" i="7"/>
  <c r="C200" i="7"/>
  <c r="C232" i="7"/>
  <c r="C264" i="7"/>
  <c r="C296" i="7"/>
  <c r="C328" i="7"/>
  <c r="C360" i="7"/>
  <c r="C392" i="7"/>
  <c r="C424" i="7"/>
  <c r="C456" i="7"/>
  <c r="C488" i="7"/>
  <c r="C520" i="7"/>
  <c r="C552" i="7"/>
  <c r="E18" i="8"/>
  <c r="C16" i="8"/>
  <c r="D16" i="8" s="1"/>
  <c r="E34" i="8"/>
  <c r="C32" i="8"/>
  <c r="D32" i="8" s="1"/>
  <c r="E50" i="8"/>
  <c r="C48" i="8"/>
  <c r="D48" i="8" s="1"/>
  <c r="F220" i="8"/>
  <c r="C169" i="8"/>
  <c r="D169" i="8" s="1"/>
  <c r="C172" i="8"/>
  <c r="D172" i="8" s="1"/>
  <c r="F223" i="8"/>
  <c r="C185" i="8"/>
  <c r="D185" i="8" s="1"/>
  <c r="C188" i="8"/>
  <c r="D188" i="8" s="1"/>
  <c r="F239" i="8"/>
  <c r="F252" i="8"/>
  <c r="C201" i="8"/>
  <c r="D201" i="8" s="1"/>
  <c r="F260" i="8"/>
  <c r="C209" i="8"/>
  <c r="D209" i="8" s="1"/>
  <c r="C217" i="8"/>
  <c r="D217" i="8" s="1"/>
  <c r="F268" i="8"/>
  <c r="E218" i="8"/>
  <c r="F218" i="8" s="1"/>
  <c r="E222" i="8"/>
  <c r="F222" i="8" s="1"/>
  <c r="E248" i="8"/>
  <c r="F248" i="8" s="1"/>
  <c r="C245" i="8"/>
  <c r="D245" i="8" s="1"/>
  <c r="E247" i="8"/>
  <c r="F247" i="8" s="1"/>
  <c r="E251" i="8"/>
  <c r="C249" i="8"/>
  <c r="D249" i="8" s="1"/>
  <c r="E250" i="8"/>
  <c r="F250" i="8" s="1"/>
  <c r="C255" i="8"/>
  <c r="D255" i="8" s="1"/>
  <c r="F306" i="8"/>
  <c r="C261" i="8"/>
  <c r="D261" i="8" s="1"/>
  <c r="E262" i="8"/>
  <c r="E260" i="8"/>
  <c r="E261" i="8"/>
  <c r="F261" i="8" s="1"/>
  <c r="E275" i="8"/>
  <c r="F275" i="8" s="1"/>
  <c r="C273" i="8"/>
  <c r="D273" i="8" s="1"/>
  <c r="F324" i="8"/>
  <c r="E274" i="8"/>
  <c r="C319" i="8"/>
  <c r="D319" i="8" s="1"/>
  <c r="C325" i="8"/>
  <c r="D325" i="8" s="1"/>
  <c r="E326" i="8"/>
  <c r="F326" i="8" s="1"/>
  <c r="E324" i="8"/>
  <c r="E325" i="8"/>
  <c r="F325" i="8" s="1"/>
  <c r="E339" i="8"/>
  <c r="C337" i="8"/>
  <c r="D337" i="8" s="1"/>
  <c r="F388" i="8"/>
  <c r="E338" i="8"/>
  <c r="F338" i="8" s="1"/>
  <c r="F434" i="8"/>
  <c r="C383" i="8"/>
  <c r="D383" i="8" s="1"/>
  <c r="C389" i="8"/>
  <c r="D389" i="8" s="1"/>
  <c r="E390" i="8"/>
  <c r="F390" i="8" s="1"/>
  <c r="E388" i="8"/>
  <c r="E389" i="8"/>
  <c r="F389" i="8" s="1"/>
  <c r="E403" i="8"/>
  <c r="C401" i="8"/>
  <c r="D401" i="8" s="1"/>
  <c r="E402" i="8"/>
  <c r="F402" i="8" s="1"/>
  <c r="C406" i="8"/>
  <c r="D406" i="8" s="1"/>
  <c r="E409" i="8"/>
  <c r="F409" i="8" s="1"/>
  <c r="C412" i="8"/>
  <c r="D412" i="8" s="1"/>
  <c r="E415" i="8"/>
  <c r="F415" i="8" s="1"/>
  <c r="C426" i="8"/>
  <c r="D426" i="8" s="1"/>
  <c r="F477" i="8"/>
  <c r="C437" i="8"/>
  <c r="D437" i="8" s="1"/>
  <c r="E439" i="8"/>
  <c r="F439" i="8" s="1"/>
  <c r="C458" i="8"/>
  <c r="D458" i="8" s="1"/>
  <c r="F509" i="8"/>
  <c r="C469" i="8"/>
  <c r="D469" i="8" s="1"/>
  <c r="E471" i="8"/>
  <c r="F471" i="8" s="1"/>
  <c r="C490" i="8"/>
  <c r="D490" i="8" s="1"/>
  <c r="F541" i="8"/>
  <c r="C501" i="8"/>
  <c r="D501" i="8" s="1"/>
  <c r="E503" i="8"/>
  <c r="F503" i="8" s="1"/>
  <c r="C522" i="8"/>
  <c r="D522" i="8" s="1"/>
  <c r="F573" i="8"/>
  <c r="C533" i="8"/>
  <c r="D533" i="8" s="1"/>
  <c r="E535" i="8"/>
  <c r="F535" i="8" s="1"/>
  <c r="C554" i="8"/>
  <c r="D554" i="8" s="1"/>
  <c r="C565" i="8"/>
  <c r="D565" i="8" s="1"/>
  <c r="E567" i="8"/>
  <c r="F567" i="8" s="1"/>
  <c r="F627" i="8"/>
  <c r="C583" i="8"/>
  <c r="D583" i="8" s="1"/>
  <c r="E583" i="8"/>
  <c r="E585" i="8"/>
  <c r="C591" i="8"/>
  <c r="D591" i="8" s="1"/>
  <c r="E591" i="8"/>
  <c r="E593" i="8"/>
  <c r="F593" i="8" s="1"/>
  <c r="C599" i="8"/>
  <c r="D599" i="8" s="1"/>
  <c r="E599" i="8"/>
  <c r="E601" i="8"/>
  <c r="C607" i="8"/>
  <c r="D607" i="8" s="1"/>
  <c r="F658" i="8"/>
  <c r="E607" i="8"/>
  <c r="F607" i="8" s="1"/>
  <c r="E609" i="8"/>
  <c r="C615" i="8"/>
  <c r="D615" i="8" s="1"/>
  <c r="E615" i="8"/>
  <c r="E617" i="8"/>
  <c r="C623" i="8"/>
  <c r="D623" i="8" s="1"/>
  <c r="E623" i="8"/>
  <c r="E625" i="8"/>
  <c r="C631" i="8"/>
  <c r="D631" i="8" s="1"/>
  <c r="E631" i="8"/>
  <c r="E633" i="8"/>
  <c r="C639" i="8"/>
  <c r="D639" i="8" s="1"/>
  <c r="F690" i="8"/>
  <c r="E639" i="8"/>
  <c r="F639" i="8" s="1"/>
  <c r="E641" i="8"/>
  <c r="C647" i="8"/>
  <c r="D647" i="8" s="1"/>
  <c r="E647" i="8"/>
  <c r="E649" i="8"/>
  <c r="C654" i="8"/>
  <c r="D654" i="8" s="1"/>
  <c r="F720" i="8"/>
  <c r="C674" i="8"/>
  <c r="D674" i="8" s="1"/>
  <c r="F725" i="8"/>
  <c r="E676" i="8"/>
  <c r="C679" i="8"/>
  <c r="D679" i="8" s="1"/>
  <c r="E679" i="8"/>
  <c r="E681" i="8"/>
  <c r="C678" i="8"/>
  <c r="D678" i="8" s="1"/>
  <c r="C711" i="8"/>
  <c r="D711" i="8" s="1"/>
  <c r="E711" i="8"/>
  <c r="F762" i="8"/>
  <c r="E713" i="8"/>
  <c r="C710" i="8"/>
  <c r="D710" i="8" s="1"/>
  <c r="E776" i="8"/>
  <c r="F776" i="8" s="1"/>
  <c r="C774" i="8"/>
  <c r="D774" i="8" s="1"/>
  <c r="C773" i="8"/>
  <c r="D773" i="8" s="1"/>
  <c r="C36" i="7"/>
  <c r="C68" i="7"/>
  <c r="C100" i="7"/>
  <c r="C132" i="7"/>
  <c r="C164" i="7"/>
  <c r="C196" i="7"/>
  <c r="C228" i="7"/>
  <c r="C260" i="7"/>
  <c r="C292" i="7"/>
  <c r="C324" i="7"/>
  <c r="C356" i="7"/>
  <c r="C388" i="7"/>
  <c r="C420" i="7"/>
  <c r="C452" i="7"/>
  <c r="C484" i="7"/>
  <c r="C516" i="7"/>
  <c r="C548" i="7"/>
  <c r="F61" i="8"/>
  <c r="E12" i="8"/>
  <c r="C10" i="8"/>
  <c r="D10" i="8" s="1"/>
  <c r="E11" i="8"/>
  <c r="F77" i="8"/>
  <c r="E28" i="8"/>
  <c r="C26" i="8"/>
  <c r="D26" i="8" s="1"/>
  <c r="E27" i="8"/>
  <c r="F93" i="8"/>
  <c r="E44" i="8"/>
  <c r="C42" i="8"/>
  <c r="D42" i="8" s="1"/>
  <c r="E43" i="8"/>
  <c r="F109" i="8"/>
  <c r="C58" i="8"/>
  <c r="D58" i="8" s="1"/>
  <c r="C64" i="8"/>
  <c r="D64" i="8" s="1"/>
  <c r="C72" i="8"/>
  <c r="D72" i="8" s="1"/>
  <c r="C80" i="8"/>
  <c r="D80" i="8" s="1"/>
  <c r="C88" i="8"/>
  <c r="D88" i="8" s="1"/>
  <c r="C96" i="8"/>
  <c r="D96" i="8" s="1"/>
  <c r="C104" i="8"/>
  <c r="D104" i="8" s="1"/>
  <c r="C112" i="8"/>
  <c r="D112" i="8" s="1"/>
  <c r="C120" i="8"/>
  <c r="D120" i="8" s="1"/>
  <c r="C128" i="8"/>
  <c r="D128" i="8" s="1"/>
  <c r="C136" i="8"/>
  <c r="D136" i="8" s="1"/>
  <c r="C144" i="8"/>
  <c r="D144" i="8" s="1"/>
  <c r="C152" i="8"/>
  <c r="D152" i="8" s="1"/>
  <c r="C160" i="8"/>
  <c r="D160" i="8" s="1"/>
  <c r="C168" i="8"/>
  <c r="D168" i="8" s="1"/>
  <c r="C176" i="8"/>
  <c r="D176" i="8" s="1"/>
  <c r="F234" i="8"/>
  <c r="C184" i="8"/>
  <c r="D184" i="8" s="1"/>
  <c r="C192" i="8"/>
  <c r="D192" i="8" s="1"/>
  <c r="C200" i="8"/>
  <c r="D200" i="8" s="1"/>
  <c r="F258" i="8"/>
  <c r="C208" i="8"/>
  <c r="D208" i="8" s="1"/>
  <c r="F266" i="8"/>
  <c r="C216" i="8"/>
  <c r="D216" i="8" s="1"/>
  <c r="F274" i="8"/>
  <c r="E225" i="8"/>
  <c r="F225" i="8" s="1"/>
  <c r="C225" i="8"/>
  <c r="D225" i="8" s="1"/>
  <c r="C248" i="8"/>
  <c r="D248" i="8" s="1"/>
  <c r="C254" i="8"/>
  <c r="D254" i="8" s="1"/>
  <c r="E257" i="8"/>
  <c r="F257" i="8" s="1"/>
  <c r="C260" i="8"/>
  <c r="D260" i="8" s="1"/>
  <c r="E263" i="8"/>
  <c r="C272" i="8"/>
  <c r="D272" i="8" s="1"/>
  <c r="C295" i="8"/>
  <c r="D295" i="8" s="1"/>
  <c r="C301" i="8"/>
  <c r="D301" i="8" s="1"/>
  <c r="E302" i="8"/>
  <c r="F302" i="8" s="1"/>
  <c r="E300" i="8"/>
  <c r="F300" i="8" s="1"/>
  <c r="E301" i="8"/>
  <c r="F301" i="8" s="1"/>
  <c r="E315" i="8"/>
  <c r="C313" i="8"/>
  <c r="D313" i="8" s="1"/>
  <c r="E314" i="8"/>
  <c r="F314" i="8" s="1"/>
  <c r="C318" i="8"/>
  <c r="D318" i="8" s="1"/>
  <c r="E321" i="8"/>
  <c r="F321" i="8" s="1"/>
  <c r="C324" i="8"/>
  <c r="D324" i="8" s="1"/>
  <c r="E327" i="8"/>
  <c r="F327" i="8" s="1"/>
  <c r="C336" i="8"/>
  <c r="D336" i="8" s="1"/>
  <c r="C359" i="8"/>
  <c r="D359" i="8" s="1"/>
  <c r="F410" i="8"/>
  <c r="C365" i="8"/>
  <c r="D365" i="8" s="1"/>
  <c r="F416" i="8"/>
  <c r="E366" i="8"/>
  <c r="F366" i="8" s="1"/>
  <c r="E364" i="8"/>
  <c r="F364" i="8" s="1"/>
  <c r="E365" i="8"/>
  <c r="F365" i="8" s="1"/>
  <c r="E379" i="8"/>
  <c r="C377" i="8"/>
  <c r="D377" i="8" s="1"/>
  <c r="E378" i="8"/>
  <c r="F378" i="8" s="1"/>
  <c r="C382" i="8"/>
  <c r="D382" i="8" s="1"/>
  <c r="E385" i="8"/>
  <c r="F385" i="8" s="1"/>
  <c r="C388" i="8"/>
  <c r="D388" i="8" s="1"/>
  <c r="E391" i="8"/>
  <c r="F391" i="8" s="1"/>
  <c r="C400" i="8"/>
  <c r="D400" i="8" s="1"/>
  <c r="E425" i="8"/>
  <c r="C423" i="8"/>
  <c r="D423" i="8" s="1"/>
  <c r="C436" i="8"/>
  <c r="D436" i="8" s="1"/>
  <c r="E446" i="8"/>
  <c r="F446" i="8" s="1"/>
  <c r="C444" i="8"/>
  <c r="D444" i="8" s="1"/>
  <c r="F495" i="8"/>
  <c r="C443" i="8"/>
  <c r="D443" i="8" s="1"/>
  <c r="E457" i="8"/>
  <c r="C455" i="8"/>
  <c r="D455" i="8" s="1"/>
  <c r="C468" i="8"/>
  <c r="D468" i="8" s="1"/>
  <c r="E478" i="8"/>
  <c r="F478" i="8" s="1"/>
  <c r="C476" i="8"/>
  <c r="D476" i="8" s="1"/>
  <c r="F527" i="8"/>
  <c r="C475" i="8"/>
  <c r="D475" i="8" s="1"/>
  <c r="E489" i="8"/>
  <c r="C487" i="8"/>
  <c r="D487" i="8" s="1"/>
  <c r="C500" i="8"/>
  <c r="D500" i="8" s="1"/>
  <c r="E510" i="8"/>
  <c r="F510" i="8" s="1"/>
  <c r="C508" i="8"/>
  <c r="D508" i="8" s="1"/>
  <c r="F559" i="8"/>
  <c r="C507" i="8"/>
  <c r="D507" i="8" s="1"/>
  <c r="E521" i="8"/>
  <c r="C519" i="8"/>
  <c r="D519" i="8" s="1"/>
  <c r="C532" i="8"/>
  <c r="D532" i="8" s="1"/>
  <c r="E542" i="8"/>
  <c r="F591" i="8"/>
  <c r="C540" i="8"/>
  <c r="D540" i="8" s="1"/>
  <c r="C539" i="8"/>
  <c r="D539" i="8" s="1"/>
  <c r="E553" i="8"/>
  <c r="C551" i="8"/>
  <c r="D551" i="8" s="1"/>
  <c r="C564" i="8"/>
  <c r="D564" i="8" s="1"/>
  <c r="E574" i="8"/>
  <c r="F623" i="8"/>
  <c r="C572" i="8"/>
  <c r="D572" i="8" s="1"/>
  <c r="C571" i="8"/>
  <c r="D571" i="8" s="1"/>
  <c r="C582" i="8"/>
  <c r="D582" i="8" s="1"/>
  <c r="C590" i="8"/>
  <c r="D590" i="8" s="1"/>
  <c r="C598" i="8"/>
  <c r="D598" i="8" s="1"/>
  <c r="C606" i="8"/>
  <c r="D606" i="8" s="1"/>
  <c r="C614" i="8"/>
  <c r="D614" i="8" s="1"/>
  <c r="C622" i="8"/>
  <c r="D622" i="8" s="1"/>
  <c r="C630" i="8"/>
  <c r="D630" i="8" s="1"/>
  <c r="C638" i="8"/>
  <c r="D638" i="8" s="1"/>
  <c r="C646" i="8"/>
  <c r="D646" i="8" s="1"/>
  <c r="C673" i="8"/>
  <c r="D673" i="8" s="1"/>
  <c r="C706" i="8"/>
  <c r="D706" i="8" s="1"/>
  <c r="F757" i="8"/>
  <c r="E708" i="8"/>
  <c r="C705" i="8"/>
  <c r="D705" i="8" s="1"/>
  <c r="C32" i="7"/>
  <c r="C64" i="7"/>
  <c r="C96" i="7"/>
  <c r="C128" i="7"/>
  <c r="C160" i="7"/>
  <c r="C192" i="7"/>
  <c r="C224" i="7"/>
  <c r="C256" i="7"/>
  <c r="C288" i="7"/>
  <c r="C320" i="7"/>
  <c r="C352" i="7"/>
  <c r="C384" i="7"/>
  <c r="C416" i="7"/>
  <c r="C448" i="7"/>
  <c r="C480" i="7"/>
  <c r="C512" i="7"/>
  <c r="C544" i="7"/>
  <c r="F64" i="8"/>
  <c r="E22" i="8"/>
  <c r="C20" i="8"/>
  <c r="D20" i="8" s="1"/>
  <c r="E21" i="8"/>
  <c r="F80" i="8"/>
  <c r="E38" i="8"/>
  <c r="C36" i="8"/>
  <c r="D36" i="8" s="1"/>
  <c r="E37" i="8"/>
  <c r="F96" i="8"/>
  <c r="E54" i="8"/>
  <c r="C52" i="8"/>
  <c r="D52" i="8" s="1"/>
  <c r="E53" i="8"/>
  <c r="C57" i="8"/>
  <c r="D57" i="8" s="1"/>
  <c r="E219" i="8"/>
  <c r="F219" i="8" s="1"/>
  <c r="E228" i="8"/>
  <c r="F286" i="8"/>
  <c r="C235" i="8"/>
  <c r="D235" i="8" s="1"/>
  <c r="E245" i="8"/>
  <c r="F245" i="8" s="1"/>
  <c r="C244" i="8"/>
  <c r="D244" i="8" s="1"/>
  <c r="C246" i="8"/>
  <c r="D246" i="8" s="1"/>
  <c r="F263" i="8"/>
  <c r="C271" i="8"/>
  <c r="D271" i="8" s="1"/>
  <c r="F322" i="8"/>
  <c r="C277" i="8"/>
  <c r="D277" i="8" s="1"/>
  <c r="F328" i="8"/>
  <c r="E278" i="8"/>
  <c r="E276" i="8"/>
  <c r="F276" i="8" s="1"/>
  <c r="E277" i="8"/>
  <c r="F277" i="8" s="1"/>
  <c r="F334" i="8"/>
  <c r="E291" i="8"/>
  <c r="F291" i="8" s="1"/>
  <c r="C289" i="8"/>
  <c r="D289" i="8" s="1"/>
  <c r="F340" i="8"/>
  <c r="E290" i="8"/>
  <c r="F290" i="8" s="1"/>
  <c r="C335" i="8"/>
  <c r="D335" i="8" s="1"/>
  <c r="F386" i="8"/>
  <c r="C341" i="8"/>
  <c r="D341" i="8" s="1"/>
  <c r="F392" i="8"/>
  <c r="E342" i="8"/>
  <c r="F342" i="8" s="1"/>
  <c r="E340" i="8"/>
  <c r="E341" i="8"/>
  <c r="F341" i="8" s="1"/>
  <c r="E355" i="8"/>
  <c r="F355" i="8" s="1"/>
  <c r="C353" i="8"/>
  <c r="D353" i="8" s="1"/>
  <c r="E354" i="8"/>
  <c r="F354" i="8" s="1"/>
  <c r="C399" i="8"/>
  <c r="D399" i="8" s="1"/>
  <c r="C405" i="8"/>
  <c r="D405" i="8" s="1"/>
  <c r="E406" i="8"/>
  <c r="F406" i="8" s="1"/>
  <c r="E404" i="8"/>
  <c r="F404" i="8" s="1"/>
  <c r="E405" i="8"/>
  <c r="F405" i="8" s="1"/>
  <c r="F462" i="8"/>
  <c r="E419" i="8"/>
  <c r="F419" i="8" s="1"/>
  <c r="C417" i="8"/>
  <c r="D417" i="8" s="1"/>
  <c r="E418" i="8"/>
  <c r="F418" i="8" s="1"/>
  <c r="E429" i="8"/>
  <c r="F429" i="8" s="1"/>
  <c r="E443" i="8"/>
  <c r="F443" i="8" s="1"/>
  <c r="C440" i="8"/>
  <c r="D440" i="8" s="1"/>
  <c r="C441" i="8"/>
  <c r="D441" i="8" s="1"/>
  <c r="E461" i="8"/>
  <c r="F461" i="8" s="1"/>
  <c r="E475" i="8"/>
  <c r="C472" i="8"/>
  <c r="D472" i="8" s="1"/>
  <c r="C473" i="8"/>
  <c r="D473" i="8" s="1"/>
  <c r="E493" i="8"/>
  <c r="E507" i="8"/>
  <c r="C504" i="8"/>
  <c r="D504" i="8" s="1"/>
  <c r="C505" i="8"/>
  <c r="D505" i="8" s="1"/>
  <c r="E525" i="8"/>
  <c r="F525" i="8" s="1"/>
  <c r="E539" i="8"/>
  <c r="C536" i="8"/>
  <c r="D536" i="8" s="1"/>
  <c r="F588" i="8"/>
  <c r="C537" i="8"/>
  <c r="D537" i="8" s="1"/>
  <c r="E557" i="8"/>
  <c r="F557" i="8" s="1"/>
  <c r="E571" i="8"/>
  <c r="C568" i="8"/>
  <c r="D568" i="8" s="1"/>
  <c r="F620" i="8"/>
  <c r="C569" i="8"/>
  <c r="D569" i="8" s="1"/>
  <c r="C666" i="8"/>
  <c r="D666" i="8" s="1"/>
  <c r="E668" i="8"/>
  <c r="C687" i="8"/>
  <c r="D687" i="8" s="1"/>
  <c r="E687" i="8"/>
  <c r="E689" i="8"/>
  <c r="C686" i="8"/>
  <c r="D686" i="8" s="1"/>
  <c r="C719" i="8"/>
  <c r="D719" i="8" s="1"/>
  <c r="E719" i="8"/>
  <c r="E721" i="8"/>
  <c r="F721" i="8" s="1"/>
  <c r="C718" i="8"/>
  <c r="D718" i="8" s="1"/>
  <c r="C60" i="7"/>
  <c r="C92" i="7"/>
  <c r="C124" i="7"/>
  <c r="C156" i="7"/>
  <c r="C188" i="7"/>
  <c r="C220" i="7"/>
  <c r="C252" i="7"/>
  <c r="C284" i="7"/>
  <c r="C316" i="7"/>
  <c r="C348" i="7"/>
  <c r="C380" i="7"/>
  <c r="C412" i="7"/>
  <c r="C444" i="7"/>
  <c r="C476" i="7"/>
  <c r="C508" i="7"/>
  <c r="C540" i="7"/>
  <c r="E16" i="8"/>
  <c r="C14" i="8"/>
  <c r="D14" i="8" s="1"/>
  <c r="E15" i="8"/>
  <c r="F74" i="8"/>
  <c r="E32" i="8"/>
  <c r="C30" i="8"/>
  <c r="D30" i="8" s="1"/>
  <c r="E31" i="8"/>
  <c r="F90" i="8"/>
  <c r="E48" i="8"/>
  <c r="C46" i="8"/>
  <c r="D46" i="8" s="1"/>
  <c r="E47" i="8"/>
  <c r="F112" i="8"/>
  <c r="F117" i="8"/>
  <c r="E67" i="8"/>
  <c r="F67" i="8" s="1"/>
  <c r="F125" i="8"/>
  <c r="E75" i="8"/>
  <c r="F75" i="8" s="1"/>
  <c r="F133" i="8"/>
  <c r="E83" i="8"/>
  <c r="F83" i="8" s="1"/>
  <c r="E91" i="8"/>
  <c r="F91" i="8" s="1"/>
  <c r="F149" i="8"/>
  <c r="E99" i="8"/>
  <c r="F99" i="8" s="1"/>
  <c r="F157" i="8"/>
  <c r="E107" i="8"/>
  <c r="F107" i="8" s="1"/>
  <c r="F165" i="8"/>
  <c r="E115" i="8"/>
  <c r="F115" i="8" s="1"/>
  <c r="E123" i="8"/>
  <c r="F181" i="8"/>
  <c r="E131" i="8"/>
  <c r="F131" i="8" s="1"/>
  <c r="F189" i="8"/>
  <c r="E139" i="8"/>
  <c r="F197" i="8"/>
  <c r="E147" i="8"/>
  <c r="F205" i="8"/>
  <c r="E155" i="8"/>
  <c r="F213" i="8"/>
  <c r="E163" i="8"/>
  <c r="E171" i="8"/>
  <c r="F171" i="8" s="1"/>
  <c r="F229" i="8"/>
  <c r="E179" i="8"/>
  <c r="F179" i="8" s="1"/>
  <c r="E187" i="8"/>
  <c r="E195" i="8"/>
  <c r="E203" i="8"/>
  <c r="F203" i="8" s="1"/>
  <c r="E211" i="8"/>
  <c r="F211" i="8" s="1"/>
  <c r="F272" i="8"/>
  <c r="F228" i="8"/>
  <c r="F231" i="8"/>
  <c r="C253" i="8"/>
  <c r="D253" i="8" s="1"/>
  <c r="E254" i="8"/>
  <c r="F254" i="8" s="1"/>
  <c r="E253" i="8"/>
  <c r="F253" i="8" s="1"/>
  <c r="F310" i="8"/>
  <c r="E267" i="8"/>
  <c r="C265" i="8"/>
  <c r="D265" i="8" s="1"/>
  <c r="E266" i="8"/>
  <c r="C311" i="8"/>
  <c r="D311" i="8" s="1"/>
  <c r="F362" i="8"/>
  <c r="C317" i="8"/>
  <c r="D317" i="8" s="1"/>
  <c r="E318" i="8"/>
  <c r="F318" i="8" s="1"/>
  <c r="E316" i="8"/>
  <c r="F316" i="8" s="1"/>
  <c r="E317" i="8"/>
  <c r="F317" i="8" s="1"/>
  <c r="E331" i="8"/>
  <c r="C329" i="8"/>
  <c r="D329" i="8" s="1"/>
  <c r="F380" i="8"/>
  <c r="E330" i="8"/>
  <c r="F330" i="8" s="1"/>
  <c r="C381" i="8"/>
  <c r="D381" i="8" s="1"/>
  <c r="F432" i="8"/>
  <c r="E382" i="8"/>
  <c r="F382" i="8" s="1"/>
  <c r="E380" i="8"/>
  <c r="E381" i="8"/>
  <c r="F381" i="8" s="1"/>
  <c r="E395" i="8"/>
  <c r="C393" i="8"/>
  <c r="D393" i="8" s="1"/>
  <c r="E394" i="8"/>
  <c r="F394" i="8" s="1"/>
  <c r="E401" i="8"/>
  <c r="F401" i="8" s="1"/>
  <c r="E407" i="8"/>
  <c r="F407" i="8" s="1"/>
  <c r="E426" i="8"/>
  <c r="F426" i="8" s="1"/>
  <c r="E444" i="8"/>
  <c r="F444" i="8" s="1"/>
  <c r="E458" i="8"/>
  <c r="F458" i="8" s="1"/>
  <c r="F514" i="8"/>
  <c r="F472" i="8"/>
  <c r="E476" i="8"/>
  <c r="F476" i="8" s="1"/>
  <c r="E490" i="8"/>
  <c r="F490" i="8" s="1"/>
  <c r="E508" i="8"/>
  <c r="F508" i="8" s="1"/>
  <c r="E522" i="8"/>
  <c r="F522" i="8" s="1"/>
  <c r="F578" i="8"/>
  <c r="E540" i="8"/>
  <c r="F540" i="8" s="1"/>
  <c r="E554" i="8"/>
  <c r="F554" i="8" s="1"/>
  <c r="E572" i="8"/>
  <c r="F572" i="8" s="1"/>
  <c r="F643" i="8"/>
  <c r="F659" i="8"/>
  <c r="F675" i="8"/>
  <c r="F691" i="8"/>
  <c r="F699" i="8"/>
  <c r="C665" i="8"/>
  <c r="D665" i="8" s="1"/>
  <c r="C671" i="8"/>
  <c r="D671" i="8" s="1"/>
  <c r="E671" i="8"/>
  <c r="E673" i="8"/>
  <c r="C682" i="8"/>
  <c r="D682" i="8" s="1"/>
  <c r="E684" i="8"/>
  <c r="F684" i="8" s="1"/>
  <c r="F733" i="8"/>
  <c r="C681" i="8"/>
  <c r="D681" i="8" s="1"/>
  <c r="C714" i="8"/>
  <c r="D714" i="8" s="1"/>
  <c r="E716" i="8"/>
  <c r="C713" i="8"/>
  <c r="D713" i="8" s="1"/>
  <c r="F796" i="8"/>
  <c r="F114" i="8"/>
  <c r="F122" i="8"/>
  <c r="F130" i="8"/>
  <c r="F138" i="8"/>
  <c r="F146" i="8"/>
  <c r="F178" i="8"/>
  <c r="F186" i="8"/>
  <c r="F194" i="8"/>
  <c r="E224" i="8"/>
  <c r="F224" i="8" s="1"/>
  <c r="E240" i="8"/>
  <c r="F240" i="8" s="1"/>
  <c r="E438" i="8"/>
  <c r="F438" i="8" s="1"/>
  <c r="E437" i="8"/>
  <c r="F437" i="8" s="1"/>
  <c r="F494" i="8"/>
  <c r="E454" i="8"/>
  <c r="F454" i="8" s="1"/>
  <c r="E453" i="8"/>
  <c r="F453" i="8" s="1"/>
  <c r="E470" i="8"/>
  <c r="F470" i="8" s="1"/>
  <c r="E469" i="8"/>
  <c r="F469" i="8" s="1"/>
  <c r="F526" i="8"/>
  <c r="E486" i="8"/>
  <c r="F486" i="8" s="1"/>
  <c r="E485" i="8"/>
  <c r="F485" i="8" s="1"/>
  <c r="F542" i="8"/>
  <c r="E502" i="8"/>
  <c r="F502" i="8" s="1"/>
  <c r="E501" i="8"/>
  <c r="F501" i="8" s="1"/>
  <c r="F558" i="8"/>
  <c r="E518" i="8"/>
  <c r="E517" i="8"/>
  <c r="F517" i="8" s="1"/>
  <c r="F574" i="8"/>
  <c r="E534" i="8"/>
  <c r="F534" i="8" s="1"/>
  <c r="E533" i="8"/>
  <c r="F533" i="8" s="1"/>
  <c r="E550" i="8"/>
  <c r="E549" i="8"/>
  <c r="F549" i="8" s="1"/>
  <c r="E566" i="8"/>
  <c r="F566" i="8" s="1"/>
  <c r="E565" i="8"/>
  <c r="F565" i="8" s="1"/>
  <c r="E582" i="8"/>
  <c r="F582" i="8" s="1"/>
  <c r="E581" i="8"/>
  <c r="F581" i="8" s="1"/>
  <c r="E587" i="8"/>
  <c r="C584" i="8"/>
  <c r="D584" i="8" s="1"/>
  <c r="E590" i="8"/>
  <c r="F590" i="8" s="1"/>
  <c r="E589" i="8"/>
  <c r="F589" i="8" s="1"/>
  <c r="E595" i="8"/>
  <c r="F595" i="8" s="1"/>
  <c r="C592" i="8"/>
  <c r="D592" i="8" s="1"/>
  <c r="E598" i="8"/>
  <c r="F598" i="8" s="1"/>
  <c r="E597" i="8"/>
  <c r="F597" i="8"/>
  <c r="E603" i="8"/>
  <c r="F603" i="8" s="1"/>
  <c r="C600" i="8"/>
  <c r="D600" i="8" s="1"/>
  <c r="E606" i="8"/>
  <c r="F606" i="8" s="1"/>
  <c r="E605" i="8"/>
  <c r="F605" i="8" s="1"/>
  <c r="E611" i="8"/>
  <c r="F611" i="8" s="1"/>
  <c r="C608" i="8"/>
  <c r="D608" i="8" s="1"/>
  <c r="E614" i="8"/>
  <c r="E613" i="8"/>
  <c r="F613" i="8"/>
  <c r="E619" i="8"/>
  <c r="C616" i="8"/>
  <c r="D616" i="8" s="1"/>
  <c r="E622" i="8"/>
  <c r="F622" i="8" s="1"/>
  <c r="E621" i="8"/>
  <c r="F621" i="8" s="1"/>
  <c r="E627" i="8"/>
  <c r="C624" i="8"/>
  <c r="D624" i="8" s="1"/>
  <c r="E630" i="8"/>
  <c r="F630" i="8" s="1"/>
  <c r="E629" i="8"/>
  <c r="F629" i="8"/>
  <c r="E635" i="8"/>
  <c r="F635" i="8" s="1"/>
  <c r="C632" i="8"/>
  <c r="D632" i="8" s="1"/>
  <c r="E638" i="8"/>
  <c r="E637" i="8"/>
  <c r="F637" i="8" s="1"/>
  <c r="E643" i="8"/>
  <c r="C640" i="8"/>
  <c r="D640" i="8" s="1"/>
  <c r="E646" i="8"/>
  <c r="E645" i="8"/>
  <c r="F645" i="8" s="1"/>
  <c r="E651" i="8"/>
  <c r="F651" i="8" s="1"/>
  <c r="C648" i="8"/>
  <c r="D648" i="8" s="1"/>
  <c r="E654" i="8"/>
  <c r="F654" i="8" s="1"/>
  <c r="E653" i="8"/>
  <c r="F653" i="8" s="1"/>
  <c r="E659" i="8"/>
  <c r="C656" i="8"/>
  <c r="D656" i="8" s="1"/>
  <c r="E662" i="8"/>
  <c r="F662" i="8" s="1"/>
  <c r="E661" i="8"/>
  <c r="F661" i="8" s="1"/>
  <c r="E667" i="8"/>
  <c r="F667" i="8" s="1"/>
  <c r="C664" i="8"/>
  <c r="D664" i="8" s="1"/>
  <c r="E670" i="8"/>
  <c r="F670" i="8" s="1"/>
  <c r="E669" i="8"/>
  <c r="E675" i="8"/>
  <c r="C672" i="8"/>
  <c r="D672" i="8" s="1"/>
  <c r="F727" i="8"/>
  <c r="E678" i="8"/>
  <c r="F678" i="8" s="1"/>
  <c r="E677" i="8"/>
  <c r="F677" i="8" s="1"/>
  <c r="E683" i="8"/>
  <c r="F683" i="8" s="1"/>
  <c r="F732" i="8"/>
  <c r="C680" i="8"/>
  <c r="D680" i="8" s="1"/>
  <c r="E686" i="8"/>
  <c r="E685" i="8"/>
  <c r="E691" i="8"/>
  <c r="C688" i="8"/>
  <c r="D688" i="8" s="1"/>
  <c r="E694" i="8"/>
  <c r="E693" i="8"/>
  <c r="F693" i="8" s="1"/>
  <c r="E699" i="8"/>
  <c r="C696" i="8"/>
  <c r="D696" i="8" s="1"/>
  <c r="E702" i="8"/>
  <c r="E701" i="8"/>
  <c r="F701" i="8" s="1"/>
  <c r="E707" i="8"/>
  <c r="F707" i="8" s="1"/>
  <c r="C704" i="8"/>
  <c r="D704" i="8" s="1"/>
  <c r="F759" i="8"/>
  <c r="E710" i="8"/>
  <c r="E709" i="8"/>
  <c r="E715" i="8"/>
  <c r="C712" i="8"/>
  <c r="D712" i="8" s="1"/>
  <c r="E718" i="8"/>
  <c r="F718" i="8" s="1"/>
  <c r="E717" i="8"/>
  <c r="F717" i="8" s="1"/>
  <c r="E722" i="8"/>
  <c r="F722" i="8" s="1"/>
  <c r="C720" i="8"/>
  <c r="D720" i="8" s="1"/>
  <c r="E729" i="8"/>
  <c r="F729" i="8" s="1"/>
  <c r="E746" i="8"/>
  <c r="F746" i="8" s="1"/>
  <c r="E754" i="8"/>
  <c r="F754" i="8" s="1"/>
  <c r="C752" i="8"/>
  <c r="D752" i="8" s="1"/>
  <c r="E761" i="8"/>
  <c r="F761" i="8" s="1"/>
  <c r="F772" i="8"/>
  <c r="E778" i="8"/>
  <c r="F778" i="8" s="1"/>
  <c r="E786" i="8"/>
  <c r="C784" i="8"/>
  <c r="D784" i="8" s="1"/>
  <c r="E793" i="8"/>
  <c r="E818" i="8"/>
  <c r="C816" i="8"/>
  <c r="D816" i="8" s="1"/>
  <c r="E825" i="8"/>
  <c r="F825" i="8" s="1"/>
  <c r="F836" i="8"/>
  <c r="E850" i="8"/>
  <c r="C848" i="8"/>
  <c r="D848" i="8" s="1"/>
  <c r="E857" i="8"/>
  <c r="F877" i="8"/>
  <c r="E882" i="8"/>
  <c r="C880" i="8"/>
  <c r="D880" i="8" s="1"/>
  <c r="E889" i="8"/>
  <c r="E897" i="8"/>
  <c r="F897" i="8" s="1"/>
  <c r="F900" i="8"/>
  <c r="F909" i="8"/>
  <c r="E914" i="8"/>
  <c r="C912" i="8"/>
  <c r="D912" i="8" s="1"/>
  <c r="E921" i="8"/>
  <c r="F921" i="8" s="1"/>
  <c r="E929" i="8"/>
  <c r="F929" i="8" s="1"/>
  <c r="C940" i="8"/>
  <c r="D940" i="8" s="1"/>
  <c r="F991" i="8"/>
  <c r="E942" i="8"/>
  <c r="F942" i="8" s="1"/>
  <c r="C956" i="8"/>
  <c r="D956" i="8" s="1"/>
  <c r="F1007" i="8"/>
  <c r="E958" i="8"/>
  <c r="F958" i="8" s="1"/>
  <c r="C972" i="8"/>
  <c r="D972" i="8" s="1"/>
  <c r="F1023" i="8"/>
  <c r="E974" i="8"/>
  <c r="F974" i="8" s="1"/>
  <c r="C988" i="8"/>
  <c r="D988" i="8" s="1"/>
  <c r="F1039" i="8"/>
  <c r="E990" i="8"/>
  <c r="F990" i="8" s="1"/>
  <c r="C1004" i="8"/>
  <c r="D1004" i="8" s="1"/>
  <c r="F1055" i="8"/>
  <c r="E1006" i="8"/>
  <c r="C1020" i="8"/>
  <c r="D1020" i="8" s="1"/>
  <c r="E1022" i="8"/>
  <c r="F1022" i="8" s="1"/>
  <c r="C1036" i="8"/>
  <c r="D1036" i="8" s="1"/>
  <c r="F1087" i="8"/>
  <c r="E1038" i="8"/>
  <c r="C1052" i="8"/>
  <c r="D1052" i="8" s="1"/>
  <c r="E1054" i="8"/>
  <c r="C1068" i="8"/>
  <c r="D1068" i="8" s="1"/>
  <c r="E1070" i="8"/>
  <c r="F1123" i="8"/>
  <c r="E1088" i="8"/>
  <c r="F1088" i="8" s="1"/>
  <c r="F1137" i="8"/>
  <c r="C1086" i="8"/>
  <c r="D1086" i="8" s="1"/>
  <c r="E1087" i="8"/>
  <c r="E808" i="8"/>
  <c r="F808" i="8" s="1"/>
  <c r="C806" i="8"/>
  <c r="D806" i="8" s="1"/>
  <c r="F857" i="8"/>
  <c r="F866" i="8"/>
  <c r="C815" i="8"/>
  <c r="D815" i="8" s="1"/>
  <c r="E840" i="8"/>
  <c r="F840" i="8" s="1"/>
  <c r="C838" i="8"/>
  <c r="D838" i="8" s="1"/>
  <c r="F889" i="8"/>
  <c r="C847" i="8"/>
  <c r="D847" i="8" s="1"/>
  <c r="E872" i="8"/>
  <c r="F872" i="8" s="1"/>
  <c r="C870" i="8"/>
  <c r="D870" i="8" s="1"/>
  <c r="C879" i="8"/>
  <c r="D879" i="8" s="1"/>
  <c r="E904" i="8"/>
  <c r="F904" i="8" s="1"/>
  <c r="C902" i="8"/>
  <c r="D902" i="8" s="1"/>
  <c r="E936" i="8"/>
  <c r="F936" i="8" s="1"/>
  <c r="C934" i="8"/>
  <c r="D934" i="8" s="1"/>
  <c r="E952" i="8"/>
  <c r="F952" i="8" s="1"/>
  <c r="C950" i="8"/>
  <c r="D950" i="8" s="1"/>
  <c r="F1001" i="8"/>
  <c r="F1011" i="8"/>
  <c r="E968" i="8"/>
  <c r="F968" i="8" s="1"/>
  <c r="C966" i="8"/>
  <c r="D966" i="8" s="1"/>
  <c r="E984" i="8"/>
  <c r="F984" i="8" s="1"/>
  <c r="C982" i="8"/>
  <c r="D982" i="8" s="1"/>
  <c r="F1043" i="8"/>
  <c r="E1000" i="8"/>
  <c r="F1000" i="8" s="1"/>
  <c r="C998" i="8"/>
  <c r="D998" i="8" s="1"/>
  <c r="E1016" i="8"/>
  <c r="F1016" i="8" s="1"/>
  <c r="C1014" i="8"/>
  <c r="D1014" i="8" s="1"/>
  <c r="F1065" i="8"/>
  <c r="F1075" i="8"/>
  <c r="E1032" i="8"/>
  <c r="F1032" i="8" s="1"/>
  <c r="C1030" i="8"/>
  <c r="D1030" i="8" s="1"/>
  <c r="E1048" i="8"/>
  <c r="F1048" i="8" s="1"/>
  <c r="F1097" i="8"/>
  <c r="C1046" i="8"/>
  <c r="D1046" i="8" s="1"/>
  <c r="F1107" i="8"/>
  <c r="E1064" i="8"/>
  <c r="F1064" i="8" s="1"/>
  <c r="F1113" i="8"/>
  <c r="C1062" i="8"/>
  <c r="D1062" i="8" s="1"/>
  <c r="C1076" i="8"/>
  <c r="D1076" i="8" s="1"/>
  <c r="E1077" i="8"/>
  <c r="F1077" i="8" s="1"/>
  <c r="C1075" i="8"/>
  <c r="D1075" i="8" s="1"/>
  <c r="E1078" i="8"/>
  <c r="C1082" i="8"/>
  <c r="D1082" i="8" s="1"/>
  <c r="E1081" i="8"/>
  <c r="F1081" i="8" s="1"/>
  <c r="E1084" i="8"/>
  <c r="F1084" i="8" s="1"/>
  <c r="E1082" i="8"/>
  <c r="F1082" i="8" s="1"/>
  <c r="C1101" i="8"/>
  <c r="D1101" i="8" s="1"/>
  <c r="E1103" i="8"/>
  <c r="F1103" i="8" s="1"/>
  <c r="E1100" i="8"/>
  <c r="F1100" i="8" s="1"/>
  <c r="C1100" i="8"/>
  <c r="D1100" i="8" s="1"/>
  <c r="F752" i="8"/>
  <c r="F782" i="8"/>
  <c r="C731" i="8"/>
  <c r="D731" i="8" s="1"/>
  <c r="E733" i="8"/>
  <c r="E750" i="8"/>
  <c r="C763" i="8"/>
  <c r="D763" i="8" s="1"/>
  <c r="E765" i="8"/>
  <c r="F765" i="8" s="1"/>
  <c r="E782" i="8"/>
  <c r="F846" i="8"/>
  <c r="C795" i="8"/>
  <c r="D795" i="8" s="1"/>
  <c r="E797" i="8"/>
  <c r="F797" i="8" s="1"/>
  <c r="E796" i="8"/>
  <c r="C805" i="8"/>
  <c r="D805" i="8" s="1"/>
  <c r="E814" i="8"/>
  <c r="F814" i="8" s="1"/>
  <c r="C814" i="8"/>
  <c r="D814" i="8" s="1"/>
  <c r="F878" i="8"/>
  <c r="C827" i="8"/>
  <c r="D827" i="8" s="1"/>
  <c r="E829" i="8"/>
  <c r="F829" i="8" s="1"/>
  <c r="E828" i="8"/>
  <c r="F828" i="8" s="1"/>
  <c r="C837" i="8"/>
  <c r="D837" i="8" s="1"/>
  <c r="E846" i="8"/>
  <c r="C846" i="8"/>
  <c r="D846" i="8" s="1"/>
  <c r="F910" i="8"/>
  <c r="C859" i="8"/>
  <c r="D859" i="8" s="1"/>
  <c r="E861" i="8"/>
  <c r="F861" i="8" s="1"/>
  <c r="E860" i="8"/>
  <c r="F860" i="8" s="1"/>
  <c r="C869" i="8"/>
  <c r="D869" i="8" s="1"/>
  <c r="E878" i="8"/>
  <c r="C878" i="8"/>
  <c r="D878" i="8" s="1"/>
  <c r="C891" i="8"/>
  <c r="D891" i="8" s="1"/>
  <c r="E893" i="8"/>
  <c r="F893" i="8" s="1"/>
  <c r="E892" i="8"/>
  <c r="F892" i="8" s="1"/>
  <c r="C901" i="8"/>
  <c r="D901" i="8" s="1"/>
  <c r="C910" i="8"/>
  <c r="D910" i="8" s="1"/>
  <c r="C923" i="8"/>
  <c r="D923" i="8" s="1"/>
  <c r="E925" i="8"/>
  <c r="F925" i="8" s="1"/>
  <c r="E924" i="8"/>
  <c r="F924" i="8" s="1"/>
  <c r="E933" i="8"/>
  <c r="F933" i="8" s="1"/>
  <c r="C938" i="8"/>
  <c r="D938" i="8" s="1"/>
  <c r="E940" i="8"/>
  <c r="F940" i="8" s="1"/>
  <c r="E938" i="8"/>
  <c r="F938" i="8" s="1"/>
  <c r="C954" i="8"/>
  <c r="D954" i="8" s="1"/>
  <c r="E956" i="8"/>
  <c r="F956" i="8" s="1"/>
  <c r="E954" i="8"/>
  <c r="F954" i="8" s="1"/>
  <c r="C970" i="8"/>
  <c r="D970" i="8" s="1"/>
  <c r="E972" i="8"/>
  <c r="F972" i="8" s="1"/>
  <c r="E970" i="8"/>
  <c r="F970" i="8" s="1"/>
  <c r="C986" i="8"/>
  <c r="D986" i="8" s="1"/>
  <c r="E988" i="8"/>
  <c r="F988" i="8" s="1"/>
  <c r="E986" i="8"/>
  <c r="F986" i="8" s="1"/>
  <c r="C1002" i="8"/>
  <c r="D1002" i="8" s="1"/>
  <c r="E1004" i="8"/>
  <c r="F1004" i="8" s="1"/>
  <c r="E1002" i="8"/>
  <c r="F1002" i="8" s="1"/>
  <c r="C1018" i="8"/>
  <c r="D1018" i="8" s="1"/>
  <c r="E1020" i="8"/>
  <c r="F1020" i="8" s="1"/>
  <c r="E1018" i="8"/>
  <c r="F1018" i="8" s="1"/>
  <c r="C1034" i="8"/>
  <c r="D1034" i="8" s="1"/>
  <c r="E1036" i="8"/>
  <c r="F1036" i="8" s="1"/>
  <c r="E1034" i="8"/>
  <c r="F1034" i="8" s="1"/>
  <c r="C1050" i="8"/>
  <c r="D1050" i="8" s="1"/>
  <c r="E1052" i="8"/>
  <c r="F1052" i="8" s="1"/>
  <c r="E1050" i="8"/>
  <c r="F1050" i="8" s="1"/>
  <c r="C1066" i="8"/>
  <c r="D1066" i="8" s="1"/>
  <c r="E1068" i="8"/>
  <c r="F1068" i="8" s="1"/>
  <c r="E1066" i="8"/>
  <c r="F1066" i="8" s="1"/>
  <c r="C1081" i="8"/>
  <c r="D1081" i="8" s="1"/>
  <c r="F1139" i="8"/>
  <c r="F779" i="8"/>
  <c r="F791" i="8"/>
  <c r="C740" i="8"/>
  <c r="D740" i="8" s="1"/>
  <c r="E741" i="8"/>
  <c r="F741" i="8" s="1"/>
  <c r="C749" i="8"/>
  <c r="D749" i="8" s="1"/>
  <c r="F823" i="8"/>
  <c r="C772" i="8"/>
  <c r="D772" i="8" s="1"/>
  <c r="E773" i="8"/>
  <c r="C781" i="8"/>
  <c r="D781" i="8" s="1"/>
  <c r="F855" i="8"/>
  <c r="C804" i="8"/>
  <c r="D804" i="8" s="1"/>
  <c r="E805" i="8"/>
  <c r="F805" i="8" s="1"/>
  <c r="F864" i="8"/>
  <c r="C813" i="8"/>
  <c r="D813" i="8" s="1"/>
  <c r="F887" i="8"/>
  <c r="C836" i="8"/>
  <c r="D836" i="8" s="1"/>
  <c r="E837" i="8"/>
  <c r="C845" i="8"/>
  <c r="D845" i="8" s="1"/>
  <c r="F907" i="8"/>
  <c r="F919" i="8"/>
  <c r="C868" i="8"/>
  <c r="D868" i="8" s="1"/>
  <c r="E869" i="8"/>
  <c r="C877" i="8"/>
  <c r="D877" i="8" s="1"/>
  <c r="C900" i="8"/>
  <c r="D900" i="8" s="1"/>
  <c r="F951" i="8"/>
  <c r="E901" i="8"/>
  <c r="C909" i="8"/>
  <c r="D909" i="8" s="1"/>
  <c r="C932" i="8"/>
  <c r="D932" i="8" s="1"/>
  <c r="F983" i="8"/>
  <c r="E934" i="8"/>
  <c r="C937" i="8"/>
  <c r="D937" i="8" s="1"/>
  <c r="C953" i="8"/>
  <c r="D953" i="8" s="1"/>
  <c r="C969" i="8"/>
  <c r="D969" i="8" s="1"/>
  <c r="C985" i="8"/>
  <c r="D985" i="8" s="1"/>
  <c r="C1001" i="8"/>
  <c r="D1001" i="8" s="1"/>
  <c r="C1017" i="8"/>
  <c r="D1017" i="8" s="1"/>
  <c r="C1033" i="8"/>
  <c r="D1033" i="8" s="1"/>
  <c r="C1049" i="8"/>
  <c r="D1049" i="8" s="1"/>
  <c r="C1065" i="8"/>
  <c r="D1065" i="8" s="1"/>
  <c r="F715" i="8"/>
  <c r="E738" i="8"/>
  <c r="F738" i="8" s="1"/>
  <c r="C736" i="8"/>
  <c r="D736" i="8" s="1"/>
  <c r="C739" i="8"/>
  <c r="D739" i="8" s="1"/>
  <c r="C748" i="8"/>
  <c r="D748" i="8" s="1"/>
  <c r="E770" i="8"/>
  <c r="F770" i="8" s="1"/>
  <c r="C768" i="8"/>
  <c r="D768" i="8" s="1"/>
  <c r="C771" i="8"/>
  <c r="D771" i="8" s="1"/>
  <c r="C780" i="8"/>
  <c r="D780" i="8" s="1"/>
  <c r="F788" i="8"/>
  <c r="E794" i="8"/>
  <c r="F794" i="8" s="1"/>
  <c r="E802" i="8"/>
  <c r="F802" i="8" s="1"/>
  <c r="C800" i="8"/>
  <c r="D800" i="8" s="1"/>
  <c r="C803" i="8"/>
  <c r="D803" i="8" s="1"/>
  <c r="E817" i="8"/>
  <c r="F817" i="8" s="1"/>
  <c r="E826" i="8"/>
  <c r="F826" i="8" s="1"/>
  <c r="E834" i="8"/>
  <c r="F834" i="8" s="1"/>
  <c r="C832" i="8"/>
  <c r="D832" i="8" s="1"/>
  <c r="E849" i="8"/>
  <c r="F849" i="8" s="1"/>
  <c r="E858" i="8"/>
  <c r="F858" i="8" s="1"/>
  <c r="E866" i="8"/>
  <c r="C864" i="8"/>
  <c r="D864" i="8" s="1"/>
  <c r="E881" i="8"/>
  <c r="F881" i="8" s="1"/>
  <c r="E890" i="8"/>
  <c r="F890" i="8" s="1"/>
  <c r="E898" i="8"/>
  <c r="F898" i="8" s="1"/>
  <c r="C896" i="8"/>
  <c r="D896" i="8" s="1"/>
  <c r="E913" i="8"/>
  <c r="F913" i="8" s="1"/>
  <c r="E922" i="8"/>
  <c r="F922" i="8" s="1"/>
  <c r="E930" i="8"/>
  <c r="F930" i="8" s="1"/>
  <c r="C928" i="8"/>
  <c r="D928" i="8" s="1"/>
  <c r="C948" i="8"/>
  <c r="D948" i="8" s="1"/>
  <c r="F999" i="8"/>
  <c r="E950" i="8"/>
  <c r="C964" i="8"/>
  <c r="D964" i="8" s="1"/>
  <c r="F1015" i="8"/>
  <c r="E966" i="8"/>
  <c r="C980" i="8"/>
  <c r="D980" i="8" s="1"/>
  <c r="F1031" i="8"/>
  <c r="E982" i="8"/>
  <c r="C996" i="8"/>
  <c r="D996" i="8" s="1"/>
  <c r="F1047" i="8"/>
  <c r="E998" i="8"/>
  <c r="C1012" i="8"/>
  <c r="D1012" i="8" s="1"/>
  <c r="F1063" i="8"/>
  <c r="E1014" i="8"/>
  <c r="C1028" i="8"/>
  <c r="D1028" i="8" s="1"/>
  <c r="F1079" i="8"/>
  <c r="E1030" i="8"/>
  <c r="F1030" i="8" s="1"/>
  <c r="C1044" i="8"/>
  <c r="D1044" i="8" s="1"/>
  <c r="E1046" i="8"/>
  <c r="F1098" i="8"/>
  <c r="C1060" i="8"/>
  <c r="D1060" i="8" s="1"/>
  <c r="F1111" i="8"/>
  <c r="E1062" i="8"/>
  <c r="F1062" i="8" s="1"/>
  <c r="C1074" i="8"/>
  <c r="D1074" i="8" s="1"/>
  <c r="E1073" i="8"/>
  <c r="E1076" i="8"/>
  <c r="F1076" i="8" s="1"/>
  <c r="E1074" i="8"/>
  <c r="F1074" i="8" s="1"/>
  <c r="E1080" i="8"/>
  <c r="F1080" i="8" s="1"/>
  <c r="F1129" i="8"/>
  <c r="C1078" i="8"/>
  <c r="D1078" i="8" s="1"/>
  <c r="E1079" i="8"/>
  <c r="F123" i="8"/>
  <c r="F139" i="8"/>
  <c r="F147" i="8"/>
  <c r="F155" i="8"/>
  <c r="F163" i="8"/>
  <c r="F235" i="8"/>
  <c r="F187" i="8"/>
  <c r="F195" i="8"/>
  <c r="F251" i="8"/>
  <c r="F259" i="8"/>
  <c r="F267" i="8"/>
  <c r="C222" i="8"/>
  <c r="D222" i="8" s="1"/>
  <c r="F283" i="8"/>
  <c r="C238" i="8"/>
  <c r="D238" i="8" s="1"/>
  <c r="F299" i="8"/>
  <c r="E252" i="8"/>
  <c r="F475" i="8"/>
  <c r="E436" i="8"/>
  <c r="F491" i="8"/>
  <c r="E452" i="8"/>
  <c r="F452" i="8" s="1"/>
  <c r="F507" i="8"/>
  <c r="E468" i="8"/>
  <c r="F468" i="8" s="1"/>
  <c r="F523" i="8"/>
  <c r="E484" i="8"/>
  <c r="F539" i="8"/>
  <c r="E500" i="8"/>
  <c r="F555" i="8"/>
  <c r="E516" i="8"/>
  <c r="F516" i="8" s="1"/>
  <c r="F571" i="8"/>
  <c r="E532" i="8"/>
  <c r="F587" i="8"/>
  <c r="E548" i="8"/>
  <c r="E564" i="8"/>
  <c r="F619" i="8"/>
  <c r="E580" i="8"/>
  <c r="F580" i="8" s="1"/>
  <c r="F638" i="8"/>
  <c r="F646" i="8"/>
  <c r="F686" i="8"/>
  <c r="F694" i="8"/>
  <c r="F702" i="8"/>
  <c r="F710" i="8"/>
  <c r="F750" i="8"/>
  <c r="E728" i="8"/>
  <c r="F728" i="8" s="1"/>
  <c r="C726" i="8"/>
  <c r="D726" i="8" s="1"/>
  <c r="F777" i="8"/>
  <c r="F780" i="8"/>
  <c r="F786" i="8"/>
  <c r="C735" i="8"/>
  <c r="D735" i="8" s="1"/>
  <c r="E742" i="8"/>
  <c r="F742" i="8" s="1"/>
  <c r="E760" i="8"/>
  <c r="F760" i="8" s="1"/>
  <c r="C758" i="8"/>
  <c r="D758" i="8" s="1"/>
  <c r="F809" i="8"/>
  <c r="F818" i="8"/>
  <c r="C767" i="8"/>
  <c r="D767" i="8" s="1"/>
  <c r="E774" i="8"/>
  <c r="F774" i="8" s="1"/>
  <c r="E792" i="8"/>
  <c r="F792" i="8" s="1"/>
  <c r="C790" i="8"/>
  <c r="D790" i="8" s="1"/>
  <c r="F841" i="8"/>
  <c r="F850" i="8"/>
  <c r="C799" i="8"/>
  <c r="D799" i="8" s="1"/>
  <c r="E806" i="8"/>
  <c r="F806" i="8" s="1"/>
  <c r="E824" i="8"/>
  <c r="F824" i="8" s="1"/>
  <c r="C822" i="8"/>
  <c r="D822" i="8" s="1"/>
  <c r="F873" i="8"/>
  <c r="F876" i="8"/>
  <c r="F882" i="8"/>
  <c r="C831" i="8"/>
  <c r="D831" i="8" s="1"/>
  <c r="E838" i="8"/>
  <c r="F838" i="8" s="1"/>
  <c r="E856" i="8"/>
  <c r="F856" i="8" s="1"/>
  <c r="C854" i="8"/>
  <c r="D854" i="8" s="1"/>
  <c r="F905" i="8"/>
  <c r="F914" i="8"/>
  <c r="C863" i="8"/>
  <c r="D863" i="8" s="1"/>
  <c r="E870" i="8"/>
  <c r="F870" i="8" s="1"/>
  <c r="E888" i="8"/>
  <c r="F888" i="8" s="1"/>
  <c r="C886" i="8"/>
  <c r="D886" i="8" s="1"/>
  <c r="C889" i="8"/>
  <c r="D889" i="8" s="1"/>
  <c r="E902" i="8"/>
  <c r="F902" i="8" s="1"/>
  <c r="E920" i="8"/>
  <c r="F920" i="8" s="1"/>
  <c r="C918" i="8"/>
  <c r="D918" i="8" s="1"/>
  <c r="C921" i="8"/>
  <c r="D921" i="8" s="1"/>
  <c r="E937" i="8"/>
  <c r="F937" i="8" s="1"/>
  <c r="E944" i="8"/>
  <c r="C942" i="8"/>
  <c r="D942" i="8" s="1"/>
  <c r="F993" i="8"/>
  <c r="C947" i="8"/>
  <c r="D947" i="8" s="1"/>
  <c r="E953" i="8"/>
  <c r="F953" i="8" s="1"/>
  <c r="E960" i="8"/>
  <c r="F960" i="8" s="1"/>
  <c r="C958" i="8"/>
  <c r="D958" i="8" s="1"/>
  <c r="F1009" i="8"/>
  <c r="C963" i="8"/>
  <c r="D963" i="8" s="1"/>
  <c r="F1019" i="8"/>
  <c r="E969" i="8"/>
  <c r="F969" i="8" s="1"/>
  <c r="E976" i="8"/>
  <c r="C974" i="8"/>
  <c r="D974" i="8" s="1"/>
  <c r="F1025" i="8"/>
  <c r="C979" i="8"/>
  <c r="D979" i="8" s="1"/>
  <c r="E985" i="8"/>
  <c r="F985" i="8" s="1"/>
  <c r="E992" i="8"/>
  <c r="F992" i="8" s="1"/>
  <c r="C990" i="8"/>
  <c r="D990" i="8" s="1"/>
  <c r="F1041" i="8"/>
  <c r="C995" i="8"/>
  <c r="D995" i="8" s="1"/>
  <c r="E1001" i="8"/>
  <c r="E1008" i="8"/>
  <c r="F1008" i="8" s="1"/>
  <c r="C1006" i="8"/>
  <c r="D1006" i="8" s="1"/>
  <c r="F1057" i="8"/>
  <c r="C1011" i="8"/>
  <c r="D1011" i="8" s="1"/>
  <c r="E1017" i="8"/>
  <c r="F1017" i="8" s="1"/>
  <c r="E1024" i="8"/>
  <c r="F1024" i="8" s="1"/>
  <c r="C1022" i="8"/>
  <c r="D1022" i="8" s="1"/>
  <c r="F1073" i="8"/>
  <c r="C1027" i="8"/>
  <c r="D1027" i="8" s="1"/>
  <c r="F1083" i="8"/>
  <c r="E1033" i="8"/>
  <c r="F1033" i="8" s="1"/>
  <c r="E1040" i="8"/>
  <c r="F1040" i="8" s="1"/>
  <c r="C1038" i="8"/>
  <c r="D1038" i="8" s="1"/>
  <c r="C1043" i="8"/>
  <c r="D1043" i="8" s="1"/>
  <c r="E1049" i="8"/>
  <c r="F1049" i="8" s="1"/>
  <c r="E1056" i="8"/>
  <c r="F1056" i="8" s="1"/>
  <c r="F1105" i="8"/>
  <c r="C1054" i="8"/>
  <c r="D1054" i="8" s="1"/>
  <c r="C1059" i="8"/>
  <c r="D1059" i="8" s="1"/>
  <c r="E1065" i="8"/>
  <c r="E1072" i="8"/>
  <c r="F1072" i="8" s="1"/>
  <c r="F1121" i="8"/>
  <c r="C1070" i="8"/>
  <c r="D1070" i="8" s="1"/>
  <c r="E1071" i="8"/>
  <c r="F1071" i="8" s="1"/>
  <c r="C1073" i="8"/>
  <c r="D1073" i="8" s="1"/>
  <c r="F1130" i="8"/>
  <c r="C1084" i="8"/>
  <c r="D1084" i="8" s="1"/>
  <c r="E1085" i="8"/>
  <c r="F1085" i="8" s="1"/>
  <c r="C1083" i="8"/>
  <c r="D1083" i="8" s="1"/>
  <c r="E1086" i="8"/>
  <c r="F1086" i="8" s="1"/>
  <c r="C1090" i="8"/>
  <c r="D1090" i="8" s="1"/>
  <c r="E1089" i="8"/>
  <c r="F1089" i="8" s="1"/>
  <c r="E1092" i="8"/>
  <c r="F1092" i="8" s="1"/>
  <c r="E1090" i="8"/>
  <c r="F1090" i="8" s="1"/>
  <c r="C167" i="8"/>
  <c r="D167" i="8" s="1"/>
  <c r="C183" i="8"/>
  <c r="D183" i="8" s="1"/>
  <c r="C199" i="8"/>
  <c r="D199" i="8" s="1"/>
  <c r="C207" i="8"/>
  <c r="D207" i="8" s="1"/>
  <c r="C215" i="8"/>
  <c r="D215" i="8" s="1"/>
  <c r="C218" i="8"/>
  <c r="D218" i="8" s="1"/>
  <c r="E220" i="8"/>
  <c r="E227" i="8"/>
  <c r="F227" i="8" s="1"/>
  <c r="C231" i="8"/>
  <c r="D231" i="8" s="1"/>
  <c r="C234" i="8"/>
  <c r="D234" i="8" s="1"/>
  <c r="E236" i="8"/>
  <c r="F236" i="8" s="1"/>
  <c r="E243" i="8"/>
  <c r="F243" i="8" s="1"/>
  <c r="C247" i="8"/>
  <c r="D247" i="8" s="1"/>
  <c r="F307" i="8"/>
  <c r="F315" i="8"/>
  <c r="F323" i="8"/>
  <c r="F331" i="8"/>
  <c r="F339" i="8"/>
  <c r="F292" i="8"/>
  <c r="F347" i="8"/>
  <c r="F363" i="8"/>
  <c r="F371" i="8"/>
  <c r="F379" i="8"/>
  <c r="F387" i="8"/>
  <c r="F395" i="8"/>
  <c r="F403" i="8"/>
  <c r="F411" i="8"/>
  <c r="F451" i="8"/>
  <c r="F459" i="8"/>
  <c r="E435" i="8"/>
  <c r="F435" i="8" s="1"/>
  <c r="C432" i="8"/>
  <c r="D432" i="8" s="1"/>
  <c r="E434" i="8"/>
  <c r="E451" i="8"/>
  <c r="C448" i="8"/>
  <c r="D448" i="8" s="1"/>
  <c r="E450" i="8"/>
  <c r="F450" i="8" s="1"/>
  <c r="E467" i="8"/>
  <c r="F467" i="8" s="1"/>
  <c r="C464" i="8"/>
  <c r="D464" i="8" s="1"/>
  <c r="E466" i="8"/>
  <c r="F466" i="8" s="1"/>
  <c r="E483" i="8"/>
  <c r="F483" i="8" s="1"/>
  <c r="C480" i="8"/>
  <c r="D480" i="8" s="1"/>
  <c r="E482" i="8"/>
  <c r="F482" i="8" s="1"/>
  <c r="F484" i="8"/>
  <c r="E499" i="8"/>
  <c r="F499" i="8" s="1"/>
  <c r="C496" i="8"/>
  <c r="D496" i="8" s="1"/>
  <c r="E498" i="8"/>
  <c r="F498" i="8" s="1"/>
  <c r="F500" i="8"/>
  <c r="E515" i="8"/>
  <c r="F515" i="8" s="1"/>
  <c r="C512" i="8"/>
  <c r="D512" i="8" s="1"/>
  <c r="E514" i="8"/>
  <c r="E531" i="8"/>
  <c r="F531" i="8" s="1"/>
  <c r="C528" i="8"/>
  <c r="D528" i="8" s="1"/>
  <c r="E530" i="8"/>
  <c r="F530" i="8" s="1"/>
  <c r="F532" i="8"/>
  <c r="C541" i="8"/>
  <c r="D541" i="8" s="1"/>
  <c r="E547" i="8"/>
  <c r="F547" i="8" s="1"/>
  <c r="C544" i="8"/>
  <c r="D544" i="8" s="1"/>
  <c r="E546" i="8"/>
  <c r="F546" i="8" s="1"/>
  <c r="F548" i="8"/>
  <c r="C557" i="8"/>
  <c r="D557" i="8" s="1"/>
  <c r="E563" i="8"/>
  <c r="F563" i="8" s="1"/>
  <c r="C560" i="8"/>
  <c r="D560" i="8" s="1"/>
  <c r="E562" i="8"/>
  <c r="F564" i="8"/>
  <c r="C573" i="8"/>
  <c r="D573" i="8" s="1"/>
  <c r="E579" i="8"/>
  <c r="F579" i="8" s="1"/>
  <c r="C576" i="8"/>
  <c r="D576" i="8" s="1"/>
  <c r="E578" i="8"/>
  <c r="E586" i="8"/>
  <c r="E594" i="8"/>
  <c r="F594" i="8" s="1"/>
  <c r="F596" i="8"/>
  <c r="E602" i="8"/>
  <c r="F602" i="8" s="1"/>
  <c r="E610" i="8"/>
  <c r="F610" i="8" s="1"/>
  <c r="F612" i="8"/>
  <c r="E618" i="8"/>
  <c r="F618" i="8" s="1"/>
  <c r="E626" i="8"/>
  <c r="F626" i="8" s="1"/>
  <c r="F628" i="8"/>
  <c r="E634" i="8"/>
  <c r="F634" i="8" s="1"/>
  <c r="F636" i="8"/>
  <c r="E642" i="8"/>
  <c r="F642" i="8" s="1"/>
  <c r="F644" i="8"/>
  <c r="E650" i="8"/>
  <c r="F650" i="8" s="1"/>
  <c r="F652" i="8"/>
  <c r="E658" i="8"/>
  <c r="E666" i="8"/>
  <c r="F666" i="8" s="1"/>
  <c r="F668" i="8"/>
  <c r="E674" i="8"/>
  <c r="F674" i="8" s="1"/>
  <c r="F676" i="8"/>
  <c r="E682" i="8"/>
  <c r="F682" i="8" s="1"/>
  <c r="E690" i="8"/>
  <c r="F692" i="8"/>
  <c r="E698" i="8"/>
  <c r="F698" i="8" s="1"/>
  <c r="F700" i="8"/>
  <c r="E706" i="8"/>
  <c r="F706" i="8" s="1"/>
  <c r="F708" i="8"/>
  <c r="E714" i="8"/>
  <c r="F714" i="8" s="1"/>
  <c r="F716" i="8"/>
  <c r="C725" i="8"/>
  <c r="D725" i="8" s="1"/>
  <c r="E734" i="8"/>
  <c r="F734" i="8" s="1"/>
  <c r="C734" i="8"/>
  <c r="D734" i="8" s="1"/>
  <c r="C737" i="8"/>
  <c r="D737" i="8" s="1"/>
  <c r="E739" i="8"/>
  <c r="F739" i="8" s="1"/>
  <c r="C747" i="8"/>
  <c r="D747" i="8" s="1"/>
  <c r="E749" i="8"/>
  <c r="F749" i="8" s="1"/>
  <c r="E748" i="8"/>
  <c r="F748" i="8" s="1"/>
  <c r="E751" i="8"/>
  <c r="C757" i="8"/>
  <c r="D757" i="8" s="1"/>
  <c r="E766" i="8"/>
  <c r="F766" i="8" s="1"/>
  <c r="C766" i="8"/>
  <c r="D766" i="8" s="1"/>
  <c r="C769" i="8"/>
  <c r="D769" i="8" s="1"/>
  <c r="E771" i="8"/>
  <c r="C779" i="8"/>
  <c r="D779" i="8" s="1"/>
  <c r="E781" i="8"/>
  <c r="E780" i="8"/>
  <c r="E783" i="8"/>
  <c r="F783" i="8" s="1"/>
  <c r="C789" i="8"/>
  <c r="D789" i="8" s="1"/>
  <c r="E798" i="8"/>
  <c r="F798" i="8" s="1"/>
  <c r="C798" i="8"/>
  <c r="D798" i="8" s="1"/>
  <c r="C801" i="8"/>
  <c r="D801" i="8" s="1"/>
  <c r="E803" i="8"/>
  <c r="C811" i="8"/>
  <c r="D811" i="8" s="1"/>
  <c r="E813" i="8"/>
  <c r="F813" i="8" s="1"/>
  <c r="E812" i="8"/>
  <c r="F812" i="8" s="1"/>
  <c r="E815" i="8"/>
  <c r="F815" i="8" s="1"/>
  <c r="C821" i="8"/>
  <c r="D821" i="8" s="1"/>
  <c r="E830" i="8"/>
  <c r="F830" i="8" s="1"/>
  <c r="C830" i="8"/>
  <c r="D830" i="8" s="1"/>
  <c r="C833" i="8"/>
  <c r="D833" i="8" s="1"/>
  <c r="E835" i="8"/>
  <c r="C843" i="8"/>
  <c r="D843" i="8" s="1"/>
  <c r="E845" i="8"/>
  <c r="F845" i="8" s="1"/>
  <c r="E844" i="8"/>
  <c r="F844" i="8" s="1"/>
  <c r="E847" i="8"/>
  <c r="F847" i="8" s="1"/>
  <c r="C853" i="8"/>
  <c r="D853" i="8" s="1"/>
  <c r="E862" i="8"/>
  <c r="F862" i="8" s="1"/>
  <c r="C862" i="8"/>
  <c r="D862" i="8" s="1"/>
  <c r="C865" i="8"/>
  <c r="D865" i="8" s="1"/>
  <c r="E867" i="8"/>
  <c r="F867" i="8" s="1"/>
  <c r="C875" i="8"/>
  <c r="D875" i="8" s="1"/>
  <c r="E877" i="8"/>
  <c r="E876" i="8"/>
  <c r="E879" i="8"/>
  <c r="F879" i="8" s="1"/>
  <c r="C885" i="8"/>
  <c r="D885" i="8" s="1"/>
  <c r="F943" i="8"/>
  <c r="C894" i="8"/>
  <c r="D894" i="8" s="1"/>
  <c r="C897" i="8"/>
  <c r="D897" i="8" s="1"/>
  <c r="E899" i="8"/>
  <c r="C907" i="8"/>
  <c r="D907" i="8" s="1"/>
  <c r="E909" i="8"/>
  <c r="E908" i="8"/>
  <c r="F908" i="8" s="1"/>
  <c r="E911" i="8"/>
  <c r="F911" i="8" s="1"/>
  <c r="C917" i="8"/>
  <c r="D917" i="8" s="1"/>
  <c r="F975" i="8"/>
  <c r="C926" i="8"/>
  <c r="D926" i="8" s="1"/>
  <c r="C929" i="8"/>
  <c r="D929" i="8" s="1"/>
  <c r="E931" i="8"/>
  <c r="E941" i="8"/>
  <c r="C946" i="8"/>
  <c r="D946" i="8" s="1"/>
  <c r="E948" i="8"/>
  <c r="F948" i="8" s="1"/>
  <c r="E946" i="8"/>
  <c r="F946" i="8" s="1"/>
  <c r="E957" i="8"/>
  <c r="F957" i="8" s="1"/>
  <c r="C962" i="8"/>
  <c r="D962" i="8" s="1"/>
  <c r="E964" i="8"/>
  <c r="F964" i="8" s="1"/>
  <c r="E962" i="8"/>
  <c r="F962" i="8" s="1"/>
  <c r="E973" i="8"/>
  <c r="C978" i="8"/>
  <c r="D978" i="8" s="1"/>
  <c r="E980" i="8"/>
  <c r="F980" i="8" s="1"/>
  <c r="E978" i="8"/>
  <c r="F978" i="8" s="1"/>
  <c r="E989" i="8"/>
  <c r="C994" i="8"/>
  <c r="D994" i="8" s="1"/>
  <c r="E996" i="8"/>
  <c r="F996" i="8" s="1"/>
  <c r="E994" i="8"/>
  <c r="F994" i="8" s="1"/>
  <c r="E1005" i="8"/>
  <c r="C1010" i="8"/>
  <c r="D1010" i="8" s="1"/>
  <c r="E1012" i="8"/>
  <c r="F1012" i="8" s="1"/>
  <c r="E1010" i="8"/>
  <c r="F1010" i="8" s="1"/>
  <c r="E1021" i="8"/>
  <c r="F1021" i="8" s="1"/>
  <c r="C1026" i="8"/>
  <c r="D1026" i="8" s="1"/>
  <c r="E1028" i="8"/>
  <c r="F1028" i="8" s="1"/>
  <c r="E1026" i="8"/>
  <c r="F1026" i="8" s="1"/>
  <c r="E1037" i="8"/>
  <c r="C1042" i="8"/>
  <c r="D1042" i="8" s="1"/>
  <c r="F1093" i="8"/>
  <c r="E1044" i="8"/>
  <c r="F1044" i="8" s="1"/>
  <c r="E1042" i="8"/>
  <c r="F1042" i="8" s="1"/>
  <c r="E1053" i="8"/>
  <c r="C1058" i="8"/>
  <c r="D1058" i="8" s="1"/>
  <c r="E1060" i="8"/>
  <c r="F1060" i="8" s="1"/>
  <c r="E1058" i="8"/>
  <c r="F1058" i="8" s="1"/>
  <c r="E1069" i="8"/>
  <c r="F1069" i="8" s="1"/>
  <c r="C1089" i="8"/>
  <c r="D1089" i="8" s="1"/>
  <c r="E170" i="8"/>
  <c r="F170" i="8" s="1"/>
  <c r="E178" i="8"/>
  <c r="E186" i="8"/>
  <c r="E194" i="8"/>
  <c r="E202" i="8"/>
  <c r="F202" i="8" s="1"/>
  <c r="E210" i="8"/>
  <c r="F210" i="8" s="1"/>
  <c r="F278" i="8"/>
  <c r="F294" i="8"/>
  <c r="E256" i="8"/>
  <c r="F256" i="8" s="1"/>
  <c r="E264" i="8"/>
  <c r="F264" i="8" s="1"/>
  <c r="E272" i="8"/>
  <c r="E280" i="8"/>
  <c r="F280" i="8" s="1"/>
  <c r="E288" i="8"/>
  <c r="F288" i="8" s="1"/>
  <c r="E296" i="8"/>
  <c r="F296" i="8" s="1"/>
  <c r="E304" i="8"/>
  <c r="F304" i="8" s="1"/>
  <c r="E312" i="8"/>
  <c r="F312" i="8" s="1"/>
  <c r="E320" i="8"/>
  <c r="F320" i="8" s="1"/>
  <c r="E328" i="8"/>
  <c r="E336" i="8"/>
  <c r="F336" i="8" s="1"/>
  <c r="E344" i="8"/>
  <c r="F344" i="8" s="1"/>
  <c r="E352" i="8"/>
  <c r="F352" i="8" s="1"/>
  <c r="E360" i="8"/>
  <c r="F360" i="8" s="1"/>
  <c r="E368" i="8"/>
  <c r="F368" i="8" s="1"/>
  <c r="E376" i="8"/>
  <c r="F376" i="8" s="1"/>
  <c r="F425" i="8"/>
  <c r="E384" i="8"/>
  <c r="F384" i="8" s="1"/>
  <c r="F433" i="8"/>
  <c r="E392" i="8"/>
  <c r="F441" i="8"/>
  <c r="E400" i="8"/>
  <c r="F400" i="8" s="1"/>
  <c r="F449" i="8"/>
  <c r="E408" i="8"/>
  <c r="F408" i="8" s="1"/>
  <c r="F457" i="8"/>
  <c r="E416" i="8"/>
  <c r="F465" i="8"/>
  <c r="E422" i="8"/>
  <c r="F422" i="8" s="1"/>
  <c r="E424" i="8"/>
  <c r="F424" i="8" s="1"/>
  <c r="C430" i="8"/>
  <c r="D430" i="8" s="1"/>
  <c r="E440" i="8"/>
  <c r="F440" i="8" s="1"/>
  <c r="C446" i="8"/>
  <c r="D446" i="8" s="1"/>
  <c r="E456" i="8"/>
  <c r="F456" i="8" s="1"/>
  <c r="C462" i="8"/>
  <c r="D462" i="8" s="1"/>
  <c r="E472" i="8"/>
  <c r="C478" i="8"/>
  <c r="D478" i="8" s="1"/>
  <c r="F480" i="8"/>
  <c r="E488" i="8"/>
  <c r="F488" i="8" s="1"/>
  <c r="C494" i="8"/>
  <c r="D494" i="8" s="1"/>
  <c r="F496" i="8"/>
  <c r="E504" i="8"/>
  <c r="F504" i="8" s="1"/>
  <c r="C510" i="8"/>
  <c r="D510" i="8" s="1"/>
  <c r="F512" i="8"/>
  <c r="E520" i="8"/>
  <c r="F520" i="8" s="1"/>
  <c r="C526" i="8"/>
  <c r="D526" i="8" s="1"/>
  <c r="F528" i="8"/>
  <c r="E536" i="8"/>
  <c r="F536" i="8" s="1"/>
  <c r="C542" i="8"/>
  <c r="D542" i="8" s="1"/>
  <c r="F544" i="8"/>
  <c r="E552" i="8"/>
  <c r="F552" i="8" s="1"/>
  <c r="C558" i="8"/>
  <c r="D558" i="8" s="1"/>
  <c r="F560" i="8"/>
  <c r="E568" i="8"/>
  <c r="F568" i="8" s="1"/>
  <c r="C574" i="8"/>
  <c r="D574" i="8" s="1"/>
  <c r="F576" i="8"/>
  <c r="E584" i="8"/>
  <c r="F584" i="8" s="1"/>
  <c r="F583" i="8"/>
  <c r="E592" i="8"/>
  <c r="F592" i="8" s="1"/>
  <c r="E600" i="8"/>
  <c r="F600" i="8" s="1"/>
  <c r="F599" i="8"/>
  <c r="E608" i="8"/>
  <c r="F608" i="8" s="1"/>
  <c r="E616" i="8"/>
  <c r="F616" i="8" s="1"/>
  <c r="F615" i="8"/>
  <c r="E624" i="8"/>
  <c r="F624" i="8" s="1"/>
  <c r="E632" i="8"/>
  <c r="F631" i="8"/>
  <c r="E640" i="8"/>
  <c r="F640" i="8" s="1"/>
  <c r="E648" i="8"/>
  <c r="F648" i="8" s="1"/>
  <c r="F647" i="8"/>
  <c r="E656" i="8"/>
  <c r="F656" i="8" s="1"/>
  <c r="F655" i="8"/>
  <c r="E664" i="8"/>
  <c r="E672" i="8"/>
  <c r="F671" i="8"/>
  <c r="E680" i="8"/>
  <c r="F679" i="8"/>
  <c r="E688" i="8"/>
  <c r="F687" i="8"/>
  <c r="E696" i="8"/>
  <c r="F695" i="8"/>
  <c r="E704" i="8"/>
  <c r="F704" i="8" s="1"/>
  <c r="F703" i="8"/>
  <c r="E712" i="8"/>
  <c r="F712" i="8" s="1"/>
  <c r="F711" i="8"/>
  <c r="F719" i="8"/>
  <c r="F775" i="8"/>
  <c r="C724" i="8"/>
  <c r="D724" i="8" s="1"/>
  <c r="E725" i="8"/>
  <c r="C733" i="8"/>
  <c r="D733" i="8" s="1"/>
  <c r="E743" i="8"/>
  <c r="F743" i="8" s="1"/>
  <c r="F751" i="8"/>
  <c r="F807" i="8"/>
  <c r="C756" i="8"/>
  <c r="D756" i="8" s="1"/>
  <c r="E757" i="8"/>
  <c r="C765" i="8"/>
  <c r="D765" i="8" s="1"/>
  <c r="E775" i="8"/>
  <c r="F827" i="8"/>
  <c r="F839" i="8"/>
  <c r="C788" i="8"/>
  <c r="D788" i="8" s="1"/>
  <c r="E789" i="8"/>
  <c r="C797" i="8"/>
  <c r="D797" i="8" s="1"/>
  <c r="E807" i="8"/>
  <c r="F871" i="8"/>
  <c r="C820" i="8"/>
  <c r="D820" i="8" s="1"/>
  <c r="E821" i="8"/>
  <c r="C829" i="8"/>
  <c r="D829" i="8" s="1"/>
  <c r="E839" i="8"/>
  <c r="F903" i="8"/>
  <c r="C852" i="8"/>
  <c r="D852" i="8" s="1"/>
  <c r="E853" i="8"/>
  <c r="F853" i="8" s="1"/>
  <c r="C861" i="8"/>
  <c r="D861" i="8" s="1"/>
  <c r="E871" i="8"/>
  <c r="C884" i="8"/>
  <c r="D884" i="8" s="1"/>
  <c r="F935" i="8"/>
  <c r="E885" i="8"/>
  <c r="C893" i="8"/>
  <c r="D893" i="8" s="1"/>
  <c r="F944" i="8"/>
  <c r="E903" i="8"/>
  <c r="C916" i="8"/>
  <c r="D916" i="8" s="1"/>
  <c r="F967" i="8"/>
  <c r="E917" i="8"/>
  <c r="F917" i="8" s="1"/>
  <c r="C925" i="8"/>
  <c r="D925" i="8" s="1"/>
  <c r="F976" i="8"/>
  <c r="F941" i="8"/>
  <c r="C945" i="8"/>
  <c r="D945" i="8" s="1"/>
  <c r="C961" i="8"/>
  <c r="D961" i="8" s="1"/>
  <c r="F973" i="8"/>
  <c r="C977" i="8"/>
  <c r="D977" i="8" s="1"/>
  <c r="F989" i="8"/>
  <c r="C993" i="8"/>
  <c r="D993" i="8" s="1"/>
  <c r="F1005" i="8"/>
  <c r="C1009" i="8"/>
  <c r="D1009" i="8" s="1"/>
  <c r="C1025" i="8"/>
  <c r="D1025" i="8" s="1"/>
  <c r="F1037" i="8"/>
  <c r="C1041" i="8"/>
  <c r="D1041" i="8" s="1"/>
  <c r="F1053" i="8"/>
  <c r="C1057" i="8"/>
  <c r="D1057" i="8" s="1"/>
  <c r="F1122" i="8"/>
  <c r="F632" i="8"/>
  <c r="F664" i="8"/>
  <c r="F672" i="8"/>
  <c r="F680" i="8"/>
  <c r="F688" i="8"/>
  <c r="F696" i="8"/>
  <c r="E724" i="8"/>
  <c r="F724" i="8" s="1"/>
  <c r="E731" i="8"/>
  <c r="E740" i="8"/>
  <c r="F740" i="8" s="1"/>
  <c r="E747" i="8"/>
  <c r="F747" i="8" s="1"/>
  <c r="E756" i="8"/>
  <c r="F756" i="8" s="1"/>
  <c r="E763" i="8"/>
  <c r="E772" i="8"/>
  <c r="E779" i="8"/>
  <c r="E788" i="8"/>
  <c r="E795" i="8"/>
  <c r="F795" i="8" s="1"/>
  <c r="E804" i="8"/>
  <c r="F804" i="8" s="1"/>
  <c r="E811" i="8"/>
  <c r="F811" i="8" s="1"/>
  <c r="E820" i="8"/>
  <c r="F820" i="8" s="1"/>
  <c r="E827" i="8"/>
  <c r="E836" i="8"/>
  <c r="E843" i="8"/>
  <c r="F843" i="8" s="1"/>
  <c r="E852" i="8"/>
  <c r="F852" i="8" s="1"/>
  <c r="E859" i="8"/>
  <c r="F859" i="8" s="1"/>
  <c r="E868" i="8"/>
  <c r="F868" i="8" s="1"/>
  <c r="E875" i="8"/>
  <c r="F875" i="8" s="1"/>
  <c r="E884" i="8"/>
  <c r="F884" i="8" s="1"/>
  <c r="E891" i="8"/>
  <c r="F891" i="8" s="1"/>
  <c r="E900" i="8"/>
  <c r="E907" i="8"/>
  <c r="E916" i="8"/>
  <c r="F916" i="8" s="1"/>
  <c r="E923" i="8"/>
  <c r="F923" i="8" s="1"/>
  <c r="E932" i="8"/>
  <c r="F932" i="8" s="1"/>
  <c r="E1108" i="8"/>
  <c r="F1108" i="8" s="1"/>
  <c r="F1163" i="8"/>
  <c r="C1186" i="8"/>
  <c r="D1186" i="8" s="1"/>
  <c r="C1191" i="8"/>
  <c r="D1191" i="8" s="1"/>
  <c r="F1250" i="8"/>
  <c r="C1199" i="8"/>
  <c r="D1199" i="8" s="1"/>
  <c r="C1207" i="8"/>
  <c r="D1207" i="8" s="1"/>
  <c r="C1215" i="8"/>
  <c r="D1215" i="8" s="1"/>
  <c r="C1223" i="8"/>
  <c r="D1223" i="8" s="1"/>
  <c r="F1282" i="8"/>
  <c r="C1231" i="8"/>
  <c r="D1231" i="8" s="1"/>
  <c r="E1253" i="8"/>
  <c r="F1253" i="8" s="1"/>
  <c r="F1302" i="8"/>
  <c r="C1251" i="8"/>
  <c r="D1251" i="8" s="1"/>
  <c r="E1252" i="8"/>
  <c r="E1259" i="8"/>
  <c r="E1274" i="8"/>
  <c r="F1274" i="8" s="1"/>
  <c r="F1351" i="8"/>
  <c r="E1312" i="8"/>
  <c r="C1309" i="8"/>
  <c r="D1309" i="8" s="1"/>
  <c r="C1310" i="8"/>
  <c r="D1310" i="8" s="1"/>
  <c r="E1326" i="8"/>
  <c r="C1324" i="8"/>
  <c r="D1324" i="8" s="1"/>
  <c r="C1338" i="8"/>
  <c r="D1338" i="8" s="1"/>
  <c r="E1337" i="8"/>
  <c r="F1337" i="8" s="1"/>
  <c r="E1340" i="8"/>
  <c r="F1340" i="8" s="1"/>
  <c r="E1395" i="8"/>
  <c r="C1393" i="8"/>
  <c r="D1393" i="8" s="1"/>
  <c r="F1444" i="8"/>
  <c r="C1392" i="8"/>
  <c r="D1392" i="8" s="1"/>
  <c r="E1440" i="8"/>
  <c r="F1440" i="8" s="1"/>
  <c r="C1437" i="8"/>
  <c r="D1437" i="8" s="1"/>
  <c r="C1438" i="8"/>
  <c r="D1438" i="8" s="1"/>
  <c r="E1454" i="8"/>
  <c r="C1452" i="8"/>
  <c r="D1452" i="8" s="1"/>
  <c r="F1563" i="8"/>
  <c r="E1523" i="8"/>
  <c r="E1522" i="8"/>
  <c r="F1522" i="8" s="1"/>
  <c r="C1521" i="8"/>
  <c r="D1521" i="8" s="1"/>
  <c r="C1520" i="8"/>
  <c r="D1520" i="8" s="1"/>
  <c r="E1536" i="8"/>
  <c r="C1533" i="8"/>
  <c r="D1533" i="8" s="1"/>
  <c r="C1534" i="8"/>
  <c r="D1534" i="8" s="1"/>
  <c r="E1535" i="8"/>
  <c r="F1535" i="8" s="1"/>
  <c r="E1555" i="8"/>
  <c r="F1555" i="8" s="1"/>
  <c r="E1554" i="8"/>
  <c r="F1554" i="8" s="1"/>
  <c r="C1553" i="8"/>
  <c r="D1553" i="8" s="1"/>
  <c r="C1552" i="8"/>
  <c r="D1552" i="8" s="1"/>
  <c r="E1107" i="8"/>
  <c r="C1104" i="8"/>
  <c r="D1104" i="8" s="1"/>
  <c r="E1106" i="8"/>
  <c r="F1106" i="8" s="1"/>
  <c r="F1312" i="8"/>
  <c r="C1279" i="8"/>
  <c r="D1279" i="8" s="1"/>
  <c r="F1330" i="8"/>
  <c r="E1278" i="8"/>
  <c r="E1293" i="8"/>
  <c r="F1293" i="8" s="1"/>
  <c r="F1342" i="8"/>
  <c r="C1291" i="8"/>
  <c r="D1291" i="8" s="1"/>
  <c r="E1292" i="8"/>
  <c r="F1292" i="8" s="1"/>
  <c r="E1299" i="8"/>
  <c r="F1299" i="8" s="1"/>
  <c r="C1297" i="8"/>
  <c r="D1297" i="8" s="1"/>
  <c r="F1348" i="8"/>
  <c r="F1352" i="8"/>
  <c r="E1347" i="8"/>
  <c r="C1345" i="8"/>
  <c r="D1345" i="8" s="1"/>
  <c r="F1396" i="8"/>
  <c r="C1344" i="8"/>
  <c r="D1344" i="8" s="1"/>
  <c r="F1403" i="8"/>
  <c r="C1359" i="8"/>
  <c r="D1359" i="8" s="1"/>
  <c r="F1410" i="8"/>
  <c r="E1392" i="8"/>
  <c r="C1389" i="8"/>
  <c r="D1389" i="8" s="1"/>
  <c r="C1390" i="8"/>
  <c r="D1390" i="8" s="1"/>
  <c r="E1406" i="8"/>
  <c r="C1404" i="8"/>
  <c r="D1404" i="8" s="1"/>
  <c r="C1418" i="8"/>
  <c r="D1418" i="8" s="1"/>
  <c r="F1469" i="8"/>
  <c r="E1417" i="8"/>
  <c r="E1420" i="8"/>
  <c r="F1420" i="8" s="1"/>
  <c r="E1441" i="8"/>
  <c r="F1441" i="8" s="1"/>
  <c r="F1523" i="8"/>
  <c r="C1627" i="8"/>
  <c r="D1627" i="8" s="1"/>
  <c r="F1678" i="8"/>
  <c r="E1627" i="8"/>
  <c r="F1627" i="8" s="1"/>
  <c r="E1629" i="8"/>
  <c r="F1629" i="8" s="1"/>
  <c r="C1626" i="8"/>
  <c r="D1626" i="8" s="1"/>
  <c r="E1096" i="8"/>
  <c r="F1096" i="8" s="1"/>
  <c r="F1145" i="8"/>
  <c r="C1102" i="8"/>
  <c r="D1102" i="8" s="1"/>
  <c r="F1303" i="8"/>
  <c r="C1255" i="8"/>
  <c r="D1255" i="8" s="1"/>
  <c r="E1254" i="8"/>
  <c r="F1254" i="8" s="1"/>
  <c r="E1269" i="8"/>
  <c r="F1269" i="8" s="1"/>
  <c r="F1318" i="8"/>
  <c r="C1267" i="8"/>
  <c r="D1267" i="8" s="1"/>
  <c r="E1268" i="8"/>
  <c r="E1275" i="8"/>
  <c r="C1278" i="8"/>
  <c r="D1278" i="8" s="1"/>
  <c r="E1281" i="8"/>
  <c r="F1281" i="8" s="1"/>
  <c r="E1290" i="8"/>
  <c r="C1296" i="8"/>
  <c r="D1296" i="8" s="1"/>
  <c r="C1311" i="8"/>
  <c r="D1311" i="8" s="1"/>
  <c r="F1362" i="8"/>
  <c r="F1383" i="8"/>
  <c r="E1344" i="8"/>
  <c r="F1344" i="8" s="1"/>
  <c r="C1341" i="8"/>
  <c r="D1341" i="8" s="1"/>
  <c r="C1342" i="8"/>
  <c r="D1342" i="8" s="1"/>
  <c r="E1358" i="8"/>
  <c r="C1356" i="8"/>
  <c r="D1356" i="8" s="1"/>
  <c r="C1370" i="8"/>
  <c r="D1370" i="8" s="1"/>
  <c r="E1369" i="8"/>
  <c r="F1369" i="8" s="1"/>
  <c r="E1372" i="8"/>
  <c r="F1372" i="8" s="1"/>
  <c r="F1432" i="8"/>
  <c r="E1427" i="8"/>
  <c r="C1425" i="8"/>
  <c r="D1425" i="8" s="1"/>
  <c r="C1424" i="8"/>
  <c r="D1424" i="8" s="1"/>
  <c r="E1515" i="8"/>
  <c r="F1515" i="8" s="1"/>
  <c r="E1514" i="8"/>
  <c r="F1514" i="8" s="1"/>
  <c r="C1513" i="8"/>
  <c r="D1513" i="8" s="1"/>
  <c r="C1512" i="8"/>
  <c r="D1512" i="8" s="1"/>
  <c r="E1528" i="8"/>
  <c r="C1525" i="8"/>
  <c r="D1525" i="8" s="1"/>
  <c r="C1526" i="8"/>
  <c r="D1526" i="8" s="1"/>
  <c r="E1527" i="8"/>
  <c r="F1527" i="8" s="1"/>
  <c r="F1577" i="8"/>
  <c r="F1596" i="8"/>
  <c r="E1547" i="8"/>
  <c r="F1547" i="8" s="1"/>
  <c r="E1546" i="8"/>
  <c r="F1546" i="8" s="1"/>
  <c r="C1545" i="8"/>
  <c r="D1545" i="8" s="1"/>
  <c r="C1544" i="8"/>
  <c r="D1544" i="8" s="1"/>
  <c r="E1560" i="8"/>
  <c r="C1557" i="8"/>
  <c r="D1557" i="8" s="1"/>
  <c r="C1558" i="8"/>
  <c r="D1558" i="8" s="1"/>
  <c r="E1559" i="8"/>
  <c r="F1559" i="8" s="1"/>
  <c r="C1091" i="8"/>
  <c r="D1091" i="8" s="1"/>
  <c r="E1093" i="8"/>
  <c r="E1095" i="8"/>
  <c r="F1095" i="8" s="1"/>
  <c r="E1109" i="8"/>
  <c r="F1109" i="8" s="1"/>
  <c r="F1166" i="8"/>
  <c r="F1179" i="8"/>
  <c r="F1187" i="8"/>
  <c r="E1245" i="8"/>
  <c r="F1245" i="8" s="1"/>
  <c r="C1243" i="8"/>
  <c r="D1243" i="8" s="1"/>
  <c r="E1244" i="8"/>
  <c r="C1249" i="8"/>
  <c r="D1249" i="8" s="1"/>
  <c r="F1300" i="8"/>
  <c r="E1251" i="8"/>
  <c r="C1254" i="8"/>
  <c r="D1254" i="8" s="1"/>
  <c r="E1257" i="8"/>
  <c r="F1257" i="8" s="1"/>
  <c r="E1266" i="8"/>
  <c r="F1266" i="8" s="1"/>
  <c r="C1272" i="8"/>
  <c r="D1272" i="8" s="1"/>
  <c r="C1295" i="8"/>
  <c r="D1295" i="8" s="1"/>
  <c r="E1294" i="8"/>
  <c r="F1294" i="8" s="1"/>
  <c r="E1310" i="8"/>
  <c r="C1308" i="8"/>
  <c r="D1308" i="8" s="1"/>
  <c r="C1322" i="8"/>
  <c r="D1322" i="8" s="1"/>
  <c r="E1321" i="8"/>
  <c r="F1321" i="8" s="1"/>
  <c r="E1324" i="8"/>
  <c r="C1355" i="8"/>
  <c r="D1355" i="8" s="1"/>
  <c r="C1369" i="8"/>
  <c r="D1369" i="8" s="1"/>
  <c r="E1379" i="8"/>
  <c r="C1377" i="8"/>
  <c r="D1377" i="8" s="1"/>
  <c r="F1428" i="8"/>
  <c r="C1376" i="8"/>
  <c r="D1376" i="8" s="1"/>
  <c r="C1391" i="8"/>
  <c r="D1391" i="8" s="1"/>
  <c r="F1442" i="8"/>
  <c r="F1393" i="8"/>
  <c r="E1424" i="8"/>
  <c r="F1424" i="8" s="1"/>
  <c r="C1421" i="8"/>
  <c r="D1421" i="8" s="1"/>
  <c r="C1422" i="8"/>
  <c r="D1422" i="8" s="1"/>
  <c r="E1438" i="8"/>
  <c r="C1436" i="8"/>
  <c r="D1436" i="8" s="1"/>
  <c r="C1450" i="8"/>
  <c r="D1450" i="8" s="1"/>
  <c r="F1501" i="8"/>
  <c r="E1449" i="8"/>
  <c r="F1449" i="8" s="1"/>
  <c r="E1452" i="8"/>
  <c r="F1452" i="8" s="1"/>
  <c r="F1455" i="8"/>
  <c r="F1487" i="8"/>
  <c r="E1525" i="8"/>
  <c r="E1557" i="8"/>
  <c r="C1611" i="8"/>
  <c r="D1611" i="8" s="1"/>
  <c r="E1611" i="8"/>
  <c r="F1611" i="8" s="1"/>
  <c r="E1613" i="8"/>
  <c r="F1613" i="8" s="1"/>
  <c r="C1610" i="8"/>
  <c r="D1610" i="8" s="1"/>
  <c r="C1105" i="8"/>
  <c r="D1105" i="8" s="1"/>
  <c r="C1107" i="8"/>
  <c r="D1107" i="8" s="1"/>
  <c r="F1190" i="8"/>
  <c r="F1198" i="8"/>
  <c r="F1222" i="8"/>
  <c r="F1278" i="8"/>
  <c r="E1242" i="8"/>
  <c r="F1242" i="8" s="1"/>
  <c r="C1248" i="8"/>
  <c r="D1248" i="8" s="1"/>
  <c r="C1271" i="8"/>
  <c r="D1271" i="8" s="1"/>
  <c r="E1270" i="8"/>
  <c r="F1270" i="8" s="1"/>
  <c r="E1285" i="8"/>
  <c r="F1285" i="8" s="1"/>
  <c r="F1334" i="8"/>
  <c r="C1283" i="8"/>
  <c r="D1283" i="8" s="1"/>
  <c r="E1284" i="8"/>
  <c r="E1291" i="8"/>
  <c r="C1294" i="8"/>
  <c r="D1294" i="8" s="1"/>
  <c r="E1297" i="8"/>
  <c r="F1297" i="8" s="1"/>
  <c r="C1307" i="8"/>
  <c r="D1307" i="8" s="1"/>
  <c r="F1324" i="8"/>
  <c r="E1331" i="8"/>
  <c r="F1331" i="8" s="1"/>
  <c r="C1329" i="8"/>
  <c r="D1329" i="8" s="1"/>
  <c r="F1380" i="8"/>
  <c r="C1328" i="8"/>
  <c r="D1328" i="8" s="1"/>
  <c r="C1343" i="8"/>
  <c r="D1343" i="8" s="1"/>
  <c r="F1394" i="8"/>
  <c r="E1359" i="8"/>
  <c r="E1376" i="8"/>
  <c r="C1373" i="8"/>
  <c r="D1373" i="8" s="1"/>
  <c r="C1374" i="8"/>
  <c r="D1374" i="8" s="1"/>
  <c r="E1390" i="8"/>
  <c r="C1388" i="8"/>
  <c r="D1388" i="8" s="1"/>
  <c r="C1402" i="8"/>
  <c r="D1402" i="8" s="1"/>
  <c r="E1401" i="8"/>
  <c r="F1401" i="8" s="1"/>
  <c r="E1404" i="8"/>
  <c r="F1404" i="8" s="1"/>
  <c r="F1407" i="8"/>
  <c r="F1464" i="8"/>
  <c r="E1459" i="8"/>
  <c r="E1458" i="8"/>
  <c r="F1458" i="8" s="1"/>
  <c r="C1457" i="8"/>
  <c r="D1457" i="8" s="1"/>
  <c r="C1456" i="8"/>
  <c r="D1456" i="8" s="1"/>
  <c r="E1467" i="8"/>
  <c r="F1467" i="8" s="1"/>
  <c r="E1466" i="8"/>
  <c r="F1466" i="8" s="1"/>
  <c r="C1465" i="8"/>
  <c r="D1465" i="8" s="1"/>
  <c r="C1464" i="8"/>
  <c r="D1464" i="8" s="1"/>
  <c r="E1475" i="8"/>
  <c r="E1474" i="8"/>
  <c r="F1474" i="8" s="1"/>
  <c r="C1473" i="8"/>
  <c r="D1473" i="8" s="1"/>
  <c r="C1472" i="8"/>
  <c r="D1472" i="8" s="1"/>
  <c r="E1483" i="8"/>
  <c r="F1483" i="8" s="1"/>
  <c r="E1482" i="8"/>
  <c r="F1482" i="8" s="1"/>
  <c r="C1481" i="8"/>
  <c r="D1481" i="8" s="1"/>
  <c r="C1480" i="8"/>
  <c r="D1480" i="8" s="1"/>
  <c r="E1491" i="8"/>
  <c r="E1490" i="8"/>
  <c r="F1490" i="8" s="1"/>
  <c r="C1489" i="8"/>
  <c r="D1489" i="8" s="1"/>
  <c r="C1488" i="8"/>
  <c r="D1488" i="8" s="1"/>
  <c r="E1499" i="8"/>
  <c r="E1498" i="8"/>
  <c r="F1498" i="8" s="1"/>
  <c r="C1497" i="8"/>
  <c r="D1497" i="8" s="1"/>
  <c r="C1496" i="8"/>
  <c r="D1496" i="8" s="1"/>
  <c r="E1507" i="8"/>
  <c r="E1506" i="8"/>
  <c r="F1506" i="8" s="1"/>
  <c r="C1505" i="8"/>
  <c r="D1505" i="8" s="1"/>
  <c r="C1504" i="8"/>
  <c r="D1504" i="8" s="1"/>
  <c r="E1513" i="8"/>
  <c r="E1520" i="8"/>
  <c r="F1520" i="8" s="1"/>
  <c r="C1517" i="8"/>
  <c r="D1517" i="8" s="1"/>
  <c r="C1518" i="8"/>
  <c r="D1518" i="8" s="1"/>
  <c r="F1569" i="8"/>
  <c r="E1519" i="8"/>
  <c r="F1519" i="8" s="1"/>
  <c r="F1588" i="8"/>
  <c r="E1539" i="8"/>
  <c r="F1539" i="8" s="1"/>
  <c r="E1538" i="8"/>
  <c r="F1538" i="8" s="1"/>
  <c r="C1537" i="8"/>
  <c r="D1537" i="8" s="1"/>
  <c r="C1536" i="8"/>
  <c r="D1536" i="8" s="1"/>
  <c r="E1545" i="8"/>
  <c r="E1552" i="8"/>
  <c r="C1549" i="8"/>
  <c r="D1549" i="8" s="1"/>
  <c r="C1550" i="8"/>
  <c r="D1550" i="8" s="1"/>
  <c r="E1551" i="8"/>
  <c r="F1551" i="8" s="1"/>
  <c r="F1640" i="8"/>
  <c r="E1590" i="8"/>
  <c r="C1588" i="8"/>
  <c r="D1588" i="8" s="1"/>
  <c r="C1589" i="8"/>
  <c r="D1589" i="8" s="1"/>
  <c r="F473" i="8"/>
  <c r="F481" i="8"/>
  <c r="F489" i="8"/>
  <c r="F497" i="8"/>
  <c r="F505" i="8"/>
  <c r="F513" i="8"/>
  <c r="F521" i="8"/>
  <c r="F529" i="8"/>
  <c r="F537" i="8"/>
  <c r="F545" i="8"/>
  <c r="F553" i="8"/>
  <c r="F561" i="8"/>
  <c r="F569" i="8"/>
  <c r="F577" i="8"/>
  <c r="F585" i="8"/>
  <c r="F601" i="8"/>
  <c r="F609" i="8"/>
  <c r="F617" i="8"/>
  <c r="F625" i="8"/>
  <c r="F633" i="8"/>
  <c r="F641" i="8"/>
  <c r="F649" i="8"/>
  <c r="F665" i="8"/>
  <c r="F673" i="8"/>
  <c r="F681" i="8"/>
  <c r="F689" i="8"/>
  <c r="F697" i="8"/>
  <c r="F705" i="8"/>
  <c r="F713" i="8"/>
  <c r="E720" i="8"/>
  <c r="C729" i="8"/>
  <c r="D729" i="8" s="1"/>
  <c r="C745" i="8"/>
  <c r="D745" i="8" s="1"/>
  <c r="C761" i="8"/>
  <c r="D761" i="8" s="1"/>
  <c r="F773" i="8"/>
  <c r="C777" i="8"/>
  <c r="D777" i="8" s="1"/>
  <c r="F789" i="8"/>
  <c r="C793" i="8"/>
  <c r="D793" i="8" s="1"/>
  <c r="C809" i="8"/>
  <c r="D809" i="8" s="1"/>
  <c r="F821" i="8"/>
  <c r="C825" i="8"/>
  <c r="D825" i="8" s="1"/>
  <c r="F837" i="8"/>
  <c r="C841" i="8"/>
  <c r="D841" i="8" s="1"/>
  <c r="C857" i="8"/>
  <c r="D857" i="8" s="1"/>
  <c r="F869" i="8"/>
  <c r="C873" i="8"/>
  <c r="D873" i="8" s="1"/>
  <c r="F934" i="8"/>
  <c r="F885" i="8"/>
  <c r="E894" i="8"/>
  <c r="F894" i="8" s="1"/>
  <c r="F950" i="8"/>
  <c r="F901" i="8"/>
  <c r="E910" i="8"/>
  <c r="F966" i="8"/>
  <c r="E926" i="8"/>
  <c r="F926" i="8" s="1"/>
  <c r="F982" i="8"/>
  <c r="C933" i="8"/>
  <c r="D933" i="8" s="1"/>
  <c r="C941" i="8"/>
  <c r="D941" i="8" s="1"/>
  <c r="C949" i="8"/>
  <c r="D949" i="8" s="1"/>
  <c r="C957" i="8"/>
  <c r="D957" i="8" s="1"/>
  <c r="C965" i="8"/>
  <c r="D965" i="8" s="1"/>
  <c r="C973" i="8"/>
  <c r="D973" i="8" s="1"/>
  <c r="C981" i="8"/>
  <c r="D981" i="8" s="1"/>
  <c r="C989" i="8"/>
  <c r="D989" i="8" s="1"/>
  <c r="C997" i="8"/>
  <c r="D997" i="8" s="1"/>
  <c r="C1005" i="8"/>
  <c r="D1005" i="8" s="1"/>
  <c r="C1013" i="8"/>
  <c r="D1013" i="8" s="1"/>
  <c r="C1021" i="8"/>
  <c r="D1021" i="8" s="1"/>
  <c r="C1029" i="8"/>
  <c r="D1029" i="8" s="1"/>
  <c r="C1037" i="8"/>
  <c r="D1037" i="8" s="1"/>
  <c r="C1045" i="8"/>
  <c r="D1045" i="8" s="1"/>
  <c r="C1053" i="8"/>
  <c r="D1053" i="8" s="1"/>
  <c r="C1061" i="8"/>
  <c r="D1061" i="8" s="1"/>
  <c r="C1069" i="8"/>
  <c r="D1069" i="8" s="1"/>
  <c r="C1077" i="8"/>
  <c r="D1077" i="8" s="1"/>
  <c r="C1085" i="8"/>
  <c r="D1085" i="8" s="1"/>
  <c r="F1136" i="8"/>
  <c r="C1093" i="8"/>
  <c r="D1093" i="8" s="1"/>
  <c r="F1144" i="8"/>
  <c r="E1099" i="8"/>
  <c r="F1099" i="8" s="1"/>
  <c r="C1096" i="8"/>
  <c r="D1096" i="8" s="1"/>
  <c r="E1098" i="8"/>
  <c r="C1103" i="8"/>
  <c r="D1103" i="8" s="1"/>
  <c r="C1109" i="8"/>
  <c r="D1109" i="8" s="1"/>
  <c r="E1115" i="8"/>
  <c r="F1115" i="8" s="1"/>
  <c r="C1112" i="8"/>
  <c r="D1112" i="8" s="1"/>
  <c r="E1114" i="8"/>
  <c r="F1114" i="8" s="1"/>
  <c r="E1119" i="8"/>
  <c r="F1119" i="8" s="1"/>
  <c r="E1122" i="8"/>
  <c r="E1127" i="8"/>
  <c r="F1127" i="8" s="1"/>
  <c r="E1130" i="8"/>
  <c r="E1135" i="8"/>
  <c r="F1135" i="8" s="1"/>
  <c r="E1138" i="8"/>
  <c r="F1138" i="8" s="1"/>
  <c r="E1143" i="8"/>
  <c r="F1143" i="8" s="1"/>
  <c r="E1146" i="8"/>
  <c r="F1146" i="8" s="1"/>
  <c r="F1148" i="8"/>
  <c r="E1151" i="8"/>
  <c r="F1151" i="8" s="1"/>
  <c r="E1154" i="8"/>
  <c r="F1154" i="8" s="1"/>
  <c r="F1156" i="8"/>
  <c r="E1159" i="8"/>
  <c r="E1162" i="8"/>
  <c r="F1162" i="8" s="1"/>
  <c r="F1164" i="8"/>
  <c r="E1167" i="8"/>
  <c r="F1167" i="8" s="1"/>
  <c r="E1170" i="8"/>
  <c r="E1175" i="8"/>
  <c r="F1175" i="8" s="1"/>
  <c r="E1178" i="8"/>
  <c r="E1183" i="8"/>
  <c r="F1183" i="8" s="1"/>
  <c r="E1186" i="8"/>
  <c r="E1191" i="8"/>
  <c r="F1191" i="8" s="1"/>
  <c r="E1194" i="8"/>
  <c r="E1199" i="8"/>
  <c r="F1199" i="8" s="1"/>
  <c r="E1202" i="8"/>
  <c r="E1207" i="8"/>
  <c r="F1207" i="8" s="1"/>
  <c r="E1210" i="8"/>
  <c r="E1215" i="8"/>
  <c r="F1215" i="8" s="1"/>
  <c r="E1218" i="8"/>
  <c r="E1223" i="8"/>
  <c r="F1223" i="8" s="1"/>
  <c r="E1226" i="8"/>
  <c r="E1231" i="8"/>
  <c r="F1231" i="8" s="1"/>
  <c r="E1234" i="8"/>
  <c r="C1241" i="8"/>
  <c r="D1241" i="8" s="1"/>
  <c r="C1247" i="8"/>
  <c r="D1247" i="8" s="1"/>
  <c r="F1298" i="8"/>
  <c r="E1246" i="8"/>
  <c r="F1246" i="8" s="1"/>
  <c r="E1261" i="8"/>
  <c r="F1310" i="8"/>
  <c r="C1259" i="8"/>
  <c r="D1259" i="8" s="1"/>
  <c r="E1260" i="8"/>
  <c r="C1265" i="8"/>
  <c r="D1265" i="8" s="1"/>
  <c r="F1316" i="8"/>
  <c r="E1267" i="8"/>
  <c r="C1270" i="8"/>
  <c r="D1270" i="8" s="1"/>
  <c r="E1273" i="8"/>
  <c r="F1273" i="8" s="1"/>
  <c r="E1279" i="8"/>
  <c r="F1279" i="8" s="1"/>
  <c r="E1282" i="8"/>
  <c r="C1288" i="8"/>
  <c r="D1288" i="8" s="1"/>
  <c r="E1311" i="8"/>
  <c r="F1311" i="8" s="1"/>
  <c r="E1328" i="8"/>
  <c r="F1328" i="8" s="1"/>
  <c r="C1325" i="8"/>
  <c r="D1325" i="8" s="1"/>
  <c r="C1326" i="8"/>
  <c r="D1326" i="8" s="1"/>
  <c r="E1342" i="8"/>
  <c r="C1340" i="8"/>
  <c r="D1340" i="8" s="1"/>
  <c r="C1354" i="8"/>
  <c r="D1354" i="8" s="1"/>
  <c r="E1353" i="8"/>
  <c r="E1356" i="8"/>
  <c r="F1356" i="8" s="1"/>
  <c r="F1359" i="8"/>
  <c r="F1416" i="8"/>
  <c r="E1377" i="8"/>
  <c r="C1387" i="8"/>
  <c r="D1387" i="8" s="1"/>
  <c r="E1394" i="8"/>
  <c r="C1401" i="8"/>
  <c r="D1401" i="8" s="1"/>
  <c r="E1411" i="8"/>
  <c r="C1409" i="8"/>
  <c r="D1409" i="8" s="1"/>
  <c r="C1408" i="8"/>
  <c r="D1408" i="8" s="1"/>
  <c r="F1425" i="8"/>
  <c r="E1439" i="8"/>
  <c r="E1456" i="8"/>
  <c r="C1453" i="8"/>
  <c r="D1453" i="8" s="1"/>
  <c r="C1454" i="8"/>
  <c r="D1454" i="8" s="1"/>
  <c r="F1508" i="8"/>
  <c r="E1517" i="8"/>
  <c r="F1540" i="8"/>
  <c r="E1549" i="8"/>
  <c r="E1558" i="8"/>
  <c r="C1579" i="8"/>
  <c r="D1579" i="8" s="1"/>
  <c r="F1630" i="8"/>
  <c r="E1579" i="8"/>
  <c r="F1579" i="8" s="1"/>
  <c r="E1581" i="8"/>
  <c r="F1581" i="8" s="1"/>
  <c r="C1578" i="8"/>
  <c r="D1578" i="8" s="1"/>
  <c r="C1595" i="8"/>
  <c r="D1595" i="8" s="1"/>
  <c r="E1595" i="8"/>
  <c r="F1595" i="8" s="1"/>
  <c r="E1597" i="8"/>
  <c r="F1597" i="8" s="1"/>
  <c r="C1594" i="8"/>
  <c r="D1594" i="8" s="1"/>
  <c r="C669" i="8"/>
  <c r="D669" i="8" s="1"/>
  <c r="C685" i="8"/>
  <c r="D685" i="8" s="1"/>
  <c r="C701" i="8"/>
  <c r="D701" i="8" s="1"/>
  <c r="C717" i="8"/>
  <c r="D717" i="8" s="1"/>
  <c r="E736" i="8"/>
  <c r="F736" i="8" s="1"/>
  <c r="E752" i="8"/>
  <c r="E768" i="8"/>
  <c r="F768" i="8" s="1"/>
  <c r="E784" i="8"/>
  <c r="F784" i="8" s="1"/>
  <c r="E800" i="8"/>
  <c r="F800" i="8" s="1"/>
  <c r="E816" i="8"/>
  <c r="F816" i="8" s="1"/>
  <c r="E832" i="8"/>
  <c r="F832" i="8" s="1"/>
  <c r="E848" i="8"/>
  <c r="F848" i="8" s="1"/>
  <c r="E864" i="8"/>
  <c r="E880" i="8"/>
  <c r="F880" i="8" s="1"/>
  <c r="E896" i="8"/>
  <c r="F896" i="8" s="1"/>
  <c r="E912" i="8"/>
  <c r="F912" i="8" s="1"/>
  <c r="E928" i="8"/>
  <c r="F928" i="8" s="1"/>
  <c r="E939" i="8"/>
  <c r="F939" i="8" s="1"/>
  <c r="E947" i="8"/>
  <c r="F998" i="8"/>
  <c r="E955" i="8"/>
  <c r="F955" i="8" s="1"/>
  <c r="F1006" i="8"/>
  <c r="E963" i="8"/>
  <c r="F963" i="8" s="1"/>
  <c r="F1014" i="8"/>
  <c r="E971" i="8"/>
  <c r="F971" i="8" s="1"/>
  <c r="E979" i="8"/>
  <c r="E987" i="8"/>
  <c r="F987" i="8" s="1"/>
  <c r="F1038" i="8"/>
  <c r="E995" i="8"/>
  <c r="F995" i="8" s="1"/>
  <c r="F1046" i="8"/>
  <c r="E1003" i="8"/>
  <c r="F1003" i="8" s="1"/>
  <c r="F1054" i="8"/>
  <c r="E1011" i="8"/>
  <c r="E1019" i="8"/>
  <c r="F1070" i="8"/>
  <c r="E1027" i="8"/>
  <c r="F1027" i="8" s="1"/>
  <c r="F1078" i="8"/>
  <c r="E1035" i="8"/>
  <c r="F1035" i="8" s="1"/>
  <c r="E1043" i="8"/>
  <c r="F1094" i="8"/>
  <c r="E1051" i="8"/>
  <c r="F1051" i="8" s="1"/>
  <c r="E1059" i="8"/>
  <c r="F1059" i="8" s="1"/>
  <c r="F1110" i="8"/>
  <c r="E1067" i="8"/>
  <c r="F1067" i="8" s="1"/>
  <c r="F1118" i="8"/>
  <c r="E1075" i="8"/>
  <c r="E1083" i="8"/>
  <c r="F1134" i="8"/>
  <c r="E1091" i="8"/>
  <c r="F1091" i="8" s="1"/>
  <c r="C1092" i="8"/>
  <c r="D1092" i="8" s="1"/>
  <c r="C1094" i="8"/>
  <c r="D1094" i="8" s="1"/>
  <c r="E1104" i="8"/>
  <c r="F1104" i="8" s="1"/>
  <c r="E1105" i="8"/>
  <c r="C1108" i="8"/>
  <c r="D1108" i="8" s="1"/>
  <c r="C1110" i="8"/>
  <c r="D1110" i="8" s="1"/>
  <c r="F1112" i="8"/>
  <c r="E1120" i="8"/>
  <c r="F1120" i="8" s="1"/>
  <c r="E1128" i="8"/>
  <c r="F1128" i="8" s="1"/>
  <c r="E1136" i="8"/>
  <c r="E1144" i="8"/>
  <c r="E1152" i="8"/>
  <c r="F1152" i="8" s="1"/>
  <c r="E1160" i="8"/>
  <c r="F1160" i="8" s="1"/>
  <c r="F1159" i="8"/>
  <c r="E1168" i="8"/>
  <c r="F1168" i="8" s="1"/>
  <c r="F1170" i="8"/>
  <c r="E1176" i="8"/>
  <c r="F1178" i="8"/>
  <c r="E1184" i="8"/>
  <c r="F1186" i="8"/>
  <c r="E1192" i="8"/>
  <c r="F1194" i="8"/>
  <c r="E1200" i="8"/>
  <c r="F1202" i="8"/>
  <c r="E1208" i="8"/>
  <c r="F1210" i="8"/>
  <c r="E1216" i="8"/>
  <c r="F1218" i="8"/>
  <c r="E1224" i="8"/>
  <c r="F1226" i="8"/>
  <c r="E1232" i="8"/>
  <c r="F1234" i="8"/>
  <c r="C1240" i="8"/>
  <c r="D1240" i="8" s="1"/>
  <c r="E1243" i="8"/>
  <c r="C1246" i="8"/>
  <c r="D1246" i="8" s="1"/>
  <c r="E1249" i="8"/>
  <c r="F1249" i="8" s="1"/>
  <c r="E1255" i="8"/>
  <c r="F1255" i="8" s="1"/>
  <c r="E1258" i="8"/>
  <c r="F1258" i="8" s="1"/>
  <c r="F1261" i="8"/>
  <c r="C1264" i="8"/>
  <c r="D1264" i="8" s="1"/>
  <c r="C1287" i="8"/>
  <c r="D1287" i="8" s="1"/>
  <c r="E1286" i="8"/>
  <c r="E1301" i="8"/>
  <c r="F1350" i="8"/>
  <c r="C1299" i="8"/>
  <c r="D1299" i="8" s="1"/>
  <c r="C1306" i="8"/>
  <c r="D1306" i="8" s="1"/>
  <c r="E1305" i="8"/>
  <c r="F1305" i="8" s="1"/>
  <c r="E1308" i="8"/>
  <c r="E1329" i="8"/>
  <c r="F1329" i="8" s="1"/>
  <c r="C1339" i="8"/>
  <c r="D1339" i="8" s="1"/>
  <c r="E1346" i="8"/>
  <c r="F1346" i="8" s="1"/>
  <c r="C1353" i="8"/>
  <c r="D1353" i="8" s="1"/>
  <c r="E1363" i="8"/>
  <c r="F1363" i="8" s="1"/>
  <c r="C1361" i="8"/>
  <c r="D1361" i="8" s="1"/>
  <c r="F1412" i="8"/>
  <c r="C1360" i="8"/>
  <c r="D1360" i="8" s="1"/>
  <c r="C1375" i="8"/>
  <c r="D1375" i="8" s="1"/>
  <c r="F1426" i="8"/>
  <c r="F1377" i="8"/>
  <c r="E1391" i="8"/>
  <c r="E1408" i="8"/>
  <c r="C1405" i="8"/>
  <c r="D1405" i="8" s="1"/>
  <c r="C1406" i="8"/>
  <c r="D1406" i="8" s="1"/>
  <c r="E1422" i="8"/>
  <c r="C1420" i="8"/>
  <c r="D1420" i="8" s="1"/>
  <c r="C1434" i="8"/>
  <c r="D1434" i="8" s="1"/>
  <c r="F1485" i="8"/>
  <c r="E1433" i="8"/>
  <c r="E1436" i="8"/>
  <c r="F1436" i="8" s="1"/>
  <c r="F1439" i="8"/>
  <c r="F1496" i="8"/>
  <c r="F1453" i="8"/>
  <c r="E1457" i="8"/>
  <c r="F1457" i="8" s="1"/>
  <c r="F1460" i="8"/>
  <c r="E1465" i="8"/>
  <c r="F1465" i="8" s="1"/>
  <c r="E1473" i="8"/>
  <c r="F1476" i="8"/>
  <c r="E1481" i="8"/>
  <c r="F1481" i="8" s="1"/>
  <c r="E1489" i="8"/>
  <c r="F1489" i="8" s="1"/>
  <c r="E1497" i="8"/>
  <c r="F1497" i="8" s="1"/>
  <c r="E1505" i="8"/>
  <c r="F1505" i="8" s="1"/>
  <c r="E1512" i="8"/>
  <c r="C1509" i="8"/>
  <c r="D1509" i="8" s="1"/>
  <c r="C1510" i="8"/>
  <c r="D1510" i="8" s="1"/>
  <c r="F1561" i="8"/>
  <c r="E1511" i="8"/>
  <c r="F1511" i="8" s="1"/>
  <c r="E1531" i="8"/>
  <c r="F1531" i="8" s="1"/>
  <c r="E1530" i="8"/>
  <c r="F1530" i="8" s="1"/>
  <c r="C1529" i="8"/>
  <c r="D1529" i="8" s="1"/>
  <c r="C1528" i="8"/>
  <c r="D1528" i="8" s="1"/>
  <c r="E1537" i="8"/>
  <c r="F1537" i="8" s="1"/>
  <c r="E1544" i="8"/>
  <c r="C1541" i="8"/>
  <c r="D1541" i="8" s="1"/>
  <c r="C1542" i="8"/>
  <c r="D1542" i="8" s="1"/>
  <c r="E1543" i="8"/>
  <c r="F1543" i="8" s="1"/>
  <c r="F1593" i="8"/>
  <c r="E1563" i="8"/>
  <c r="E1562" i="8"/>
  <c r="F1562" i="8" s="1"/>
  <c r="C1561" i="8"/>
  <c r="D1561" i="8" s="1"/>
  <c r="C1560" i="8"/>
  <c r="D1560" i="8" s="1"/>
  <c r="F1810" i="8"/>
  <c r="F723" i="8"/>
  <c r="F731" i="8"/>
  <c r="F755" i="8"/>
  <c r="F763" i="8"/>
  <c r="F771" i="8"/>
  <c r="F787" i="8"/>
  <c r="F803" i="8"/>
  <c r="F819" i="8"/>
  <c r="F835" i="8"/>
  <c r="F851" i="8"/>
  <c r="F883" i="8"/>
  <c r="F899" i="8"/>
  <c r="F915" i="8"/>
  <c r="F931" i="8"/>
  <c r="F947" i="8"/>
  <c r="F979" i="8"/>
  <c r="C936" i="8"/>
  <c r="D936" i="8" s="1"/>
  <c r="C944" i="8"/>
  <c r="D944" i="8" s="1"/>
  <c r="C952" i="8"/>
  <c r="D952" i="8" s="1"/>
  <c r="C960" i="8"/>
  <c r="D960" i="8" s="1"/>
  <c r="C968" i="8"/>
  <c r="D968" i="8" s="1"/>
  <c r="C976" i="8"/>
  <c r="D976" i="8" s="1"/>
  <c r="C984" i="8"/>
  <c r="D984" i="8" s="1"/>
  <c r="C992" i="8"/>
  <c r="D992" i="8" s="1"/>
  <c r="C1000" i="8"/>
  <c r="D1000" i="8" s="1"/>
  <c r="C1008" i="8"/>
  <c r="D1008" i="8" s="1"/>
  <c r="C1016" i="8"/>
  <c r="D1016" i="8" s="1"/>
  <c r="C1024" i="8"/>
  <c r="D1024" i="8" s="1"/>
  <c r="C1032" i="8"/>
  <c r="D1032" i="8" s="1"/>
  <c r="C1040" i="8"/>
  <c r="D1040" i="8" s="1"/>
  <c r="C1048" i="8"/>
  <c r="D1048" i="8" s="1"/>
  <c r="C1056" i="8"/>
  <c r="D1056" i="8" s="1"/>
  <c r="C1064" i="8"/>
  <c r="D1064" i="8" s="1"/>
  <c r="C1072" i="8"/>
  <c r="D1072" i="8" s="1"/>
  <c r="C1080" i="8"/>
  <c r="D1080" i="8" s="1"/>
  <c r="C1088" i="8"/>
  <c r="D1088" i="8" s="1"/>
  <c r="E1102" i="8"/>
  <c r="F1102" i="8" s="1"/>
  <c r="E1101" i="8"/>
  <c r="F1101" i="8" s="1"/>
  <c r="E1118" i="8"/>
  <c r="E1117" i="8"/>
  <c r="F1117" i="8" s="1"/>
  <c r="E1123" i="8"/>
  <c r="C1120" i="8"/>
  <c r="D1120" i="8" s="1"/>
  <c r="E1126" i="8"/>
  <c r="F1126" i="8" s="1"/>
  <c r="E1125" i="8"/>
  <c r="F1125" i="8" s="1"/>
  <c r="E1131" i="8"/>
  <c r="F1131" i="8" s="1"/>
  <c r="C1128" i="8"/>
  <c r="D1128" i="8" s="1"/>
  <c r="E1134" i="8"/>
  <c r="E1133" i="8"/>
  <c r="F1133" i="8" s="1"/>
  <c r="E1139" i="8"/>
  <c r="C1136" i="8"/>
  <c r="D1136" i="8" s="1"/>
  <c r="E1142" i="8"/>
  <c r="F1142" i="8" s="1"/>
  <c r="E1141" i="8"/>
  <c r="F1141" i="8" s="1"/>
  <c r="E1147" i="8"/>
  <c r="F1147" i="8" s="1"/>
  <c r="C1144" i="8"/>
  <c r="D1144" i="8" s="1"/>
  <c r="E1150" i="8"/>
  <c r="F1150" i="8" s="1"/>
  <c r="E1149" i="8"/>
  <c r="F1149" i="8"/>
  <c r="E1155" i="8"/>
  <c r="F1155" i="8" s="1"/>
  <c r="C1152" i="8"/>
  <c r="D1152" i="8" s="1"/>
  <c r="E1158" i="8"/>
  <c r="F1158" i="8" s="1"/>
  <c r="E1157" i="8"/>
  <c r="F1157" i="8" s="1"/>
  <c r="E1163" i="8"/>
  <c r="C1160" i="8"/>
  <c r="D1160" i="8" s="1"/>
  <c r="E1166" i="8"/>
  <c r="E1165" i="8"/>
  <c r="F1165" i="8" s="1"/>
  <c r="E1171" i="8"/>
  <c r="F1171" i="8" s="1"/>
  <c r="C1168" i="8"/>
  <c r="D1168" i="8" s="1"/>
  <c r="E1174" i="8"/>
  <c r="F1174" i="8" s="1"/>
  <c r="E1173" i="8"/>
  <c r="F1173" i="8"/>
  <c r="E1179" i="8"/>
  <c r="C1176" i="8"/>
  <c r="D1176" i="8" s="1"/>
  <c r="E1182" i="8"/>
  <c r="F1182" i="8" s="1"/>
  <c r="E1181" i="8"/>
  <c r="F1181" i="8"/>
  <c r="E1187" i="8"/>
  <c r="C1184" i="8"/>
  <c r="D1184" i="8" s="1"/>
  <c r="E1190" i="8"/>
  <c r="E1189" i="8"/>
  <c r="F1189" i="8"/>
  <c r="F1244" i="8"/>
  <c r="E1195" i="8"/>
  <c r="F1195" i="8" s="1"/>
  <c r="C1192" i="8"/>
  <c r="D1192" i="8" s="1"/>
  <c r="E1198" i="8"/>
  <c r="E1197" i="8"/>
  <c r="F1197" i="8"/>
  <c r="F1252" i="8"/>
  <c r="E1203" i="8"/>
  <c r="F1203" i="8" s="1"/>
  <c r="C1200" i="8"/>
  <c r="D1200" i="8" s="1"/>
  <c r="E1206" i="8"/>
  <c r="F1206" i="8" s="1"/>
  <c r="E1205" i="8"/>
  <c r="F1205" i="8" s="1"/>
  <c r="F1260" i="8"/>
  <c r="E1211" i="8"/>
  <c r="F1211" i="8" s="1"/>
  <c r="C1208" i="8"/>
  <c r="D1208" i="8" s="1"/>
  <c r="E1214" i="8"/>
  <c r="F1214" i="8" s="1"/>
  <c r="E1213" i="8"/>
  <c r="F1213" i="8" s="1"/>
  <c r="F1268" i="8"/>
  <c r="E1219" i="8"/>
  <c r="F1219" i="8" s="1"/>
  <c r="C1216" i="8"/>
  <c r="D1216" i="8" s="1"/>
  <c r="E1222" i="8"/>
  <c r="E1221" i="8"/>
  <c r="F1221" i="8"/>
  <c r="F1276" i="8"/>
  <c r="E1227" i="8"/>
  <c r="F1227" i="8" s="1"/>
  <c r="C1224" i="8"/>
  <c r="D1224" i="8" s="1"/>
  <c r="E1230" i="8"/>
  <c r="F1230" i="8" s="1"/>
  <c r="E1229" i="8"/>
  <c r="F1229" i="8"/>
  <c r="F1284" i="8"/>
  <c r="E1235" i="8"/>
  <c r="F1235" i="8" s="1"/>
  <c r="C1232" i="8"/>
  <c r="D1232" i="8" s="1"/>
  <c r="C1239" i="8"/>
  <c r="D1239" i="8" s="1"/>
  <c r="F1290" i="8"/>
  <c r="E1239" i="8"/>
  <c r="F1239" i="8" s="1"/>
  <c r="C1263" i="8"/>
  <c r="D1263" i="8" s="1"/>
  <c r="F1314" i="8"/>
  <c r="E1262" i="8"/>
  <c r="F1262" i="8" s="1"/>
  <c r="E1277" i="8"/>
  <c r="F1277" i="8" s="1"/>
  <c r="F1326" i="8"/>
  <c r="C1275" i="8"/>
  <c r="D1275" i="8" s="1"/>
  <c r="E1276" i="8"/>
  <c r="C1281" i="8"/>
  <c r="D1281" i="8" s="1"/>
  <c r="F1332" i="8"/>
  <c r="E1283" i="8"/>
  <c r="F1283" i="8" s="1"/>
  <c r="C1286" i="8"/>
  <c r="D1286" i="8" s="1"/>
  <c r="E1289" i="8"/>
  <c r="F1289" i="8" s="1"/>
  <c r="E1295" i="8"/>
  <c r="F1295" i="8" s="1"/>
  <c r="E1298" i="8"/>
  <c r="C1305" i="8"/>
  <c r="D1305" i="8" s="1"/>
  <c r="F1308" i="8"/>
  <c r="E1315" i="8"/>
  <c r="C1313" i="8"/>
  <c r="D1313" i="8" s="1"/>
  <c r="F1364" i="8"/>
  <c r="C1312" i="8"/>
  <c r="D1312" i="8" s="1"/>
  <c r="C1327" i="8"/>
  <c r="D1327" i="8" s="1"/>
  <c r="F1378" i="8"/>
  <c r="E1343" i="8"/>
  <c r="F1343" i="8" s="1"/>
  <c r="E1360" i="8"/>
  <c r="C1357" i="8"/>
  <c r="D1357" i="8" s="1"/>
  <c r="C1358" i="8"/>
  <c r="D1358" i="8" s="1"/>
  <c r="E1374" i="8"/>
  <c r="C1372" i="8"/>
  <c r="D1372" i="8" s="1"/>
  <c r="C1386" i="8"/>
  <c r="D1386" i="8" s="1"/>
  <c r="E1385" i="8"/>
  <c r="E1388" i="8"/>
  <c r="F1388" i="8" s="1"/>
  <c r="F1391" i="8"/>
  <c r="F1405" i="8"/>
  <c r="E1409" i="8"/>
  <c r="F1409" i="8" s="1"/>
  <c r="C1419" i="8"/>
  <c r="D1419" i="8" s="1"/>
  <c r="E1426" i="8"/>
  <c r="C1433" i="8"/>
  <c r="D1433" i="8" s="1"/>
  <c r="E1443" i="8"/>
  <c r="F1443" i="8" s="1"/>
  <c r="C1441" i="8"/>
  <c r="D1441" i="8" s="1"/>
  <c r="C1440" i="8"/>
  <c r="D1440" i="8" s="1"/>
  <c r="F1499" i="8"/>
  <c r="E1464" i="8"/>
  <c r="C1461" i="8"/>
  <c r="D1461" i="8" s="1"/>
  <c r="C1462" i="8"/>
  <c r="D1462" i="8" s="1"/>
  <c r="F1513" i="8"/>
  <c r="E1472" i="8"/>
  <c r="C1469" i="8"/>
  <c r="D1469" i="8" s="1"/>
  <c r="C1470" i="8"/>
  <c r="D1470" i="8" s="1"/>
  <c r="F1521" i="8"/>
  <c r="F1473" i="8"/>
  <c r="E1480" i="8"/>
  <c r="F1480" i="8" s="1"/>
  <c r="C1477" i="8"/>
  <c r="D1477" i="8" s="1"/>
  <c r="C1478" i="8"/>
  <c r="D1478" i="8" s="1"/>
  <c r="F1529" i="8"/>
  <c r="E1488" i="8"/>
  <c r="C1485" i="8"/>
  <c r="D1485" i="8" s="1"/>
  <c r="C1486" i="8"/>
  <c r="D1486" i="8" s="1"/>
  <c r="E1496" i="8"/>
  <c r="C1493" i="8"/>
  <c r="D1493" i="8" s="1"/>
  <c r="C1494" i="8"/>
  <c r="D1494" i="8" s="1"/>
  <c r="F1545" i="8"/>
  <c r="E1504" i="8"/>
  <c r="C1501" i="8"/>
  <c r="D1501" i="8" s="1"/>
  <c r="C1502" i="8"/>
  <c r="D1502" i="8" s="1"/>
  <c r="F1553" i="8"/>
  <c r="E1509" i="8"/>
  <c r="F1532" i="8"/>
  <c r="E1541" i="8"/>
  <c r="F1541" i="8" s="1"/>
  <c r="E1550" i="8"/>
  <c r="F1564" i="8"/>
  <c r="E1578" i="8"/>
  <c r="F1176" i="8"/>
  <c r="F1184" i="8"/>
  <c r="F1192" i="8"/>
  <c r="F1248" i="8"/>
  <c r="F1200" i="8"/>
  <c r="F1208" i="8"/>
  <c r="F1216" i="8"/>
  <c r="F1224" i="8"/>
  <c r="F1280" i="8"/>
  <c r="F1232" i="8"/>
  <c r="E1307" i="8"/>
  <c r="E1306" i="8"/>
  <c r="F1306" i="8" s="1"/>
  <c r="E1323" i="8"/>
  <c r="F1323" i="8" s="1"/>
  <c r="E1322" i="8"/>
  <c r="F1322" i="8" s="1"/>
  <c r="F1379" i="8"/>
  <c r="E1339" i="8"/>
  <c r="E1338" i="8"/>
  <c r="F1338" i="8" s="1"/>
  <c r="F1395" i="8"/>
  <c r="E1355" i="8"/>
  <c r="F1355" i="8" s="1"/>
  <c r="E1354" i="8"/>
  <c r="F1354" i="8" s="1"/>
  <c r="F1411" i="8"/>
  <c r="E1371" i="8"/>
  <c r="F1371" i="8" s="1"/>
  <c r="E1370" i="8"/>
  <c r="F1370" i="8" s="1"/>
  <c r="F1427" i="8"/>
  <c r="E1387" i="8"/>
  <c r="F1387" i="8" s="1"/>
  <c r="E1386" i="8"/>
  <c r="F1386" i="8" s="1"/>
  <c r="E1403" i="8"/>
  <c r="E1402" i="8"/>
  <c r="F1402" i="8" s="1"/>
  <c r="F1459" i="8"/>
  <c r="E1419" i="8"/>
  <c r="F1419" i="8" s="1"/>
  <c r="E1418" i="8"/>
  <c r="F1418" i="8" s="1"/>
  <c r="F1475" i="8"/>
  <c r="E1435" i="8"/>
  <c r="F1435" i="8" s="1"/>
  <c r="E1434" i="8"/>
  <c r="F1434" i="8" s="1"/>
  <c r="F1491" i="8"/>
  <c r="E1451" i="8"/>
  <c r="F1451" i="8" s="1"/>
  <c r="E1450" i="8"/>
  <c r="F1450" i="8" s="1"/>
  <c r="F1507" i="8"/>
  <c r="F1512" i="8"/>
  <c r="E1462" i="8"/>
  <c r="E1470" i="8"/>
  <c r="F1528" i="8"/>
  <c r="E1478" i="8"/>
  <c r="F1536" i="8"/>
  <c r="E1486" i="8"/>
  <c r="F1544" i="8"/>
  <c r="E1494" i="8"/>
  <c r="F1552" i="8"/>
  <c r="E1502" i="8"/>
  <c r="F1560" i="8"/>
  <c r="E1510" i="8"/>
  <c r="F1510" i="8" s="1"/>
  <c r="F1568" i="8"/>
  <c r="E1518" i="8"/>
  <c r="F1518" i="8" s="1"/>
  <c r="E1526" i="8"/>
  <c r="F1600" i="8"/>
  <c r="E1593" i="8"/>
  <c r="E1592" i="8"/>
  <c r="F1592" i="8" s="1"/>
  <c r="C1591" i="8"/>
  <c r="D1591" i="8" s="1"/>
  <c r="F1652" i="8"/>
  <c r="E1609" i="8"/>
  <c r="F1609" i="8" s="1"/>
  <c r="F1658" i="8"/>
  <c r="E1608" i="8"/>
  <c r="F1608" i="8" s="1"/>
  <c r="C1607" i="8"/>
  <c r="D1607" i="8" s="1"/>
  <c r="E1625" i="8"/>
  <c r="E1624" i="8"/>
  <c r="F1624" i="8" s="1"/>
  <c r="C1623" i="8"/>
  <c r="D1623" i="8" s="1"/>
  <c r="F1625" i="8"/>
  <c r="F1684" i="8"/>
  <c r="E1641" i="8"/>
  <c r="F1641" i="8" s="1"/>
  <c r="E1640" i="8"/>
  <c r="C1639" i="8"/>
  <c r="D1639" i="8" s="1"/>
  <c r="E1657" i="8"/>
  <c r="F1657" i="8" s="1"/>
  <c r="F1706" i="8"/>
  <c r="E1656" i="8"/>
  <c r="C1655" i="8"/>
  <c r="D1655" i="8" s="1"/>
  <c r="E1673" i="8"/>
  <c r="F1673" i="8" s="1"/>
  <c r="E1672" i="8"/>
  <c r="C1671" i="8"/>
  <c r="D1671" i="8" s="1"/>
  <c r="E1689" i="8"/>
  <c r="F1689" i="8" s="1"/>
  <c r="E1688" i="8"/>
  <c r="C1687" i="8"/>
  <c r="D1687" i="8" s="1"/>
  <c r="E1705" i="8"/>
  <c r="F1705" i="8" s="1"/>
  <c r="E1704" i="8"/>
  <c r="C1703" i="8"/>
  <c r="D1703" i="8" s="1"/>
  <c r="F1764" i="8"/>
  <c r="E1721" i="8"/>
  <c r="F1721" i="8" s="1"/>
  <c r="E1720" i="8"/>
  <c r="C1719" i="8"/>
  <c r="D1719" i="8" s="1"/>
  <c r="F1780" i="8"/>
  <c r="E1737" i="8"/>
  <c r="F1737" i="8" s="1"/>
  <c r="E1736" i="8"/>
  <c r="F1736" i="8" s="1"/>
  <c r="C1735" i="8"/>
  <c r="D1735" i="8" s="1"/>
  <c r="E1753" i="8"/>
  <c r="F1753" i="8" s="1"/>
  <c r="E1752" i="8"/>
  <c r="C1751" i="8"/>
  <c r="D1751" i="8" s="1"/>
  <c r="F1812" i="8"/>
  <c r="E1769" i="8"/>
  <c r="F1769" i="8" s="1"/>
  <c r="C1767" i="8"/>
  <c r="D1767" i="8" s="1"/>
  <c r="F1818" i="8"/>
  <c r="E1836" i="8"/>
  <c r="C1834" i="8"/>
  <c r="D1834" i="8" s="1"/>
  <c r="E1835" i="8"/>
  <c r="F1835" i="8" s="1"/>
  <c r="F1891" i="8"/>
  <c r="F1935" i="8"/>
  <c r="E1889" i="8"/>
  <c r="F1938" i="8"/>
  <c r="C1887" i="8"/>
  <c r="D1887" i="8" s="1"/>
  <c r="C1643" i="8"/>
  <c r="D1643" i="8" s="1"/>
  <c r="C1659" i="8"/>
  <c r="D1659" i="8" s="1"/>
  <c r="F1710" i="8"/>
  <c r="C1675" i="8"/>
  <c r="D1675" i="8" s="1"/>
  <c r="C1691" i="8"/>
  <c r="D1691" i="8" s="1"/>
  <c r="C1707" i="8"/>
  <c r="D1707" i="8" s="1"/>
  <c r="F1830" i="8"/>
  <c r="C1779" i="8"/>
  <c r="D1779" i="8" s="1"/>
  <c r="F1836" i="8"/>
  <c r="C1785" i="8"/>
  <c r="D1785" i="8" s="1"/>
  <c r="E1787" i="8"/>
  <c r="E1785" i="8"/>
  <c r="F1785" i="8" s="1"/>
  <c r="F1790" i="8"/>
  <c r="C1841" i="8"/>
  <c r="D1841" i="8" s="1"/>
  <c r="E1843" i="8"/>
  <c r="F1843" i="8" s="1"/>
  <c r="E1842" i="8"/>
  <c r="F1842" i="8" s="1"/>
  <c r="F1899" i="8"/>
  <c r="C1848" i="8"/>
  <c r="D1848" i="8" s="1"/>
  <c r="E1850" i="8"/>
  <c r="E1901" i="8"/>
  <c r="E1913" i="8"/>
  <c r="F1913" i="8" s="1"/>
  <c r="E1932" i="8"/>
  <c r="F1981" i="8"/>
  <c r="C1930" i="8"/>
  <c r="D1930" i="8" s="1"/>
  <c r="C1642" i="8"/>
  <c r="D1642" i="8" s="1"/>
  <c r="E1645" i="8"/>
  <c r="F1645" i="8" s="1"/>
  <c r="C1658" i="8"/>
  <c r="D1658" i="8" s="1"/>
  <c r="E1661" i="8"/>
  <c r="F1661" i="8" s="1"/>
  <c r="C1674" i="8"/>
  <c r="D1674" i="8" s="1"/>
  <c r="E1677" i="8"/>
  <c r="F1677" i="8" s="1"/>
  <c r="C1690" i="8"/>
  <c r="D1690" i="8" s="1"/>
  <c r="E1693" i="8"/>
  <c r="F1693" i="8" s="1"/>
  <c r="C1706" i="8"/>
  <c r="D1706" i="8" s="1"/>
  <c r="E1709" i="8"/>
  <c r="F1709" i="8" s="1"/>
  <c r="C1722" i="8"/>
  <c r="D1722" i="8" s="1"/>
  <c r="E1725" i="8"/>
  <c r="F1725" i="8" s="1"/>
  <c r="C1738" i="8"/>
  <c r="D1738" i="8" s="1"/>
  <c r="E1741" i="8"/>
  <c r="F1741" i="8" s="1"/>
  <c r="C1754" i="8"/>
  <c r="D1754" i="8" s="1"/>
  <c r="E1757" i="8"/>
  <c r="F1757" i="8" s="1"/>
  <c r="F1774" i="8"/>
  <c r="E1781" i="8"/>
  <c r="F1781" i="8" s="1"/>
  <c r="C1784" i="8"/>
  <c r="D1784" i="8" s="1"/>
  <c r="C1792" i="8"/>
  <c r="D1792" i="8" s="1"/>
  <c r="E1794" i="8"/>
  <c r="F1794" i="8" s="1"/>
  <c r="F1850" i="8"/>
  <c r="C1840" i="8"/>
  <c r="D1840" i="8" s="1"/>
  <c r="C1859" i="8"/>
  <c r="D1859" i="8" s="1"/>
  <c r="C1858" i="8"/>
  <c r="D1858" i="8" s="1"/>
  <c r="E1873" i="8"/>
  <c r="F1873" i="8" s="1"/>
  <c r="C1871" i="8"/>
  <c r="D1871" i="8" s="1"/>
  <c r="E1883" i="8"/>
  <c r="F1932" i="8"/>
  <c r="C1881" i="8"/>
  <c r="D1881" i="8" s="1"/>
  <c r="C1889" i="8"/>
  <c r="D1889" i="8" s="1"/>
  <c r="E1891" i="8"/>
  <c r="E1890" i="8"/>
  <c r="C1902" i="8"/>
  <c r="D1902" i="8" s="1"/>
  <c r="E1904" i="8"/>
  <c r="F1904" i="8" s="1"/>
  <c r="C1901" i="8"/>
  <c r="D1901" i="8" s="1"/>
  <c r="E1902" i="8"/>
  <c r="F1902" i="8" s="1"/>
  <c r="C1907" i="8"/>
  <c r="D1907" i="8" s="1"/>
  <c r="E1909" i="8"/>
  <c r="F1909" i="8" s="1"/>
  <c r="C1929" i="8"/>
  <c r="D1929" i="8" s="1"/>
  <c r="F2092" i="8"/>
  <c r="F2129" i="8"/>
  <c r="F1656" i="8"/>
  <c r="E1606" i="8"/>
  <c r="F1606" i="8" s="1"/>
  <c r="C1604" i="8"/>
  <c r="D1604" i="8" s="1"/>
  <c r="C1605" i="8"/>
  <c r="D1605" i="8" s="1"/>
  <c r="E1607" i="8"/>
  <c r="F1672" i="8"/>
  <c r="E1622" i="8"/>
  <c r="C1620" i="8"/>
  <c r="D1620" i="8" s="1"/>
  <c r="C1621" i="8"/>
  <c r="D1621" i="8" s="1"/>
  <c r="E1623" i="8"/>
  <c r="F1688" i="8"/>
  <c r="E1638" i="8"/>
  <c r="C1636" i="8"/>
  <c r="D1636" i="8" s="1"/>
  <c r="C1637" i="8"/>
  <c r="D1637" i="8" s="1"/>
  <c r="E1639" i="8"/>
  <c r="F1639" i="8" s="1"/>
  <c r="F1704" i="8"/>
  <c r="E1654" i="8"/>
  <c r="C1652" i="8"/>
  <c r="D1652" i="8" s="1"/>
  <c r="C1653" i="8"/>
  <c r="D1653" i="8" s="1"/>
  <c r="E1655" i="8"/>
  <c r="F1720" i="8"/>
  <c r="E1670" i="8"/>
  <c r="F1670" i="8" s="1"/>
  <c r="C1668" i="8"/>
  <c r="D1668" i="8" s="1"/>
  <c r="C1669" i="8"/>
  <c r="D1669" i="8" s="1"/>
  <c r="E1671" i="8"/>
  <c r="F1671" i="8" s="1"/>
  <c r="E1686" i="8"/>
  <c r="C1684" i="8"/>
  <c r="D1684" i="8" s="1"/>
  <c r="C1685" i="8"/>
  <c r="D1685" i="8" s="1"/>
  <c r="E1687" i="8"/>
  <c r="F1752" i="8"/>
  <c r="E1702" i="8"/>
  <c r="C1700" i="8"/>
  <c r="D1700" i="8" s="1"/>
  <c r="C1701" i="8"/>
  <c r="D1701" i="8" s="1"/>
  <c r="E1703" i="8"/>
  <c r="E1718" i="8"/>
  <c r="C1716" i="8"/>
  <c r="D1716" i="8" s="1"/>
  <c r="C1717" i="8"/>
  <c r="D1717" i="8" s="1"/>
  <c r="E1719" i="8"/>
  <c r="E1734" i="8"/>
  <c r="F1734" i="8" s="1"/>
  <c r="C1732" i="8"/>
  <c r="D1732" i="8" s="1"/>
  <c r="C1733" i="8"/>
  <c r="D1733" i="8" s="1"/>
  <c r="E1735" i="8"/>
  <c r="E1750" i="8"/>
  <c r="C1748" i="8"/>
  <c r="D1748" i="8" s="1"/>
  <c r="C1749" i="8"/>
  <c r="D1749" i="8" s="1"/>
  <c r="E1751" i="8"/>
  <c r="E1766" i="8"/>
  <c r="C1764" i="8"/>
  <c r="D1764" i="8" s="1"/>
  <c r="C1765" i="8"/>
  <c r="D1765" i="8" s="1"/>
  <c r="E1771" i="8"/>
  <c r="C1769" i="8"/>
  <c r="D1769" i="8" s="1"/>
  <c r="E1778" i="8"/>
  <c r="F1778" i="8" s="1"/>
  <c r="C1776" i="8"/>
  <c r="D1776" i="8" s="1"/>
  <c r="E1805" i="8"/>
  <c r="C1803" i="8"/>
  <c r="D1803" i="8" s="1"/>
  <c r="E1809" i="8"/>
  <c r="F1809" i="8" s="1"/>
  <c r="F1858" i="8"/>
  <c r="C1807" i="8"/>
  <c r="D1807" i="8" s="1"/>
  <c r="E1808" i="8"/>
  <c r="F1808" i="8" s="1"/>
  <c r="C1816" i="8"/>
  <c r="D1816" i="8" s="1"/>
  <c r="E1818" i="8"/>
  <c r="F1914" i="8"/>
  <c r="C1863" i="8"/>
  <c r="D1863" i="8" s="1"/>
  <c r="C1888" i="8"/>
  <c r="D1888" i="8" s="1"/>
  <c r="C1906" i="8"/>
  <c r="D1906" i="8" s="1"/>
  <c r="F1963" i="8"/>
  <c r="C1912" i="8"/>
  <c r="D1912" i="8" s="1"/>
  <c r="E1914" i="8"/>
  <c r="E1568" i="8"/>
  <c r="C1565" i="8"/>
  <c r="D1565" i="8" s="1"/>
  <c r="F1620" i="8"/>
  <c r="E1571" i="8"/>
  <c r="F1571" i="8" s="1"/>
  <c r="E1570" i="8"/>
  <c r="F1570" i="8" s="1"/>
  <c r="E1576" i="8"/>
  <c r="F1576" i="8" s="1"/>
  <c r="C1573" i="8"/>
  <c r="D1573" i="8" s="1"/>
  <c r="E1585" i="8"/>
  <c r="F1585" i="8" s="1"/>
  <c r="E1584" i="8"/>
  <c r="F1584" i="8" s="1"/>
  <c r="C1583" i="8"/>
  <c r="D1583" i="8" s="1"/>
  <c r="E1601" i="8"/>
  <c r="F1601" i="8" s="1"/>
  <c r="F1650" i="8"/>
  <c r="E1600" i="8"/>
  <c r="C1599" i="8"/>
  <c r="D1599" i="8" s="1"/>
  <c r="E1617" i="8"/>
  <c r="F1617" i="8" s="1"/>
  <c r="F1666" i="8"/>
  <c r="E1616" i="8"/>
  <c r="F1616" i="8" s="1"/>
  <c r="C1615" i="8"/>
  <c r="D1615" i="8" s="1"/>
  <c r="E1633" i="8"/>
  <c r="F1633" i="8" s="1"/>
  <c r="E1632" i="8"/>
  <c r="F1632" i="8" s="1"/>
  <c r="C1631" i="8"/>
  <c r="D1631" i="8" s="1"/>
  <c r="F1692" i="8"/>
  <c r="E1649" i="8"/>
  <c r="F1649" i="8" s="1"/>
  <c r="E1648" i="8"/>
  <c r="C1647" i="8"/>
  <c r="D1647" i="8" s="1"/>
  <c r="E1665" i="8"/>
  <c r="F1665" i="8" s="1"/>
  <c r="F1714" i="8"/>
  <c r="E1664" i="8"/>
  <c r="C1663" i="8"/>
  <c r="D1663" i="8" s="1"/>
  <c r="F1724" i="8"/>
  <c r="E1681" i="8"/>
  <c r="F1681" i="8" s="1"/>
  <c r="E1680" i="8"/>
  <c r="F1680" i="8" s="1"/>
  <c r="C1679" i="8"/>
  <c r="D1679" i="8" s="1"/>
  <c r="E1697" i="8"/>
  <c r="F1697" i="8" s="1"/>
  <c r="E1696" i="8"/>
  <c r="C1695" i="8"/>
  <c r="D1695" i="8" s="1"/>
  <c r="F1756" i="8"/>
  <c r="E1713" i="8"/>
  <c r="F1713" i="8" s="1"/>
  <c r="E1712" i="8"/>
  <c r="F1712" i="8" s="1"/>
  <c r="C1711" i="8"/>
  <c r="D1711" i="8" s="1"/>
  <c r="E1729" i="8"/>
  <c r="F1729" i="8" s="1"/>
  <c r="E1728" i="8"/>
  <c r="C1727" i="8"/>
  <c r="D1727" i="8" s="1"/>
  <c r="E1745" i="8"/>
  <c r="F1745" i="8" s="1"/>
  <c r="E1744" i="8"/>
  <c r="C1743" i="8"/>
  <c r="D1743" i="8" s="1"/>
  <c r="E1761" i="8"/>
  <c r="F1761" i="8" s="1"/>
  <c r="E1760" i="8"/>
  <c r="F1760" i="8" s="1"/>
  <c r="C1759" i="8"/>
  <c r="D1759" i="8" s="1"/>
  <c r="E1779" i="8"/>
  <c r="F1779" i="8" s="1"/>
  <c r="F1834" i="8"/>
  <c r="E1802" i="8"/>
  <c r="F1802" i="8" s="1"/>
  <c r="E1821" i="8"/>
  <c r="F1821" i="8" s="1"/>
  <c r="F1870" i="8"/>
  <c r="C1819" i="8"/>
  <c r="D1819" i="8" s="1"/>
  <c r="F1883" i="8"/>
  <c r="C1832" i="8"/>
  <c r="D1832" i="8" s="1"/>
  <c r="E1834" i="8"/>
  <c r="E1840" i="8"/>
  <c r="F1840" i="8" s="1"/>
  <c r="E1846" i="8"/>
  <c r="F1896" i="8"/>
  <c r="E1847" i="8"/>
  <c r="C1845" i="8"/>
  <c r="D1845" i="8" s="1"/>
  <c r="F1854" i="8"/>
  <c r="F1915" i="8"/>
  <c r="C1864" i="8"/>
  <c r="D1864" i="8" s="1"/>
  <c r="E1866" i="8"/>
  <c r="F1866" i="8" s="1"/>
  <c r="E1870" i="8"/>
  <c r="E1884" i="8"/>
  <c r="F1884" i="8" s="1"/>
  <c r="F1933" i="8"/>
  <c r="C1882" i="8"/>
  <c r="D1882" i="8" s="1"/>
  <c r="C1911" i="8"/>
  <c r="D1911" i="8" s="1"/>
  <c r="F2041" i="8"/>
  <c r="F1153" i="8"/>
  <c r="F1161" i="8"/>
  <c r="F1169" i="8"/>
  <c r="F1177" i="8"/>
  <c r="F1185" i="8"/>
  <c r="F1193" i="8"/>
  <c r="F1201" i="8"/>
  <c r="F1209" i="8"/>
  <c r="F1217" i="8"/>
  <c r="F1225" i="8"/>
  <c r="F1233" i="8"/>
  <c r="E1240" i="8"/>
  <c r="F1240" i="8" s="1"/>
  <c r="F1360" i="8"/>
  <c r="F1376" i="8"/>
  <c r="F1392" i="8"/>
  <c r="F1408" i="8"/>
  <c r="F1456" i="8"/>
  <c r="F1472" i="8"/>
  <c r="F1488" i="8"/>
  <c r="F1504" i="8"/>
  <c r="F1578" i="8"/>
  <c r="C1527" i="8"/>
  <c r="D1527" i="8" s="1"/>
  <c r="C1532" i="8"/>
  <c r="D1532" i="8" s="1"/>
  <c r="C1535" i="8"/>
  <c r="D1535" i="8" s="1"/>
  <c r="F1591" i="8"/>
  <c r="C1540" i="8"/>
  <c r="D1540" i="8" s="1"/>
  <c r="C1543" i="8"/>
  <c r="D1543" i="8" s="1"/>
  <c r="C1548" i="8"/>
  <c r="D1548" i="8" s="1"/>
  <c r="C1551" i="8"/>
  <c r="D1551" i="8" s="1"/>
  <c r="F1607" i="8"/>
  <c r="C1556" i="8"/>
  <c r="D1556" i="8" s="1"/>
  <c r="F1610" i="8"/>
  <c r="C1559" i="8"/>
  <c r="D1559" i="8" s="1"/>
  <c r="C1564" i="8"/>
  <c r="D1564" i="8" s="1"/>
  <c r="C1567" i="8"/>
  <c r="D1567" i="8" s="1"/>
  <c r="C1568" i="8"/>
  <c r="D1568" i="8" s="1"/>
  <c r="F1623" i="8"/>
  <c r="C1572" i="8"/>
  <c r="D1572" i="8" s="1"/>
  <c r="E1577" i="8"/>
  <c r="C1575" i="8"/>
  <c r="D1575" i="8" s="1"/>
  <c r="C1587" i="8"/>
  <c r="D1587" i="8" s="1"/>
  <c r="F1638" i="8"/>
  <c r="C1603" i="8"/>
  <c r="D1603" i="8" s="1"/>
  <c r="F1654" i="8"/>
  <c r="C1619" i="8"/>
  <c r="D1619" i="8" s="1"/>
  <c r="C1635" i="8"/>
  <c r="D1635" i="8" s="1"/>
  <c r="F1686" i="8"/>
  <c r="E1643" i="8"/>
  <c r="F1643" i="8" s="1"/>
  <c r="C1651" i="8"/>
  <c r="D1651" i="8" s="1"/>
  <c r="F1702" i="8"/>
  <c r="E1659" i="8"/>
  <c r="F1659" i="8" s="1"/>
  <c r="C1667" i="8"/>
  <c r="D1667" i="8" s="1"/>
  <c r="F1718" i="8"/>
  <c r="E1675" i="8"/>
  <c r="F1675" i="8" s="1"/>
  <c r="C1683" i="8"/>
  <c r="D1683" i="8" s="1"/>
  <c r="E1691" i="8"/>
  <c r="F1691" i="8" s="1"/>
  <c r="C1699" i="8"/>
  <c r="D1699" i="8" s="1"/>
  <c r="F1750" i="8"/>
  <c r="E1707" i="8"/>
  <c r="F1707" i="8" s="1"/>
  <c r="F1766" i="8"/>
  <c r="C1715" i="8"/>
  <c r="D1715" i="8" s="1"/>
  <c r="E1723" i="8"/>
  <c r="F1723" i="8" s="1"/>
  <c r="F1782" i="8"/>
  <c r="C1731" i="8"/>
  <c r="D1731" i="8" s="1"/>
  <c r="E1739" i="8"/>
  <c r="F1739" i="8" s="1"/>
  <c r="F1798" i="8"/>
  <c r="C1747" i="8"/>
  <c r="D1747" i="8" s="1"/>
  <c r="E1755" i="8"/>
  <c r="F1755" i="8" s="1"/>
  <c r="F1814" i="8"/>
  <c r="C1763" i="8"/>
  <c r="D1763" i="8" s="1"/>
  <c r="E1789" i="8"/>
  <c r="F1838" i="8"/>
  <c r="C1787" i="8"/>
  <c r="D1787" i="8" s="1"/>
  <c r="E1806" i="8"/>
  <c r="F1806" i="8" s="1"/>
  <c r="E1812" i="8"/>
  <c r="C1810" i="8"/>
  <c r="D1810" i="8" s="1"/>
  <c r="E1811" i="8"/>
  <c r="F1811" i="8" s="1"/>
  <c r="E1825" i="8"/>
  <c r="F1874" i="8"/>
  <c r="C1823" i="8"/>
  <c r="D1823" i="8" s="1"/>
  <c r="C1831" i="8"/>
  <c r="D1831" i="8" s="1"/>
  <c r="C1844" i="8"/>
  <c r="D1844" i="8" s="1"/>
  <c r="E1858" i="8"/>
  <c r="C1856" i="8"/>
  <c r="D1856" i="8" s="1"/>
  <c r="E1859" i="8"/>
  <c r="F1859" i="8" s="1"/>
  <c r="E1888" i="8"/>
  <c r="F1888" i="8" s="1"/>
  <c r="F1955" i="8"/>
  <c r="E1906" i="8"/>
  <c r="F1906" i="8" s="1"/>
  <c r="F1978" i="8"/>
  <c r="C1927" i="8"/>
  <c r="D1927" i="8" s="1"/>
  <c r="E1929" i="8"/>
  <c r="F1929" i="8" s="1"/>
  <c r="C1953" i="8"/>
  <c r="D1953" i="8" s="1"/>
  <c r="E1955" i="8"/>
  <c r="E1954" i="8"/>
  <c r="C1952" i="8"/>
  <c r="D1952" i="8" s="1"/>
  <c r="F2004" i="8"/>
  <c r="C1189" i="8"/>
  <c r="D1189" i="8" s="1"/>
  <c r="C1197" i="8"/>
  <c r="D1197" i="8" s="1"/>
  <c r="C1205" i="8"/>
  <c r="D1205" i="8" s="1"/>
  <c r="C1213" i="8"/>
  <c r="D1213" i="8" s="1"/>
  <c r="C1221" i="8"/>
  <c r="D1221" i="8" s="1"/>
  <c r="C1229" i="8"/>
  <c r="D1229" i="8" s="1"/>
  <c r="E1237" i="8"/>
  <c r="F1237" i="8" s="1"/>
  <c r="F1291" i="8"/>
  <c r="C1242" i="8"/>
  <c r="D1242" i="8" s="1"/>
  <c r="C1250" i="8"/>
  <c r="D1250" i="8" s="1"/>
  <c r="C1258" i="8"/>
  <c r="D1258" i="8" s="1"/>
  <c r="C1266" i="8"/>
  <c r="D1266" i="8" s="1"/>
  <c r="C1274" i="8"/>
  <c r="D1274" i="8" s="1"/>
  <c r="C1282" i="8"/>
  <c r="D1282" i="8" s="1"/>
  <c r="F1286" i="8"/>
  <c r="C1290" i="8"/>
  <c r="D1290" i="8" s="1"/>
  <c r="C1298" i="8"/>
  <c r="D1298" i="8" s="1"/>
  <c r="E1304" i="8"/>
  <c r="F1304" i="8" s="1"/>
  <c r="C1301" i="8"/>
  <c r="D1301" i="8" s="1"/>
  <c r="E1303" i="8"/>
  <c r="E1320" i="8"/>
  <c r="F1320" i="8" s="1"/>
  <c r="C1317" i="8"/>
  <c r="D1317" i="8" s="1"/>
  <c r="E1319" i="8"/>
  <c r="F1319" i="8" s="1"/>
  <c r="E1336" i="8"/>
  <c r="F1336" i="8" s="1"/>
  <c r="C1333" i="8"/>
  <c r="D1333" i="8" s="1"/>
  <c r="E1335" i="8"/>
  <c r="F1335" i="8" s="1"/>
  <c r="E1352" i="8"/>
  <c r="C1349" i="8"/>
  <c r="D1349" i="8" s="1"/>
  <c r="E1351" i="8"/>
  <c r="F1353" i="8"/>
  <c r="E1368" i="8"/>
  <c r="F1368" i="8" s="1"/>
  <c r="C1365" i="8"/>
  <c r="D1365" i="8" s="1"/>
  <c r="E1367" i="8"/>
  <c r="F1367" i="8" s="1"/>
  <c r="E1384" i="8"/>
  <c r="F1384" i="8" s="1"/>
  <c r="C1381" i="8"/>
  <c r="D1381" i="8" s="1"/>
  <c r="E1383" i="8"/>
  <c r="F1385" i="8"/>
  <c r="E1400" i="8"/>
  <c r="F1400" i="8" s="1"/>
  <c r="C1397" i="8"/>
  <c r="D1397" i="8" s="1"/>
  <c r="E1399" i="8"/>
  <c r="F1399" i="8" s="1"/>
  <c r="C1410" i="8"/>
  <c r="D1410" i="8" s="1"/>
  <c r="F1461" i="8"/>
  <c r="E1416" i="8"/>
  <c r="C1413" i="8"/>
  <c r="D1413" i="8" s="1"/>
  <c r="E1415" i="8"/>
  <c r="F1415" i="8" s="1"/>
  <c r="F1417" i="8"/>
  <c r="C1426" i="8"/>
  <c r="D1426" i="8" s="1"/>
  <c r="F1477" i="8"/>
  <c r="E1432" i="8"/>
  <c r="C1429" i="8"/>
  <c r="D1429" i="8" s="1"/>
  <c r="E1431" i="8"/>
  <c r="F1431" i="8" s="1"/>
  <c r="F1433" i="8"/>
  <c r="C1442" i="8"/>
  <c r="D1442" i="8" s="1"/>
  <c r="F1493" i="8"/>
  <c r="E1448" i="8"/>
  <c r="F1448" i="8" s="1"/>
  <c r="C1445" i="8"/>
  <c r="D1445" i="8" s="1"/>
  <c r="E1447" i="8"/>
  <c r="F1447" i="8" s="1"/>
  <c r="C1459" i="8"/>
  <c r="D1459" i="8" s="1"/>
  <c r="C1467" i="8"/>
  <c r="D1467" i="8" s="1"/>
  <c r="C1475" i="8"/>
  <c r="D1475" i="8" s="1"/>
  <c r="C1483" i="8"/>
  <c r="D1483" i="8" s="1"/>
  <c r="C1491" i="8"/>
  <c r="D1491" i="8" s="1"/>
  <c r="C1499" i="8"/>
  <c r="D1499" i="8" s="1"/>
  <c r="C1507" i="8"/>
  <c r="D1507" i="8" s="1"/>
  <c r="C1515" i="8"/>
  <c r="D1515" i="8" s="1"/>
  <c r="C1523" i="8"/>
  <c r="D1523" i="8" s="1"/>
  <c r="C1531" i="8"/>
  <c r="D1531" i="8" s="1"/>
  <c r="C1539" i="8"/>
  <c r="D1539" i="8" s="1"/>
  <c r="C1547" i="8"/>
  <c r="D1547" i="8" s="1"/>
  <c r="C1555" i="8"/>
  <c r="D1555" i="8" s="1"/>
  <c r="C1563" i="8"/>
  <c r="D1563" i="8" s="1"/>
  <c r="C1566" i="8"/>
  <c r="D1566" i="8" s="1"/>
  <c r="C1571" i="8"/>
  <c r="D1571" i="8" s="1"/>
  <c r="C1574" i="8"/>
  <c r="D1574" i="8" s="1"/>
  <c r="C1586" i="8"/>
  <c r="D1586" i="8" s="1"/>
  <c r="E1589" i="8"/>
  <c r="F1589" i="8" s="1"/>
  <c r="C1602" i="8"/>
  <c r="D1602" i="8" s="1"/>
  <c r="E1605" i="8"/>
  <c r="F1605" i="8" s="1"/>
  <c r="C1618" i="8"/>
  <c r="D1618" i="8" s="1"/>
  <c r="E1621" i="8"/>
  <c r="F1621" i="8" s="1"/>
  <c r="C1634" i="8"/>
  <c r="D1634" i="8" s="1"/>
  <c r="E1637" i="8"/>
  <c r="F1637" i="8" s="1"/>
  <c r="C1650" i="8"/>
  <c r="D1650" i="8" s="1"/>
  <c r="E1653" i="8"/>
  <c r="F1653" i="8" s="1"/>
  <c r="C1666" i="8"/>
  <c r="D1666" i="8" s="1"/>
  <c r="E1669" i="8"/>
  <c r="F1669" i="8" s="1"/>
  <c r="C1682" i="8"/>
  <c r="D1682" i="8" s="1"/>
  <c r="E1685" i="8"/>
  <c r="F1685" i="8" s="1"/>
  <c r="C1698" i="8"/>
  <c r="D1698" i="8" s="1"/>
  <c r="E1701" i="8"/>
  <c r="F1701" i="8" s="1"/>
  <c r="C1714" i="8"/>
  <c r="D1714" i="8" s="1"/>
  <c r="E1717" i="8"/>
  <c r="F1717" i="8" s="1"/>
  <c r="C1730" i="8"/>
  <c r="D1730" i="8" s="1"/>
  <c r="E1733" i="8"/>
  <c r="F1733" i="8" s="1"/>
  <c r="C1746" i="8"/>
  <c r="D1746" i="8" s="1"/>
  <c r="E1749" i="8"/>
  <c r="F1749" i="8" s="1"/>
  <c r="C1762" i="8"/>
  <c r="D1762" i="8" s="1"/>
  <c r="E1765" i="8"/>
  <c r="F1765" i="8" s="1"/>
  <c r="E1786" i="8"/>
  <c r="E1796" i="8"/>
  <c r="F1796" i="8" s="1"/>
  <c r="C1794" i="8"/>
  <c r="D1794" i="8" s="1"/>
  <c r="E1803" i="8"/>
  <c r="E1815" i="8"/>
  <c r="E1841" i="8"/>
  <c r="F1890" i="8"/>
  <c r="C1839" i="8"/>
  <c r="D1839" i="8" s="1"/>
  <c r="E1871" i="8"/>
  <c r="F1871" i="8" s="1"/>
  <c r="E1882" i="8"/>
  <c r="F1882" i="8" s="1"/>
  <c r="C1886" i="8"/>
  <c r="D1886" i="8" s="1"/>
  <c r="E1886" i="8"/>
  <c r="E1899" i="8"/>
  <c r="C1897" i="8"/>
  <c r="D1897" i="8" s="1"/>
  <c r="C1905" i="8"/>
  <c r="D1905" i="8" s="1"/>
  <c r="E1907" i="8"/>
  <c r="F1907" i="8" s="1"/>
  <c r="F1243" i="8"/>
  <c r="F1251" i="8"/>
  <c r="F1259" i="8"/>
  <c r="F1267" i="8"/>
  <c r="F1275" i="8"/>
  <c r="E1248" i="8"/>
  <c r="E1256" i="8"/>
  <c r="F1256" i="8" s="1"/>
  <c r="F1307" i="8"/>
  <c r="E1264" i="8"/>
  <c r="F1264" i="8" s="1"/>
  <c r="F1315" i="8"/>
  <c r="E1272" i="8"/>
  <c r="F1272" i="8" s="1"/>
  <c r="E1280" i="8"/>
  <c r="E1288" i="8"/>
  <c r="F1288" i="8" s="1"/>
  <c r="F1339" i="8"/>
  <c r="E1296" i="8"/>
  <c r="F1296" i="8" s="1"/>
  <c r="F1347" i="8"/>
  <c r="F1301" i="8"/>
  <c r="E1309" i="8"/>
  <c r="F1309" i="8" s="1"/>
  <c r="C1315" i="8"/>
  <c r="D1315" i="8" s="1"/>
  <c r="F1317" i="8"/>
  <c r="E1325" i="8"/>
  <c r="F1325" i="8" s="1"/>
  <c r="C1331" i="8"/>
  <c r="D1331" i="8" s="1"/>
  <c r="F1333" i="8"/>
  <c r="E1341" i="8"/>
  <c r="F1341" i="8" s="1"/>
  <c r="C1347" i="8"/>
  <c r="D1347" i="8" s="1"/>
  <c r="F1349" i="8"/>
  <c r="E1357" i="8"/>
  <c r="F1357" i="8" s="1"/>
  <c r="C1363" i="8"/>
  <c r="D1363" i="8" s="1"/>
  <c r="F1365" i="8"/>
  <c r="E1373" i="8"/>
  <c r="F1373" i="8" s="1"/>
  <c r="C1379" i="8"/>
  <c r="D1379" i="8" s="1"/>
  <c r="F1381" i="8"/>
  <c r="E1389" i="8"/>
  <c r="F1389" i="8" s="1"/>
  <c r="C1395" i="8"/>
  <c r="D1395" i="8" s="1"/>
  <c r="F1397" i="8"/>
  <c r="E1405" i="8"/>
  <c r="F1413" i="8"/>
  <c r="E1421" i="8"/>
  <c r="F1421" i="8" s="1"/>
  <c r="F1429" i="8"/>
  <c r="E1437" i="8"/>
  <c r="F1437" i="8" s="1"/>
  <c r="F1445" i="8"/>
  <c r="E1453" i="8"/>
  <c r="C1569" i="8"/>
  <c r="D1569" i="8" s="1"/>
  <c r="E1582" i="8"/>
  <c r="C1580" i="8"/>
  <c r="D1580" i="8" s="1"/>
  <c r="C1581" i="8"/>
  <c r="D1581" i="8" s="1"/>
  <c r="E1583" i="8"/>
  <c r="F1583" i="8" s="1"/>
  <c r="F1648" i="8"/>
  <c r="E1598" i="8"/>
  <c r="C1596" i="8"/>
  <c r="D1596" i="8" s="1"/>
  <c r="C1597" i="8"/>
  <c r="D1597" i="8" s="1"/>
  <c r="E1599" i="8"/>
  <c r="F1599" i="8" s="1"/>
  <c r="F1664" i="8"/>
  <c r="E1614" i="8"/>
  <c r="F1614" i="8" s="1"/>
  <c r="C1612" i="8"/>
  <c r="D1612" i="8" s="1"/>
  <c r="C1613" i="8"/>
  <c r="D1613" i="8" s="1"/>
  <c r="E1615" i="8"/>
  <c r="F1615" i="8" s="1"/>
  <c r="E1630" i="8"/>
  <c r="C1628" i="8"/>
  <c r="D1628" i="8" s="1"/>
  <c r="C1629" i="8"/>
  <c r="D1629" i="8" s="1"/>
  <c r="E1631" i="8"/>
  <c r="F1631" i="8" s="1"/>
  <c r="F1696" i="8"/>
  <c r="E1646" i="8"/>
  <c r="F1646" i="8" s="1"/>
  <c r="C1644" i="8"/>
  <c r="D1644" i="8" s="1"/>
  <c r="C1645" i="8"/>
  <c r="D1645" i="8" s="1"/>
  <c r="E1647" i="8"/>
  <c r="E1662" i="8"/>
  <c r="F1662" i="8" s="1"/>
  <c r="C1660" i="8"/>
  <c r="D1660" i="8" s="1"/>
  <c r="C1661" i="8"/>
  <c r="D1661" i="8" s="1"/>
  <c r="E1663" i="8"/>
  <c r="F1663" i="8" s="1"/>
  <c r="F1728" i="8"/>
  <c r="E1678" i="8"/>
  <c r="C1676" i="8"/>
  <c r="D1676" i="8" s="1"/>
  <c r="C1677" i="8"/>
  <c r="D1677" i="8" s="1"/>
  <c r="E1679" i="8"/>
  <c r="F1744" i="8"/>
  <c r="E1694" i="8"/>
  <c r="F1694" i="8" s="1"/>
  <c r="C1692" i="8"/>
  <c r="D1692" i="8" s="1"/>
  <c r="C1693" i="8"/>
  <c r="D1693" i="8" s="1"/>
  <c r="E1695" i="8"/>
  <c r="E1710" i="8"/>
  <c r="C1708" i="8"/>
  <c r="D1708" i="8" s="1"/>
  <c r="C1709" i="8"/>
  <c r="D1709" i="8" s="1"/>
  <c r="E1711" i="8"/>
  <c r="E1726" i="8"/>
  <c r="F1726" i="8" s="1"/>
  <c r="C1724" i="8"/>
  <c r="D1724" i="8" s="1"/>
  <c r="C1725" i="8"/>
  <c r="D1725" i="8" s="1"/>
  <c r="E1727" i="8"/>
  <c r="E1742" i="8"/>
  <c r="F1742" i="8" s="1"/>
  <c r="C1740" i="8"/>
  <c r="D1740" i="8" s="1"/>
  <c r="C1741" i="8"/>
  <c r="D1741" i="8" s="1"/>
  <c r="E1743" i="8"/>
  <c r="E1758" i="8"/>
  <c r="F1758" i="8" s="1"/>
  <c r="C1756" i="8"/>
  <c r="D1756" i="8" s="1"/>
  <c r="C1757" i="8"/>
  <c r="D1757" i="8" s="1"/>
  <c r="E1759" i="8"/>
  <c r="E1773" i="8"/>
  <c r="F1773" i="8" s="1"/>
  <c r="C1771" i="8"/>
  <c r="D1771" i="8" s="1"/>
  <c r="C1774" i="8"/>
  <c r="D1774" i="8" s="1"/>
  <c r="F1825" i="8"/>
  <c r="C1773" i="8"/>
  <c r="D1773" i="8" s="1"/>
  <c r="E1776" i="8"/>
  <c r="F1776" i="8" s="1"/>
  <c r="E1780" i="8"/>
  <c r="C1778" i="8"/>
  <c r="D1778" i="8" s="1"/>
  <c r="F1786" i="8"/>
  <c r="C1801" i="8"/>
  <c r="D1801" i="8" s="1"/>
  <c r="E1807" i="8"/>
  <c r="E1810" i="8"/>
  <c r="E1819" i="8"/>
  <c r="E1822" i="8"/>
  <c r="F1822" i="8" s="1"/>
  <c r="E1862" i="8"/>
  <c r="F1862" i="8" s="1"/>
  <c r="E1863" i="8"/>
  <c r="C1861" i="8"/>
  <c r="D1861" i="8" s="1"/>
  <c r="C1860" i="8"/>
  <c r="D1860" i="8" s="1"/>
  <c r="E1868" i="8"/>
  <c r="F1868" i="8" s="1"/>
  <c r="F1917" i="8"/>
  <c r="C1866" i="8"/>
  <c r="D1866" i="8" s="1"/>
  <c r="C1885" i="8"/>
  <c r="D1885" i="8" s="1"/>
  <c r="C1904" i="8"/>
  <c r="D1904" i="8" s="1"/>
  <c r="E1910" i="8"/>
  <c r="F1910" i="8" s="1"/>
  <c r="E1911" i="8"/>
  <c r="C1909" i="8"/>
  <c r="D1909" i="8" s="1"/>
  <c r="E1922" i="8"/>
  <c r="F1922" i="8" s="1"/>
  <c r="C1920" i="8"/>
  <c r="D1920" i="8" s="1"/>
  <c r="F1971" i="8"/>
  <c r="F1509" i="8"/>
  <c r="F1517" i="8"/>
  <c r="F1525" i="8"/>
  <c r="F1533" i="8"/>
  <c r="F1549" i="8"/>
  <c r="F1557" i="8"/>
  <c r="F1565" i="8"/>
  <c r="F1573" i="8"/>
  <c r="E1580" i="8"/>
  <c r="F1580" i="8" s="1"/>
  <c r="E1588" i="8"/>
  <c r="E1596" i="8"/>
  <c r="F1647" i="8"/>
  <c r="E1604" i="8"/>
  <c r="F1604" i="8" s="1"/>
  <c r="F1655" i="8"/>
  <c r="E1612" i="8"/>
  <c r="F1612" i="8" s="1"/>
  <c r="E1620" i="8"/>
  <c r="E1628" i="8"/>
  <c r="F1628" i="8" s="1"/>
  <c r="F1679" i="8"/>
  <c r="E1636" i="8"/>
  <c r="F1636" i="8" s="1"/>
  <c r="F1687" i="8"/>
  <c r="E1644" i="8"/>
  <c r="F1644" i="8" s="1"/>
  <c r="F1695" i="8"/>
  <c r="E1652" i="8"/>
  <c r="F1703" i="8"/>
  <c r="E1660" i="8"/>
  <c r="F1660" i="8" s="1"/>
  <c r="F1711" i="8"/>
  <c r="E1668" i="8"/>
  <c r="F1668" i="8" s="1"/>
  <c r="F1719" i="8"/>
  <c r="E1676" i="8"/>
  <c r="F1676" i="8" s="1"/>
  <c r="F1727" i="8"/>
  <c r="E1684" i="8"/>
  <c r="F1735" i="8"/>
  <c r="E1692" i="8"/>
  <c r="F1743" i="8"/>
  <c r="E1700" i="8"/>
  <c r="F1700" i="8" s="1"/>
  <c r="F1751" i="8"/>
  <c r="E1708" i="8"/>
  <c r="F1708" i="8" s="1"/>
  <c r="F1759" i="8"/>
  <c r="E1716" i="8"/>
  <c r="F1716" i="8" s="1"/>
  <c r="E1724" i="8"/>
  <c r="E1732" i="8"/>
  <c r="F1732" i="8" s="1"/>
  <c r="F1789" i="8"/>
  <c r="E1740" i="8"/>
  <c r="F1740" i="8" s="1"/>
  <c r="E1748" i="8"/>
  <c r="F1748" i="8" s="1"/>
  <c r="F1805" i="8"/>
  <c r="E1756" i="8"/>
  <c r="E1764" i="8"/>
  <c r="E1775" i="8"/>
  <c r="E1793" i="8"/>
  <c r="F1793" i="8" s="1"/>
  <c r="F1851" i="8"/>
  <c r="E1820" i="8"/>
  <c r="F1820" i="8" s="1"/>
  <c r="F1869" i="8"/>
  <c r="C1818" i="8"/>
  <c r="D1818" i="8" s="1"/>
  <c r="C1825" i="8"/>
  <c r="D1825" i="8" s="1"/>
  <c r="F1887" i="8"/>
  <c r="C1838" i="8"/>
  <c r="D1838" i="8" s="1"/>
  <c r="F1894" i="8"/>
  <c r="C1843" i="8"/>
  <c r="D1843" i="8" s="1"/>
  <c r="E1852" i="8"/>
  <c r="F1852" i="8" s="1"/>
  <c r="F1901" i="8"/>
  <c r="C1850" i="8"/>
  <c r="D1850" i="8" s="1"/>
  <c r="E1857" i="8"/>
  <c r="F1857" i="8" s="1"/>
  <c r="C1855" i="8"/>
  <c r="D1855" i="8" s="1"/>
  <c r="E1856" i="8"/>
  <c r="F1856" i="8" s="1"/>
  <c r="E1867" i="8"/>
  <c r="F1867" i="8" s="1"/>
  <c r="C1870" i="8"/>
  <c r="D1870" i="8" s="1"/>
  <c r="E1885" i="8"/>
  <c r="F1885" i="8" s="1"/>
  <c r="C1891" i="8"/>
  <c r="D1891" i="8" s="1"/>
  <c r="F1947" i="8"/>
  <c r="C1896" i="8"/>
  <c r="D1896" i="8" s="1"/>
  <c r="E1897" i="8"/>
  <c r="F1897" i="8" s="1"/>
  <c r="E1903" i="8"/>
  <c r="E1916" i="8"/>
  <c r="F1965" i="8"/>
  <c r="C1914" i="8"/>
  <c r="D1914" i="8" s="1"/>
  <c r="E1921" i="8"/>
  <c r="F1921" i="8" s="1"/>
  <c r="C1919" i="8"/>
  <c r="D1919" i="8" s="1"/>
  <c r="E1920" i="8"/>
  <c r="F1920" i="8" s="1"/>
  <c r="E1931" i="8"/>
  <c r="C1934" i="8"/>
  <c r="D1934" i="8" s="1"/>
  <c r="E1949" i="8"/>
  <c r="E1958" i="8"/>
  <c r="F1958" i="8" s="1"/>
  <c r="F2011" i="8"/>
  <c r="C1960" i="8"/>
  <c r="D1960" i="8" s="1"/>
  <c r="E1961" i="8"/>
  <c r="F1961" i="8" s="1"/>
  <c r="E1967" i="8"/>
  <c r="E1971" i="8"/>
  <c r="E1980" i="8"/>
  <c r="F2029" i="8"/>
  <c r="C1978" i="8"/>
  <c r="D1978" i="8" s="1"/>
  <c r="E1985" i="8"/>
  <c r="F1985" i="8" s="1"/>
  <c r="C1983" i="8"/>
  <c r="D1983" i="8" s="1"/>
  <c r="E2004" i="8"/>
  <c r="E2014" i="8"/>
  <c r="F2014" i="8" s="1"/>
  <c r="E2021" i="8"/>
  <c r="E2026" i="8"/>
  <c r="F2026" i="8" s="1"/>
  <c r="C2024" i="8"/>
  <c r="E2027" i="8"/>
  <c r="E2025" i="8"/>
  <c r="D2027" i="8"/>
  <c r="E2072" i="8"/>
  <c r="C2070" i="8"/>
  <c r="E2071" i="8"/>
  <c r="F2071" i="8" s="1"/>
  <c r="D2072" i="8"/>
  <c r="C2101" i="8"/>
  <c r="D2103" i="8"/>
  <c r="E2103" i="8"/>
  <c r="F2103" i="8" s="1"/>
  <c r="C2114" i="8"/>
  <c r="E2114" i="8"/>
  <c r="F2114" i="8" s="1"/>
  <c r="E2116" i="8"/>
  <c r="D2116" i="8"/>
  <c r="E2139" i="8"/>
  <c r="D2139" i="8"/>
  <c r="C2137" i="8"/>
  <c r="F2193" i="8"/>
  <c r="E2144" i="8"/>
  <c r="F2144" i="8" s="1"/>
  <c r="D2144" i="8"/>
  <c r="E2194" i="8"/>
  <c r="C2192" i="8"/>
  <c r="D2194" i="8"/>
  <c r="F2243" i="8"/>
  <c r="D2219" i="8"/>
  <c r="C2217" i="8"/>
  <c r="C2216" i="8"/>
  <c r="E2217" i="8"/>
  <c r="F2217" i="8" s="1"/>
  <c r="E2225" i="8"/>
  <c r="D2225" i="8"/>
  <c r="C2223" i="8"/>
  <c r="E2224" i="8"/>
  <c r="F2224" i="8" s="1"/>
  <c r="F2362" i="8"/>
  <c r="C2311" i="8"/>
  <c r="E2313" i="8"/>
  <c r="F2313" i="8" s="1"/>
  <c r="D2313" i="8"/>
  <c r="D2310" i="8"/>
  <c r="E2316" i="8"/>
  <c r="C2315" i="8"/>
  <c r="C2314" i="8"/>
  <c r="E2332" i="8"/>
  <c r="F2332" i="8" s="1"/>
  <c r="C2330" i="8"/>
  <c r="D2333" i="8"/>
  <c r="E2333" i="8"/>
  <c r="C2398" i="8"/>
  <c r="D2400" i="8"/>
  <c r="E2397" i="8"/>
  <c r="E2400" i="8"/>
  <c r="F2400" i="8" s="1"/>
  <c r="C2397" i="8"/>
  <c r="E2399" i="8"/>
  <c r="E1988" i="8"/>
  <c r="F1988" i="8" s="1"/>
  <c r="F2047" i="8"/>
  <c r="E1998" i="8"/>
  <c r="F1998" i="8" s="1"/>
  <c r="F2054" i="8"/>
  <c r="E2010" i="8"/>
  <c r="F2010" i="8" s="1"/>
  <c r="E2011" i="8"/>
  <c r="F2060" i="8"/>
  <c r="C2009" i="8"/>
  <c r="D2009" i="8" s="1"/>
  <c r="E2024" i="8"/>
  <c r="F2073" i="8"/>
  <c r="C2022" i="8"/>
  <c r="D2022" i="8" s="1"/>
  <c r="D2024" i="8"/>
  <c r="C2074" i="8"/>
  <c r="D2076" i="8"/>
  <c r="E2076" i="8"/>
  <c r="F2076" i="8" s="1"/>
  <c r="E2096" i="8"/>
  <c r="F2096" i="8" s="1"/>
  <c r="C2094" i="8"/>
  <c r="D2096" i="8"/>
  <c r="C2098" i="8"/>
  <c r="E2100" i="8"/>
  <c r="D2100" i="8"/>
  <c r="D2145" i="8"/>
  <c r="F2194" i="8"/>
  <c r="E2145" i="8"/>
  <c r="F2145" i="8" s="1"/>
  <c r="C2143" i="8"/>
  <c r="E2188" i="8"/>
  <c r="F2188" i="8" s="1"/>
  <c r="E2189" i="8"/>
  <c r="F2189" i="8" s="1"/>
  <c r="D2189" i="8"/>
  <c r="C2187" i="8"/>
  <c r="C2196" i="8"/>
  <c r="E2196" i="8"/>
  <c r="F2196" i="8" s="1"/>
  <c r="E2198" i="8"/>
  <c r="F2198" i="8" s="1"/>
  <c r="C2195" i="8"/>
  <c r="D2207" i="8"/>
  <c r="D2204" i="8"/>
  <c r="F2256" i="8"/>
  <c r="E2207" i="8"/>
  <c r="C2205" i="8"/>
  <c r="E2206" i="8"/>
  <c r="F2206" i="8" s="1"/>
  <c r="F2238" i="8"/>
  <c r="E2289" i="8"/>
  <c r="E2288" i="8"/>
  <c r="F2288" i="8" s="1"/>
  <c r="C2287" i="8"/>
  <c r="D2375" i="8"/>
  <c r="C2373" i="8"/>
  <c r="E2375" i="8"/>
  <c r="F2375" i="8" s="1"/>
  <c r="D2372" i="8"/>
  <c r="E1937" i="8"/>
  <c r="F1937" i="8" s="1"/>
  <c r="C1935" i="8"/>
  <c r="D1935" i="8" s="1"/>
  <c r="E1936" i="8"/>
  <c r="F1936" i="8" s="1"/>
  <c r="C1950" i="8"/>
  <c r="D1950" i="8" s="1"/>
  <c r="F2024" i="8"/>
  <c r="E1974" i="8"/>
  <c r="F1974" i="8" s="1"/>
  <c r="F2027" i="8"/>
  <c r="C1976" i="8"/>
  <c r="D1976" i="8" s="1"/>
  <c r="E1977" i="8"/>
  <c r="F1977" i="8" s="1"/>
  <c r="E1994" i="8"/>
  <c r="F1994" i="8" s="1"/>
  <c r="E1995" i="8"/>
  <c r="C1993" i="8"/>
  <c r="D1993" i="8" s="1"/>
  <c r="E2008" i="8"/>
  <c r="F2008" i="8" s="1"/>
  <c r="C2006" i="8"/>
  <c r="D2006" i="8" s="1"/>
  <c r="C2008" i="8"/>
  <c r="D2008" i="8" s="1"/>
  <c r="F2067" i="8"/>
  <c r="C2026" i="8"/>
  <c r="D2028" i="8"/>
  <c r="D2025" i="8"/>
  <c r="E2028" i="8"/>
  <c r="F2028" i="8" s="1"/>
  <c r="D2067" i="8"/>
  <c r="F2116" i="8"/>
  <c r="C2065" i="8"/>
  <c r="E2067" i="8"/>
  <c r="C2073" i="8"/>
  <c r="E2075" i="8"/>
  <c r="E2079" i="8"/>
  <c r="C2093" i="8"/>
  <c r="D2097" i="8"/>
  <c r="E2106" i="8"/>
  <c r="F2106" i="8" s="1"/>
  <c r="F2156" i="8"/>
  <c r="C2104" i="8"/>
  <c r="D2107" i="8"/>
  <c r="C2105" i="8"/>
  <c r="E2107" i="8"/>
  <c r="C2142" i="8"/>
  <c r="D2173" i="8"/>
  <c r="C2186" i="8"/>
  <c r="C2232" i="8"/>
  <c r="D2235" i="8"/>
  <c r="D2279" i="8"/>
  <c r="F2328" i="8"/>
  <c r="C2277" i="8"/>
  <c r="E2279" i="8"/>
  <c r="F2279" i="8" s="1"/>
  <c r="E2276" i="8"/>
  <c r="F2276" i="8" s="1"/>
  <c r="E2328" i="8"/>
  <c r="D2328" i="8"/>
  <c r="C2326" i="8"/>
  <c r="F2394" i="8"/>
  <c r="C2343" i="8"/>
  <c r="D2345" i="8"/>
  <c r="C2342" i="8"/>
  <c r="E2345" i="8"/>
  <c r="F2345" i="8" s="1"/>
  <c r="C1975" i="8"/>
  <c r="D1975" i="8" s="1"/>
  <c r="E1992" i="8"/>
  <c r="C1990" i="8"/>
  <c r="D1990" i="8" s="1"/>
  <c r="C1996" i="8"/>
  <c r="D1996" i="8" s="1"/>
  <c r="F2051" i="8"/>
  <c r="E2009" i="8"/>
  <c r="F2009" i="8" s="1"/>
  <c r="C2037" i="8"/>
  <c r="D2039" i="8"/>
  <c r="E2039" i="8"/>
  <c r="F2039" i="8" s="1"/>
  <c r="C2050" i="8"/>
  <c r="D2052" i="8"/>
  <c r="E2052" i="8"/>
  <c r="F2052" i="8" s="1"/>
  <c r="E2050" i="8"/>
  <c r="F2050" i="8" s="1"/>
  <c r="E2056" i="8"/>
  <c r="F2056" i="8" s="1"/>
  <c r="D2056" i="8"/>
  <c r="C2054" i="8"/>
  <c r="D2073" i="8"/>
  <c r="D2083" i="8"/>
  <c r="F2132" i="8"/>
  <c r="C2081" i="8"/>
  <c r="E2083" i="8"/>
  <c r="F2083" i="8" s="1"/>
  <c r="C2085" i="8"/>
  <c r="E2087" i="8"/>
  <c r="F2087" i="8" s="1"/>
  <c r="D2087" i="8"/>
  <c r="F2163" i="8"/>
  <c r="E2136" i="8"/>
  <c r="F2136" i="8" s="1"/>
  <c r="D2136" i="8"/>
  <c r="C2134" i="8"/>
  <c r="E2168" i="8"/>
  <c r="D2168" i="8"/>
  <c r="C2166" i="8"/>
  <c r="E2172" i="8"/>
  <c r="E2173" i="8"/>
  <c r="E2171" i="8"/>
  <c r="F2171" i="8" s="1"/>
  <c r="E2177" i="8"/>
  <c r="F2226" i="8"/>
  <c r="C2175" i="8"/>
  <c r="C2188" i="8"/>
  <c r="D2190" i="8"/>
  <c r="E2190" i="8"/>
  <c r="F2190" i="8" s="1"/>
  <c r="C2206" i="8"/>
  <c r="D2208" i="8"/>
  <c r="E2220" i="8"/>
  <c r="F2220" i="8" s="1"/>
  <c r="D2221" i="8"/>
  <c r="C2219" i="8"/>
  <c r="C2218" i="8"/>
  <c r="F2270" i="8"/>
  <c r="E2221" i="8"/>
  <c r="E2226" i="8"/>
  <c r="C2224" i="8"/>
  <c r="F2275" i="8"/>
  <c r="D2226" i="8"/>
  <c r="F2247" i="8"/>
  <c r="D2271" i="8"/>
  <c r="D2268" i="8"/>
  <c r="F2320" i="8"/>
  <c r="C2269" i="8"/>
  <c r="E2305" i="8"/>
  <c r="D2305" i="8"/>
  <c r="C2303" i="8"/>
  <c r="E2304" i="8"/>
  <c r="F2304" i="8" s="1"/>
  <c r="F2369" i="8"/>
  <c r="C2318" i="8"/>
  <c r="D2320" i="8"/>
  <c r="E2319" i="8"/>
  <c r="F2319" i="8" s="1"/>
  <c r="C2375" i="8"/>
  <c r="E2377" i="8"/>
  <c r="F2377" i="8" s="1"/>
  <c r="C2393" i="8"/>
  <c r="E2395" i="8"/>
  <c r="F2395" i="8" s="1"/>
  <c r="D2395" i="8"/>
  <c r="D2392" i="8"/>
  <c r="E2393" i="8"/>
  <c r="F2393" i="8" s="1"/>
  <c r="C2392" i="8"/>
  <c r="C1923" i="8"/>
  <c r="D1923" i="8" s="1"/>
  <c r="E1926" i="8"/>
  <c r="F1926" i="8" s="1"/>
  <c r="F1979" i="8"/>
  <c r="C1928" i="8"/>
  <c r="D1928" i="8" s="1"/>
  <c r="E1935" i="8"/>
  <c r="E1934" i="8"/>
  <c r="F1934" i="8" s="1"/>
  <c r="E1948" i="8"/>
  <c r="F1948" i="8" s="1"/>
  <c r="C1946" i="8"/>
  <c r="D1946" i="8" s="1"/>
  <c r="E1953" i="8"/>
  <c r="F1953" i="8" s="1"/>
  <c r="C1951" i="8"/>
  <c r="D1951" i="8" s="1"/>
  <c r="E1952" i="8"/>
  <c r="F1952" i="8" s="1"/>
  <c r="C1966" i="8"/>
  <c r="D1966" i="8" s="1"/>
  <c r="C1968" i="8"/>
  <c r="D1968" i="8" s="1"/>
  <c r="F2035" i="8"/>
  <c r="E1986" i="8"/>
  <c r="E1993" i="8"/>
  <c r="F1993" i="8" s="1"/>
  <c r="E1996" i="8"/>
  <c r="F1996" i="8" s="1"/>
  <c r="F2002" i="8"/>
  <c r="C2010" i="8"/>
  <c r="D2010" i="8" s="1"/>
  <c r="F2061" i="8"/>
  <c r="F2012" i="8"/>
  <c r="C2020" i="8"/>
  <c r="D2020" i="8" s="1"/>
  <c r="E2022" i="8"/>
  <c r="F2022" i="8" s="1"/>
  <c r="E2032" i="8"/>
  <c r="F2032" i="8" s="1"/>
  <c r="C2030" i="8"/>
  <c r="D2032" i="8"/>
  <c r="C2034" i="8"/>
  <c r="E2036" i="8"/>
  <c r="D2036" i="8"/>
  <c r="C2036" i="8"/>
  <c r="D2049" i="8"/>
  <c r="E2053" i="8"/>
  <c r="F2053" i="8" s="1"/>
  <c r="E2073" i="8"/>
  <c r="E2080" i="8"/>
  <c r="F2080" i="8" s="1"/>
  <c r="C2078" i="8"/>
  <c r="D2080" i="8"/>
  <c r="C2080" i="8"/>
  <c r="C2084" i="8"/>
  <c r="D2094" i="8"/>
  <c r="E2093" i="8"/>
  <c r="F2093" i="8" s="1"/>
  <c r="E2094" i="8"/>
  <c r="F2094" i="8" s="1"/>
  <c r="C2092" i="8"/>
  <c r="D2101" i="8"/>
  <c r="F2150" i="8"/>
  <c r="D2098" i="8"/>
  <c r="E2101" i="8"/>
  <c r="F2101" i="8" s="1"/>
  <c r="D2105" i="8"/>
  <c r="C2103" i="8"/>
  <c r="E2105" i="8"/>
  <c r="D2133" i="8"/>
  <c r="D2137" i="8"/>
  <c r="E2137" i="8"/>
  <c r="F2137" i="8" s="1"/>
  <c r="E2149" i="8"/>
  <c r="F2149" i="8" s="1"/>
  <c r="C2147" i="8"/>
  <c r="E2148" i="8"/>
  <c r="D2165" i="8"/>
  <c r="C2170" i="8"/>
  <c r="E2178" i="8"/>
  <c r="F2178" i="8" s="1"/>
  <c r="C2176" i="8"/>
  <c r="D2178" i="8"/>
  <c r="D2191" i="8"/>
  <c r="D2188" i="8"/>
  <c r="C2189" i="8"/>
  <c r="F2240" i="8"/>
  <c r="E2197" i="8"/>
  <c r="F2197" i="8" s="1"/>
  <c r="C2233" i="8"/>
  <c r="E2257" i="8"/>
  <c r="F2257" i="8" s="1"/>
  <c r="C2255" i="8"/>
  <c r="D2257" i="8"/>
  <c r="E2255" i="8"/>
  <c r="F2255" i="8" s="1"/>
  <c r="E2254" i="8"/>
  <c r="F2316" i="8"/>
  <c r="C2265" i="8"/>
  <c r="D2267" i="8"/>
  <c r="E2267" i="8"/>
  <c r="F2267" i="8" s="1"/>
  <c r="E2265" i="8"/>
  <c r="F2321" i="8"/>
  <c r="C2270" i="8"/>
  <c r="D2272" i="8"/>
  <c r="E2272" i="8"/>
  <c r="D2295" i="8"/>
  <c r="F2344" i="8"/>
  <c r="C2293" i="8"/>
  <c r="E2295" i="8"/>
  <c r="C2317" i="8"/>
  <c r="E2320" i="8"/>
  <c r="E2342" i="8"/>
  <c r="F2342" i="8" s="1"/>
  <c r="C2374" i="8"/>
  <c r="F1358" i="8"/>
  <c r="F1366" i="8"/>
  <c r="F1374" i="8"/>
  <c r="F1382" i="8"/>
  <c r="F1390" i="8"/>
  <c r="F1398" i="8"/>
  <c r="F1406" i="8"/>
  <c r="F1414" i="8"/>
  <c r="F1422" i="8"/>
  <c r="F1430" i="8"/>
  <c r="F1438" i="8"/>
  <c r="F1446" i="8"/>
  <c r="F1454" i="8"/>
  <c r="F1462" i="8"/>
  <c r="F1470" i="8"/>
  <c r="F1478" i="8"/>
  <c r="F1486" i="8"/>
  <c r="F1494" i="8"/>
  <c r="F1502" i="8"/>
  <c r="F1526" i="8"/>
  <c r="F1534" i="8"/>
  <c r="F1542" i="8"/>
  <c r="F1550" i="8"/>
  <c r="F1558" i="8"/>
  <c r="F1566" i="8"/>
  <c r="F1574" i="8"/>
  <c r="E1772" i="8"/>
  <c r="F1772" i="8" s="1"/>
  <c r="C1770" i="8"/>
  <c r="D1770" i="8" s="1"/>
  <c r="C1777" i="8"/>
  <c r="D1777" i="8" s="1"/>
  <c r="F1839" i="8"/>
  <c r="C1790" i="8"/>
  <c r="D1790" i="8" s="1"/>
  <c r="C1791" i="8"/>
  <c r="D1791" i="8" s="1"/>
  <c r="F1846" i="8"/>
  <c r="C1795" i="8"/>
  <c r="D1795" i="8" s="1"/>
  <c r="F1797" i="8"/>
  <c r="C1800" i="8"/>
  <c r="D1800" i="8" s="1"/>
  <c r="E1828" i="8"/>
  <c r="F1828" i="8" s="1"/>
  <c r="E1831" i="8"/>
  <c r="E1837" i="8"/>
  <c r="F1837" i="8" s="1"/>
  <c r="E1838" i="8"/>
  <c r="C1857" i="8"/>
  <c r="D1857" i="8" s="1"/>
  <c r="E1893" i="8"/>
  <c r="F1893" i="8" s="1"/>
  <c r="F1951" i="8"/>
  <c r="F1916" i="8"/>
  <c r="F1972" i="8"/>
  <c r="C1921" i="8"/>
  <c r="D1921" i="8" s="1"/>
  <c r="C1922" i="8"/>
  <c r="D1922" i="8" s="1"/>
  <c r="C1924" i="8"/>
  <c r="D1924" i="8" s="1"/>
  <c r="C1945" i="8"/>
  <c r="D1945" i="8" s="1"/>
  <c r="E1957" i="8"/>
  <c r="F1957" i="8" s="1"/>
  <c r="F2015" i="8"/>
  <c r="C1965" i="8"/>
  <c r="D1965" i="8" s="1"/>
  <c r="E1970" i="8"/>
  <c r="F1970" i="8" s="1"/>
  <c r="C1973" i="8"/>
  <c r="D1973" i="8" s="1"/>
  <c r="E1975" i="8"/>
  <c r="E1978" i="8"/>
  <c r="F1980" i="8"/>
  <c r="F2036" i="8"/>
  <c r="F1986" i="8"/>
  <c r="C1994" i="8"/>
  <c r="D1994" i="8" s="1"/>
  <c r="F2045" i="8"/>
  <c r="E2006" i="8"/>
  <c r="E2013" i="8"/>
  <c r="F2062" i="8"/>
  <c r="C2011" i="8"/>
  <c r="D2011" i="8" s="1"/>
  <c r="E2016" i="8"/>
  <c r="F2016" i="8" s="1"/>
  <c r="C2014" i="8"/>
  <c r="D2014" i="8" s="1"/>
  <c r="F2065" i="8"/>
  <c r="C2029" i="8"/>
  <c r="D2033" i="8"/>
  <c r="E2042" i="8"/>
  <c r="F2042" i="8" s="1"/>
  <c r="C2040" i="8"/>
  <c r="D2043" i="8"/>
  <c r="C2041" i="8"/>
  <c r="E2043" i="8"/>
  <c r="F2043" i="8" s="1"/>
  <c r="C2077" i="8"/>
  <c r="D2084" i="8"/>
  <c r="E2090" i="8"/>
  <c r="F2090" i="8" s="1"/>
  <c r="C2088" i="8"/>
  <c r="E2091" i="8"/>
  <c r="F2091" i="8" s="1"/>
  <c r="D2091" i="8"/>
  <c r="C2091" i="8"/>
  <c r="C2102" i="8"/>
  <c r="F2105" i="8"/>
  <c r="F2168" i="8"/>
  <c r="C2117" i="8"/>
  <c r="D2119" i="8"/>
  <c r="E2119" i="8"/>
  <c r="F2119" i="8" s="1"/>
  <c r="E2138" i="8"/>
  <c r="F2138" i="8" s="1"/>
  <c r="E2147" i="8"/>
  <c r="F2147" i="8" s="1"/>
  <c r="D2147" i="8"/>
  <c r="C2145" i="8"/>
  <c r="C2149" i="8"/>
  <c r="D2151" i="8"/>
  <c r="E2151" i="8"/>
  <c r="F2151" i="8" s="1"/>
  <c r="D2148" i="8"/>
  <c r="C2172" i="8"/>
  <c r="D2174" i="8"/>
  <c r="F2223" i="8"/>
  <c r="E2174" i="8"/>
  <c r="F2174" i="8" s="1"/>
  <c r="F2250" i="8"/>
  <c r="C2199" i="8"/>
  <c r="D2201" i="8"/>
  <c r="E2201" i="8"/>
  <c r="F2201" i="8" s="1"/>
  <c r="E2219" i="8"/>
  <c r="F2219" i="8" s="1"/>
  <c r="C2264" i="8"/>
  <c r="D2292" i="8"/>
  <c r="D2317" i="8"/>
  <c r="D2407" i="8"/>
  <c r="C2405" i="8"/>
  <c r="E2407" i="8"/>
  <c r="F2407" i="8" s="1"/>
  <c r="D2404" i="8"/>
  <c r="F1582" i="8"/>
  <c r="E1586" i="8"/>
  <c r="F1586" i="8" s="1"/>
  <c r="F1590" i="8"/>
  <c r="E1594" i="8"/>
  <c r="F1594" i="8" s="1"/>
  <c r="F1598" i="8"/>
  <c r="E1602" i="8"/>
  <c r="F1602" i="8" s="1"/>
  <c r="E1610" i="8"/>
  <c r="E1618" i="8"/>
  <c r="F1618" i="8" s="1"/>
  <c r="F1622" i="8"/>
  <c r="E1626" i="8"/>
  <c r="F1626" i="8" s="1"/>
  <c r="E1634" i="8"/>
  <c r="F1634" i="8" s="1"/>
  <c r="E1642" i="8"/>
  <c r="F1642" i="8" s="1"/>
  <c r="E1650" i="8"/>
  <c r="E1658" i="8"/>
  <c r="E1666" i="8"/>
  <c r="E1674" i="8"/>
  <c r="F1674" i="8" s="1"/>
  <c r="E1682" i="8"/>
  <c r="F1682" i="8" s="1"/>
  <c r="E1690" i="8"/>
  <c r="F1690" i="8" s="1"/>
  <c r="E1698" i="8"/>
  <c r="F1698" i="8" s="1"/>
  <c r="E1706" i="8"/>
  <c r="E1714" i="8"/>
  <c r="E1722" i="8"/>
  <c r="F1722" i="8" s="1"/>
  <c r="E1730" i="8"/>
  <c r="F1730" i="8" s="1"/>
  <c r="E1738" i="8"/>
  <c r="F1738" i="8" s="1"/>
  <c r="E1746" i="8"/>
  <c r="F1746" i="8" s="1"/>
  <c r="E1754" i="8"/>
  <c r="F1754" i="8" s="1"/>
  <c r="E1762" i="8"/>
  <c r="F1762" i="8" s="1"/>
  <c r="F1819" i="8"/>
  <c r="C1780" i="8"/>
  <c r="D1780" i="8" s="1"/>
  <c r="E1788" i="8"/>
  <c r="F1788" i="8" s="1"/>
  <c r="C1786" i="8"/>
  <c r="D1786" i="8" s="1"/>
  <c r="C1789" i="8"/>
  <c r="D1789" i="8" s="1"/>
  <c r="C1793" i="8"/>
  <c r="D1793" i="8" s="1"/>
  <c r="F1855" i="8"/>
  <c r="C1806" i="8"/>
  <c r="D1806" i="8" s="1"/>
  <c r="C1811" i="8"/>
  <c r="D1811" i="8" s="1"/>
  <c r="F1813" i="8"/>
  <c r="E1827" i="8"/>
  <c r="F1827" i="8" s="1"/>
  <c r="E1829" i="8"/>
  <c r="F1829" i="8" s="1"/>
  <c r="E1844" i="8"/>
  <c r="F1844" i="8" s="1"/>
  <c r="E1851" i="8"/>
  <c r="C1854" i="8"/>
  <c r="D1854" i="8" s="1"/>
  <c r="E1869" i="8"/>
  <c r="C1875" i="8"/>
  <c r="D1875" i="8" s="1"/>
  <c r="E1878" i="8"/>
  <c r="F1878" i="8" s="1"/>
  <c r="F1931" i="8"/>
  <c r="C1880" i="8"/>
  <c r="D1880" i="8" s="1"/>
  <c r="E1881" i="8"/>
  <c r="F1881" i="8" s="1"/>
  <c r="E1887" i="8"/>
  <c r="E1900" i="8"/>
  <c r="F1900" i="8" s="1"/>
  <c r="F1949" i="8"/>
  <c r="C1898" i="8"/>
  <c r="D1898" i="8" s="1"/>
  <c r="E1905" i="8"/>
  <c r="F1905" i="8" s="1"/>
  <c r="F1954" i="8"/>
  <c r="C1903" i="8"/>
  <c r="D1903" i="8" s="1"/>
  <c r="E1915" i="8"/>
  <c r="C1918" i="8"/>
  <c r="D1918" i="8" s="1"/>
  <c r="E1933" i="8"/>
  <c r="F1992" i="8"/>
  <c r="E1942" i="8"/>
  <c r="F1942" i="8" s="1"/>
  <c r="F1995" i="8"/>
  <c r="C1944" i="8"/>
  <c r="D1944" i="8" s="1"/>
  <c r="E1945" i="8"/>
  <c r="F1945" i="8" s="1"/>
  <c r="E1951" i="8"/>
  <c r="E1950" i="8"/>
  <c r="F1950" i="8" s="1"/>
  <c r="E1964" i="8"/>
  <c r="F1964" i="8" s="1"/>
  <c r="F2013" i="8"/>
  <c r="C1962" i="8"/>
  <c r="D1962" i="8" s="1"/>
  <c r="E1969" i="8"/>
  <c r="F1969" i="8" s="1"/>
  <c r="C1967" i="8"/>
  <c r="D1967" i="8" s="1"/>
  <c r="E1968" i="8"/>
  <c r="F1968" i="8" s="1"/>
  <c r="E1979" i="8"/>
  <c r="E1984" i="8"/>
  <c r="F1984" i="8" s="1"/>
  <c r="C1982" i="8"/>
  <c r="D1982" i="8" s="1"/>
  <c r="E1990" i="8"/>
  <c r="F1990" i="8" s="1"/>
  <c r="E1997" i="8"/>
  <c r="F1997" i="8" s="1"/>
  <c r="C1995" i="8"/>
  <c r="D1995" i="8" s="1"/>
  <c r="E2000" i="8"/>
  <c r="F2000" i="8" s="1"/>
  <c r="C1998" i="8"/>
  <c r="D1998" i="8" s="1"/>
  <c r="F2006" i="8"/>
  <c r="D2040" i="8"/>
  <c r="E2065" i="8"/>
  <c r="C2063" i="8"/>
  <c r="D2065" i="8"/>
  <c r="E2063" i="8"/>
  <c r="F2063" i="8" s="1"/>
  <c r="E2077" i="8"/>
  <c r="F2077" i="8" s="1"/>
  <c r="F2081" i="8"/>
  <c r="E2084" i="8"/>
  <c r="D2088" i="8"/>
  <c r="C2099" i="8"/>
  <c r="D2102" i="8"/>
  <c r="C2116" i="8"/>
  <c r="C2125" i="8"/>
  <c r="D2127" i="8"/>
  <c r="E2127" i="8"/>
  <c r="C2135" i="8"/>
  <c r="E2141" i="8"/>
  <c r="C2139" i="8"/>
  <c r="F2191" i="8"/>
  <c r="C2140" i="8"/>
  <c r="E2142" i="8"/>
  <c r="F2142" i="8" s="1"/>
  <c r="E2140" i="8"/>
  <c r="F2140" i="8" s="1"/>
  <c r="C2144" i="8"/>
  <c r="C2148" i="8"/>
  <c r="C2157" i="8"/>
  <c r="D2159" i="8"/>
  <c r="E2159" i="8"/>
  <c r="F2159" i="8" s="1"/>
  <c r="E2167" i="8"/>
  <c r="F2167" i="8" s="1"/>
  <c r="C2171" i="8"/>
  <c r="D2183" i="8"/>
  <c r="F2232" i="8"/>
  <c r="C2181" i="8"/>
  <c r="E2183" i="8"/>
  <c r="E2187" i="8"/>
  <c r="F2187" i="8" s="1"/>
  <c r="D2187" i="8"/>
  <c r="C2185" i="8"/>
  <c r="D2184" i="8"/>
  <c r="C2198" i="8"/>
  <c r="E2232" i="8"/>
  <c r="D2232" i="8"/>
  <c r="C2230" i="8"/>
  <c r="E2231" i="8"/>
  <c r="F2231" i="8" s="1"/>
  <c r="E2278" i="8"/>
  <c r="F2278" i="8" s="1"/>
  <c r="E2312" i="8"/>
  <c r="F2312" i="8" s="1"/>
  <c r="E2317" i="8"/>
  <c r="E2364" i="8"/>
  <c r="C2362" i="8"/>
  <c r="C2363" i="8"/>
  <c r="E2365" i="8"/>
  <c r="F2365" i="8" s="1"/>
  <c r="C1582" i="8"/>
  <c r="D1582" i="8" s="1"/>
  <c r="C1590" i="8"/>
  <c r="D1590" i="8" s="1"/>
  <c r="C1598" i="8"/>
  <c r="D1598" i="8" s="1"/>
  <c r="C1606" i="8"/>
  <c r="D1606" i="8" s="1"/>
  <c r="C1614" i="8"/>
  <c r="D1614" i="8" s="1"/>
  <c r="C1622" i="8"/>
  <c r="D1622" i="8" s="1"/>
  <c r="C1630" i="8"/>
  <c r="D1630" i="8" s="1"/>
  <c r="C1638" i="8"/>
  <c r="D1638" i="8" s="1"/>
  <c r="C1646" i="8"/>
  <c r="D1646" i="8" s="1"/>
  <c r="C1654" i="8"/>
  <c r="D1654" i="8" s="1"/>
  <c r="C1662" i="8"/>
  <c r="D1662" i="8" s="1"/>
  <c r="C1670" i="8"/>
  <c r="D1670" i="8" s="1"/>
  <c r="C1678" i="8"/>
  <c r="D1678" i="8" s="1"/>
  <c r="C1686" i="8"/>
  <c r="D1686" i="8" s="1"/>
  <c r="C1694" i="8"/>
  <c r="D1694" i="8" s="1"/>
  <c r="C1702" i="8"/>
  <c r="D1702" i="8" s="1"/>
  <c r="C1710" i="8"/>
  <c r="D1710" i="8" s="1"/>
  <c r="C1718" i="8"/>
  <c r="D1718" i="8" s="1"/>
  <c r="F1771" i="8"/>
  <c r="C1726" i="8"/>
  <c r="D1726" i="8" s="1"/>
  <c r="C1734" i="8"/>
  <c r="D1734" i="8" s="1"/>
  <c r="F1787" i="8"/>
  <c r="C1742" i="8"/>
  <c r="D1742" i="8" s="1"/>
  <c r="C1750" i="8"/>
  <c r="D1750" i="8" s="1"/>
  <c r="F1803" i="8"/>
  <c r="C1758" i="8"/>
  <c r="D1758" i="8" s="1"/>
  <c r="E1777" i="8"/>
  <c r="F1777" i="8" s="1"/>
  <c r="C1796" i="8"/>
  <c r="D1796" i="8" s="1"/>
  <c r="E1804" i="8"/>
  <c r="F1804" i="8" s="1"/>
  <c r="F1853" i="8"/>
  <c r="C1802" i="8"/>
  <c r="D1802" i="8" s="1"/>
  <c r="C1805" i="8"/>
  <c r="D1805" i="8" s="1"/>
  <c r="F1860" i="8"/>
  <c r="C1809" i="8"/>
  <c r="D1809" i="8" s="1"/>
  <c r="C1822" i="8"/>
  <c r="D1822" i="8" s="1"/>
  <c r="C1827" i="8"/>
  <c r="D1827" i="8" s="1"/>
  <c r="F1841" i="8"/>
  <c r="E1845" i="8"/>
  <c r="F1845" i="8" s="1"/>
  <c r="F1903" i="8"/>
  <c r="C1853" i="8"/>
  <c r="D1853" i="8" s="1"/>
  <c r="C1873" i="8"/>
  <c r="D1873" i="8" s="1"/>
  <c r="C1874" i="8"/>
  <c r="D1874" i="8" s="1"/>
  <c r="C1876" i="8"/>
  <c r="D1876" i="8" s="1"/>
  <c r="F1886" i="8"/>
  <c r="F1889" i="8"/>
  <c r="F1967" i="8"/>
  <c r="C1917" i="8"/>
  <c r="D1917" i="8" s="1"/>
  <c r="C1925" i="8"/>
  <c r="D1925" i="8" s="1"/>
  <c r="E1927" i="8"/>
  <c r="E1930" i="8"/>
  <c r="F1930" i="8" s="1"/>
  <c r="C1938" i="8"/>
  <c r="D1938" i="8" s="1"/>
  <c r="C1940" i="8"/>
  <c r="D1940" i="8" s="1"/>
  <c r="C1961" i="8"/>
  <c r="D1961" i="8" s="1"/>
  <c r="E1973" i="8"/>
  <c r="F1973" i="8" s="1"/>
  <c r="F2031" i="8"/>
  <c r="C1981" i="8"/>
  <c r="D1981" i="8" s="1"/>
  <c r="C2018" i="8"/>
  <c r="D2018" i="8" s="1"/>
  <c r="F2069" i="8"/>
  <c r="E2020" i="8"/>
  <c r="F2020" i="8" s="1"/>
  <c r="F2079" i="8"/>
  <c r="D2030" i="8"/>
  <c r="E2029" i="8"/>
  <c r="E2030" i="8"/>
  <c r="F2030" i="8" s="1"/>
  <c r="C2028" i="8"/>
  <c r="D2037" i="8"/>
  <c r="D2034" i="8"/>
  <c r="E2037" i="8"/>
  <c r="F2037" i="8" s="1"/>
  <c r="D2041" i="8"/>
  <c r="C2039" i="8"/>
  <c r="E2041" i="8"/>
  <c r="E2054" i="8"/>
  <c r="D2057" i="8"/>
  <c r="D2062" i="8"/>
  <c r="E2078" i="8"/>
  <c r="F2078" i="8" s="1"/>
  <c r="C2076" i="8"/>
  <c r="D2078" i="8"/>
  <c r="E2081" i="8"/>
  <c r="D2081" i="8"/>
  <c r="D2085" i="8"/>
  <c r="F2134" i="8"/>
  <c r="C2083" i="8"/>
  <c r="E2085" i="8"/>
  <c r="F2085" i="8" s="1"/>
  <c r="C2090" i="8"/>
  <c r="D2092" i="8"/>
  <c r="F2141" i="8"/>
  <c r="E2092" i="8"/>
  <c r="E2095" i="8"/>
  <c r="E2099" i="8"/>
  <c r="F2099" i="8" s="1"/>
  <c r="C2124" i="8"/>
  <c r="F2127" i="8"/>
  <c r="F2152" i="8"/>
  <c r="C2156" i="8"/>
  <c r="D2171" i="8"/>
  <c r="D2180" i="8"/>
  <c r="C2184" i="8"/>
  <c r="D2198" i="8"/>
  <c r="E2229" i="8"/>
  <c r="F2229" i="8" s="1"/>
  <c r="E2241" i="8"/>
  <c r="D2241" i="8"/>
  <c r="C2239" i="8"/>
  <c r="E2240" i="8"/>
  <c r="D2248" i="8"/>
  <c r="C2246" i="8"/>
  <c r="E2248" i="8"/>
  <c r="F2248" i="8" s="1"/>
  <c r="E2245" i="8"/>
  <c r="F2281" i="8"/>
  <c r="D2287" i="8"/>
  <c r="D2284" i="8"/>
  <c r="C2285" i="8"/>
  <c r="E2287" i="8"/>
  <c r="F2287" i="8" s="1"/>
  <c r="E2285" i="8"/>
  <c r="F2285" i="8" s="1"/>
  <c r="D2289" i="8"/>
  <c r="E2001" i="8"/>
  <c r="F2001" i="8" s="1"/>
  <c r="E2017" i="8"/>
  <c r="F2017" i="8" s="1"/>
  <c r="F2068" i="8"/>
  <c r="E2038" i="8"/>
  <c r="F2038" i="8" s="1"/>
  <c r="E2049" i="8"/>
  <c r="F2049" i="8" s="1"/>
  <c r="D2069" i="8"/>
  <c r="F2118" i="8"/>
  <c r="E2102" i="8"/>
  <c r="F2102" i="8" s="1"/>
  <c r="E2113" i="8"/>
  <c r="D2121" i="8"/>
  <c r="E2121" i="8"/>
  <c r="F2121" i="8" s="1"/>
  <c r="E2125" i="8"/>
  <c r="F2125" i="8" s="1"/>
  <c r="C2123" i="8"/>
  <c r="D2126" i="8"/>
  <c r="F2202" i="8"/>
  <c r="D2153" i="8"/>
  <c r="E2153" i="8"/>
  <c r="F2153" i="8" s="1"/>
  <c r="E2157" i="8"/>
  <c r="C2155" i="8"/>
  <c r="F2207" i="8"/>
  <c r="D2158" i="8"/>
  <c r="F2225" i="8"/>
  <c r="C2174" i="8"/>
  <c r="E2176" i="8"/>
  <c r="F2176" i="8" s="1"/>
  <c r="C2212" i="8"/>
  <c r="E2214" i="8"/>
  <c r="F2214" i="8" s="1"/>
  <c r="D2214" i="8"/>
  <c r="C2372" i="8"/>
  <c r="C2371" i="8"/>
  <c r="E2372" i="8"/>
  <c r="F2372" i="8" s="1"/>
  <c r="E2386" i="8"/>
  <c r="F2386" i="8" s="1"/>
  <c r="C2384" i="8"/>
  <c r="D2386" i="8"/>
  <c r="C13" i="9"/>
  <c r="D13" i="9" s="1"/>
  <c r="C42" i="9"/>
  <c r="D42" i="9" s="1"/>
  <c r="C98" i="9"/>
  <c r="D98" i="9" s="1"/>
  <c r="C97" i="9"/>
  <c r="D97" i="9" s="1"/>
  <c r="C237" i="9"/>
  <c r="D237" i="9" s="1"/>
  <c r="C236" i="9"/>
  <c r="D236" i="9" s="1"/>
  <c r="C266" i="9"/>
  <c r="D266" i="9" s="1"/>
  <c r="C265" i="9"/>
  <c r="D265" i="9" s="1"/>
  <c r="C124" i="9"/>
  <c r="D124" i="9" s="1"/>
  <c r="C123" i="9"/>
  <c r="D123" i="9" s="1"/>
  <c r="C165" i="9"/>
  <c r="D165" i="9" s="1"/>
  <c r="C164" i="9"/>
  <c r="D164" i="9" s="1"/>
  <c r="C208" i="9"/>
  <c r="D208" i="9" s="1"/>
  <c r="C207" i="9"/>
  <c r="D207" i="9" s="1"/>
  <c r="C232" i="9"/>
  <c r="D232" i="9" s="1"/>
  <c r="C231" i="9"/>
  <c r="D231" i="9" s="1"/>
  <c r="C285" i="9"/>
  <c r="D285" i="9" s="1"/>
  <c r="C395" i="9"/>
  <c r="D395" i="9" s="1"/>
  <c r="C494" i="9"/>
  <c r="D494" i="9" s="1"/>
  <c r="C493" i="9"/>
  <c r="D493" i="9" s="1"/>
  <c r="C498" i="9"/>
  <c r="D498" i="9" s="1"/>
  <c r="C510" i="9"/>
  <c r="D510" i="9" s="1"/>
  <c r="C509" i="9"/>
  <c r="D509" i="9" s="1"/>
  <c r="C549" i="9"/>
  <c r="D549" i="9" s="1"/>
  <c r="C2327" i="8"/>
  <c r="D2329" i="8"/>
  <c r="D2326" i="8"/>
  <c r="E2329" i="8"/>
  <c r="F2329" i="8" s="1"/>
  <c r="C2404" i="8"/>
  <c r="C2403" i="8"/>
  <c r="E2404" i="8"/>
  <c r="F2404" i="8" s="1"/>
  <c r="C222" i="9"/>
  <c r="D222" i="9" s="1"/>
  <c r="C284" i="9"/>
  <c r="D284" i="9" s="1"/>
  <c r="C295" i="9"/>
  <c r="D295" i="9" s="1"/>
  <c r="C294" i="9"/>
  <c r="D294" i="9" s="1"/>
  <c r="C366" i="9"/>
  <c r="D366" i="9" s="1"/>
  <c r="C365" i="9"/>
  <c r="D365" i="9" s="1"/>
  <c r="C370" i="9"/>
  <c r="D370" i="9" s="1"/>
  <c r="C382" i="9"/>
  <c r="D382" i="9" s="1"/>
  <c r="C381" i="9"/>
  <c r="D381" i="9" s="1"/>
  <c r="C426" i="9"/>
  <c r="D426" i="9" s="1"/>
  <c r="C427" i="9"/>
  <c r="D427" i="9" s="1"/>
  <c r="C191" i="9"/>
  <c r="D191" i="9" s="1"/>
  <c r="C190" i="9"/>
  <c r="D190" i="9" s="1"/>
  <c r="C505" i="9"/>
  <c r="D505" i="9" s="1"/>
  <c r="C504" i="9"/>
  <c r="D504" i="9" s="1"/>
  <c r="C547" i="9"/>
  <c r="D547" i="9" s="1"/>
  <c r="C546" i="9"/>
  <c r="D546" i="9" s="1"/>
  <c r="C695" i="9"/>
  <c r="D695" i="9" s="1"/>
  <c r="C696" i="9"/>
  <c r="D696" i="9" s="1"/>
  <c r="E2392" i="8"/>
  <c r="F2392" i="8" s="1"/>
  <c r="C76" i="9"/>
  <c r="D76" i="9" s="1"/>
  <c r="C115" i="9"/>
  <c r="D115" i="9" s="1"/>
  <c r="C114" i="9"/>
  <c r="D114" i="9" s="1"/>
  <c r="C146" i="9"/>
  <c r="D146" i="9" s="1"/>
  <c r="C253" i="9"/>
  <c r="D253" i="9" s="1"/>
  <c r="C252" i="9"/>
  <c r="D252" i="9" s="1"/>
  <c r="C281" i="9"/>
  <c r="D281" i="9" s="1"/>
  <c r="C376" i="9"/>
  <c r="D376" i="9" s="1"/>
  <c r="C421" i="9"/>
  <c r="D421" i="9" s="1"/>
  <c r="C479" i="9"/>
  <c r="D479" i="9" s="1"/>
  <c r="C602" i="9"/>
  <c r="D602" i="9" s="1"/>
  <c r="C603" i="9"/>
  <c r="D603" i="9" s="1"/>
  <c r="E1860" i="8"/>
  <c r="E1876" i="8"/>
  <c r="F1876" i="8" s="1"/>
  <c r="E1892" i="8"/>
  <c r="F1892" i="8" s="1"/>
  <c r="E1908" i="8"/>
  <c r="F1908" i="8" s="1"/>
  <c r="E1924" i="8"/>
  <c r="F1924" i="8" s="1"/>
  <c r="E1940" i="8"/>
  <c r="F1940" i="8" s="1"/>
  <c r="E1956" i="8"/>
  <c r="F1956" i="8" s="1"/>
  <c r="E1972" i="8"/>
  <c r="C1985" i="8"/>
  <c r="D1985" i="8" s="1"/>
  <c r="C1987" i="8"/>
  <c r="D1987" i="8" s="1"/>
  <c r="E1989" i="8"/>
  <c r="C1997" i="8"/>
  <c r="D1997" i="8" s="1"/>
  <c r="C1999" i="8"/>
  <c r="D1999" i="8" s="1"/>
  <c r="C2001" i="8"/>
  <c r="D2001" i="8" s="1"/>
  <c r="C2003" i="8"/>
  <c r="D2003" i="8" s="1"/>
  <c r="E2005" i="8"/>
  <c r="F2005" i="8" s="1"/>
  <c r="C2013" i="8"/>
  <c r="D2013" i="8" s="1"/>
  <c r="C2015" i="8"/>
  <c r="D2015" i="8" s="1"/>
  <c r="C2017" i="8"/>
  <c r="D2017" i="8" s="1"/>
  <c r="C2019" i="8"/>
  <c r="D2019" i="8" s="1"/>
  <c r="D2035" i="8"/>
  <c r="F2084" i="8"/>
  <c r="C2033" i="8"/>
  <c r="C2042" i="8"/>
  <c r="D2044" i="8"/>
  <c r="F2095" i="8"/>
  <c r="E2048" i="8"/>
  <c r="F2048" i="8" s="1"/>
  <c r="C2046" i="8"/>
  <c r="C2047" i="8"/>
  <c r="C2053" i="8"/>
  <c r="E2058" i="8"/>
  <c r="F2058" i="8" s="1"/>
  <c r="C2056" i="8"/>
  <c r="C2066" i="8"/>
  <c r="F2117" i="8"/>
  <c r="C2067" i="8"/>
  <c r="E2088" i="8"/>
  <c r="F2088" i="8" s="1"/>
  <c r="C2087" i="8"/>
  <c r="D2089" i="8"/>
  <c r="D2099" i="8"/>
  <c r="F2148" i="8"/>
  <c r="C2097" i="8"/>
  <c r="C2106" i="8"/>
  <c r="D2108" i="8"/>
  <c r="F2157" i="8"/>
  <c r="E2112" i="8"/>
  <c r="F2112" i="8" s="1"/>
  <c r="C2110" i="8"/>
  <c r="C2111" i="8"/>
  <c r="D2117" i="8"/>
  <c r="E2117" i="8"/>
  <c r="C2119" i="8"/>
  <c r="F2177" i="8"/>
  <c r="E2128" i="8"/>
  <c r="F2128" i="8" s="1"/>
  <c r="D2128" i="8"/>
  <c r="E2131" i="8"/>
  <c r="F2131" i="8" s="1"/>
  <c r="D2131" i="8"/>
  <c r="E2130" i="8"/>
  <c r="F2130" i="8" s="1"/>
  <c r="C2141" i="8"/>
  <c r="D2143" i="8"/>
  <c r="E2143" i="8"/>
  <c r="F2143" i="8" s="1"/>
  <c r="C2151" i="8"/>
  <c r="E2160" i="8"/>
  <c r="F2160" i="8" s="1"/>
  <c r="D2160" i="8"/>
  <c r="E2163" i="8"/>
  <c r="D2163" i="8"/>
  <c r="E2162" i="8"/>
  <c r="F2162" i="8" s="1"/>
  <c r="D2181" i="8"/>
  <c r="E2180" i="8"/>
  <c r="F2180" i="8" s="1"/>
  <c r="C2178" i="8"/>
  <c r="E2181" i="8"/>
  <c r="E2204" i="8"/>
  <c r="F2204" i="8" s="1"/>
  <c r="E2205" i="8"/>
  <c r="D2205" i="8"/>
  <c r="C2203" i="8"/>
  <c r="F2254" i="8"/>
  <c r="E2216" i="8"/>
  <c r="F2216" i="8" s="1"/>
  <c r="D2216" i="8"/>
  <c r="C2231" i="8"/>
  <c r="E2233" i="8"/>
  <c r="F2233" i="8" s="1"/>
  <c r="D2261" i="8"/>
  <c r="E2261" i="8"/>
  <c r="F2261" i="8" s="1"/>
  <c r="F2310" i="8"/>
  <c r="C2259" i="8"/>
  <c r="C2329" i="8"/>
  <c r="E2331" i="8"/>
  <c r="F2331" i="8" s="1"/>
  <c r="D2331" i="8"/>
  <c r="F2385" i="8"/>
  <c r="C2334" i="8"/>
  <c r="D2336" i="8"/>
  <c r="D2374" i="8"/>
  <c r="E2396" i="8"/>
  <c r="C2394" i="8"/>
  <c r="C10" i="9"/>
  <c r="D10" i="9" s="1"/>
  <c r="C9" i="9"/>
  <c r="D9" i="9" s="1"/>
  <c r="F3" i="9" s="1"/>
  <c r="C33" i="9"/>
  <c r="D33" i="9" s="1"/>
  <c r="C59" i="9"/>
  <c r="D59" i="9" s="1"/>
  <c r="C129" i="9"/>
  <c r="D129" i="9" s="1"/>
  <c r="C143" i="9"/>
  <c r="D143" i="9" s="1"/>
  <c r="C219" i="9"/>
  <c r="D219" i="9" s="1"/>
  <c r="C243" i="9"/>
  <c r="D243" i="9" s="1"/>
  <c r="C351" i="9"/>
  <c r="D351" i="9" s="1"/>
  <c r="C474" i="9"/>
  <c r="D474" i="9" s="1"/>
  <c r="C475" i="9"/>
  <c r="D475" i="9" s="1"/>
  <c r="F1767" i="8"/>
  <c r="F1775" i="8"/>
  <c r="F1783" i="8"/>
  <c r="F1791" i="8"/>
  <c r="F1799" i="8"/>
  <c r="F1807" i="8"/>
  <c r="F1815" i="8"/>
  <c r="F1831" i="8"/>
  <c r="F1847" i="8"/>
  <c r="F1863" i="8"/>
  <c r="F1879" i="8"/>
  <c r="F1895" i="8"/>
  <c r="F1911" i="8"/>
  <c r="F1927" i="8"/>
  <c r="F1943" i="8"/>
  <c r="F1959" i="8"/>
  <c r="F1975" i="8"/>
  <c r="E1987" i="8"/>
  <c r="F1987" i="8" s="1"/>
  <c r="F1989" i="8"/>
  <c r="E2003" i="8"/>
  <c r="F2003" i="8" s="1"/>
  <c r="E2019" i="8"/>
  <c r="F2019" i="8" s="1"/>
  <c r="F2021" i="8"/>
  <c r="E2033" i="8"/>
  <c r="F2033" i="8" s="1"/>
  <c r="C2032" i="8"/>
  <c r="E2034" i="8"/>
  <c r="F2034" i="8" s="1"/>
  <c r="C2043" i="8"/>
  <c r="C2045" i="8"/>
  <c r="E2047" i="8"/>
  <c r="D2053" i="8"/>
  <c r="C2052" i="8"/>
  <c r="F2115" i="8"/>
  <c r="F2122" i="8"/>
  <c r="E2086" i="8"/>
  <c r="F2086" i="8" s="1"/>
  <c r="E2089" i="8"/>
  <c r="F2089" i="8" s="1"/>
  <c r="E2097" i="8"/>
  <c r="F2097" i="8" s="1"/>
  <c r="F2146" i="8"/>
  <c r="C2096" i="8"/>
  <c r="E2098" i="8"/>
  <c r="C2107" i="8"/>
  <c r="C2109" i="8"/>
  <c r="E2111" i="8"/>
  <c r="F2111" i="8" s="1"/>
  <c r="D2114" i="8"/>
  <c r="D2129" i="8"/>
  <c r="E2129" i="8"/>
  <c r="C2128" i="8"/>
  <c r="E2133" i="8"/>
  <c r="F2133" i="8" s="1"/>
  <c r="C2131" i="8"/>
  <c r="F2183" i="8"/>
  <c r="D2134" i="8"/>
  <c r="D2161" i="8"/>
  <c r="E2161" i="8"/>
  <c r="F2161" i="8" s="1"/>
  <c r="C2160" i="8"/>
  <c r="E2165" i="8"/>
  <c r="F2165" i="8" s="1"/>
  <c r="C2163" i="8"/>
  <c r="D2166" i="8"/>
  <c r="E2175" i="8"/>
  <c r="C2183" i="8"/>
  <c r="D2185" i="8"/>
  <c r="E2185" i="8"/>
  <c r="F2185" i="8" s="1"/>
  <c r="E2184" i="8"/>
  <c r="F2241" i="8"/>
  <c r="C2190" i="8"/>
  <c r="D2192" i="8"/>
  <c r="E2192" i="8"/>
  <c r="F2192" i="8" s="1"/>
  <c r="C2202" i="8"/>
  <c r="E2213" i="8"/>
  <c r="D2223" i="8"/>
  <c r="D2220" i="8"/>
  <c r="F2272" i="8"/>
  <c r="E2223" i="8"/>
  <c r="C2221" i="8"/>
  <c r="D2239" i="8"/>
  <c r="D2236" i="8"/>
  <c r="E2239" i="8"/>
  <c r="F2239" i="8" s="1"/>
  <c r="C2237" i="8"/>
  <c r="C2258" i="8"/>
  <c r="E2264" i="8"/>
  <c r="F2264" i="8" s="1"/>
  <c r="D2264" i="8"/>
  <c r="C2262" i="8"/>
  <c r="F2265" i="8"/>
  <c r="E2290" i="8"/>
  <c r="F2290" i="8" s="1"/>
  <c r="C2288" i="8"/>
  <c r="F2339" i="8"/>
  <c r="D2290" i="8"/>
  <c r="C2308" i="8"/>
  <c r="E2308" i="8"/>
  <c r="F2308" i="8" s="1"/>
  <c r="E2310" i="8"/>
  <c r="C2328" i="8"/>
  <c r="C2333" i="8"/>
  <c r="E2336" i="8"/>
  <c r="F2336" i="8" s="1"/>
  <c r="C2340" i="8"/>
  <c r="C2339" i="8"/>
  <c r="E2340" i="8"/>
  <c r="F2340" i="8" s="1"/>
  <c r="E2354" i="8"/>
  <c r="F2354" i="8" s="1"/>
  <c r="C2352" i="8"/>
  <c r="F2403" i="8"/>
  <c r="D2354" i="8"/>
  <c r="F2359" i="8"/>
  <c r="E2374" i="8"/>
  <c r="F2374" i="8" s="1"/>
  <c r="E2385" i="8"/>
  <c r="C2406" i="8"/>
  <c r="D2409" i="8"/>
  <c r="C51" i="9"/>
  <c r="D51" i="9" s="1"/>
  <c r="C71" i="9"/>
  <c r="D71" i="9" s="1"/>
  <c r="C100" i="9"/>
  <c r="D100" i="9" s="1"/>
  <c r="C105" i="9"/>
  <c r="D105" i="9" s="1"/>
  <c r="C126" i="9"/>
  <c r="D126" i="9" s="1"/>
  <c r="C172" i="9"/>
  <c r="D172" i="9" s="1"/>
  <c r="C268" i="9"/>
  <c r="D268" i="9" s="1"/>
  <c r="C300" i="9"/>
  <c r="D300" i="9" s="1"/>
  <c r="C310" i="9"/>
  <c r="D310" i="9" s="1"/>
  <c r="C346" i="9"/>
  <c r="D346" i="9" s="1"/>
  <c r="C347" i="9"/>
  <c r="D347" i="9" s="1"/>
  <c r="C418" i="9"/>
  <c r="D418" i="9" s="1"/>
  <c r="C523" i="9"/>
  <c r="D523" i="9" s="1"/>
  <c r="C566" i="9"/>
  <c r="D566" i="9" s="1"/>
  <c r="C565" i="9"/>
  <c r="D565" i="9" s="1"/>
  <c r="C1766" i="8"/>
  <c r="D1766" i="8" s="1"/>
  <c r="E1768" i="8"/>
  <c r="F1768" i="8" s="1"/>
  <c r="C1782" i="8"/>
  <c r="D1782" i="8" s="1"/>
  <c r="E1784" i="8"/>
  <c r="F1784" i="8" s="1"/>
  <c r="C1798" i="8"/>
  <c r="D1798" i="8" s="1"/>
  <c r="E1800" i="8"/>
  <c r="F1800" i="8" s="1"/>
  <c r="C1814" i="8"/>
  <c r="D1814" i="8" s="1"/>
  <c r="E1816" i="8"/>
  <c r="F1816" i="8" s="1"/>
  <c r="C1830" i="8"/>
  <c r="D1830" i="8" s="1"/>
  <c r="E1832" i="8"/>
  <c r="F1832" i="8" s="1"/>
  <c r="C1846" i="8"/>
  <c r="D1846" i="8" s="1"/>
  <c r="E1848" i="8"/>
  <c r="F1848" i="8" s="1"/>
  <c r="C1862" i="8"/>
  <c r="D1862" i="8" s="1"/>
  <c r="E1864" i="8"/>
  <c r="F1864" i="8" s="1"/>
  <c r="C1878" i="8"/>
  <c r="D1878" i="8" s="1"/>
  <c r="E1880" i="8"/>
  <c r="F1880" i="8" s="1"/>
  <c r="C1894" i="8"/>
  <c r="D1894" i="8" s="1"/>
  <c r="E1896" i="8"/>
  <c r="C1910" i="8"/>
  <c r="D1910" i="8" s="1"/>
  <c r="E1912" i="8"/>
  <c r="F1912" i="8" s="1"/>
  <c r="C1926" i="8"/>
  <c r="D1926" i="8" s="1"/>
  <c r="E1928" i="8"/>
  <c r="F1928" i="8" s="1"/>
  <c r="C1942" i="8"/>
  <c r="D1942" i="8" s="1"/>
  <c r="E1944" i="8"/>
  <c r="F1944" i="8" s="1"/>
  <c r="C1958" i="8"/>
  <c r="D1958" i="8" s="1"/>
  <c r="E1960" i="8"/>
  <c r="F1960" i="8" s="1"/>
  <c r="C1974" i="8"/>
  <c r="D1974" i="8" s="1"/>
  <c r="E1976" i="8"/>
  <c r="F1976" i="8" s="1"/>
  <c r="F2040" i="8"/>
  <c r="C1989" i="8"/>
  <c r="D1989" i="8" s="1"/>
  <c r="E1991" i="8"/>
  <c r="F1991" i="8" s="1"/>
  <c r="C2005" i="8"/>
  <c r="D2005" i="8" s="1"/>
  <c r="E2007" i="8"/>
  <c r="F2007" i="8" s="1"/>
  <c r="F2072" i="8"/>
  <c r="C2021" i="8"/>
  <c r="D2021" i="8" s="1"/>
  <c r="E2023" i="8"/>
  <c r="F2023" i="8" s="1"/>
  <c r="F2025" i="8"/>
  <c r="E2040" i="8"/>
  <c r="E2045" i="8"/>
  <c r="D2051" i="8"/>
  <c r="F2100" i="8"/>
  <c r="C2049" i="8"/>
  <c r="D2050" i="8"/>
  <c r="C2058" i="8"/>
  <c r="D2060" i="8"/>
  <c r="F2109" i="8"/>
  <c r="E2064" i="8"/>
  <c r="F2064" i="8" s="1"/>
  <c r="C2062" i="8"/>
  <c r="F2113" i="8"/>
  <c r="C2069" i="8"/>
  <c r="E2074" i="8"/>
  <c r="F2074" i="8" s="1"/>
  <c r="F2124" i="8"/>
  <c r="C2072" i="8"/>
  <c r="C2082" i="8"/>
  <c r="F2098" i="8"/>
  <c r="E2104" i="8"/>
  <c r="F2104" i="8" s="1"/>
  <c r="E2120" i="8"/>
  <c r="F2120" i="8" s="1"/>
  <c r="D2120" i="8"/>
  <c r="E2123" i="8"/>
  <c r="D2123" i="8"/>
  <c r="E2122" i="8"/>
  <c r="C2126" i="8"/>
  <c r="F2184" i="8"/>
  <c r="C2133" i="8"/>
  <c r="D2135" i="8"/>
  <c r="E2135" i="8"/>
  <c r="F2135" i="8" s="1"/>
  <c r="E2134" i="8"/>
  <c r="D2140" i="8"/>
  <c r="E2152" i="8"/>
  <c r="D2152" i="8"/>
  <c r="E2155" i="8"/>
  <c r="D2155" i="8"/>
  <c r="E2154" i="8"/>
  <c r="F2154" i="8" s="1"/>
  <c r="C2158" i="8"/>
  <c r="D2167" i="8"/>
  <c r="C2165" i="8"/>
  <c r="E2166" i="8"/>
  <c r="F2166" i="8" s="1"/>
  <c r="F2172" i="8"/>
  <c r="F2175" i="8"/>
  <c r="C2182" i="8"/>
  <c r="F2245" i="8"/>
  <c r="D2199" i="8"/>
  <c r="C2197" i="8"/>
  <c r="D2196" i="8"/>
  <c r="E2199" i="8"/>
  <c r="F2199" i="8" s="1"/>
  <c r="D2203" i="8"/>
  <c r="C2201" i="8"/>
  <c r="F2252" i="8"/>
  <c r="E2203" i="8"/>
  <c r="F2203" i="8" s="1"/>
  <c r="E2210" i="8"/>
  <c r="C2208" i="8"/>
  <c r="F2259" i="8"/>
  <c r="D2210" i="8"/>
  <c r="F2210" i="8"/>
  <c r="C2215" i="8"/>
  <c r="D2217" i="8"/>
  <c r="C2228" i="8"/>
  <c r="E2230" i="8"/>
  <c r="F2230" i="8" s="1"/>
  <c r="D2230" i="8"/>
  <c r="E2228" i="8"/>
  <c r="F2228" i="8" s="1"/>
  <c r="C2244" i="8"/>
  <c r="D2246" i="8"/>
  <c r="F2295" i="8"/>
  <c r="E2246" i="8"/>
  <c r="F2246" i="8" s="1"/>
  <c r="D2258" i="8"/>
  <c r="C2263" i="8"/>
  <c r="D2262" i="8"/>
  <c r="D2265" i="8"/>
  <c r="E2268" i="8"/>
  <c r="F2268" i="8" s="1"/>
  <c r="F2318" i="8"/>
  <c r="E2269" i="8"/>
  <c r="C2267" i="8"/>
  <c r="D2269" i="8"/>
  <c r="E2274" i="8"/>
  <c r="F2274" i="8" s="1"/>
  <c r="C2272" i="8"/>
  <c r="F2323" i="8"/>
  <c r="D2274" i="8"/>
  <c r="C2292" i="8"/>
  <c r="E2292" i="8"/>
  <c r="F2292" i="8" s="1"/>
  <c r="E2294" i="8"/>
  <c r="F2294" i="8" s="1"/>
  <c r="C2307" i="8"/>
  <c r="F2364" i="8"/>
  <c r="C2313" i="8"/>
  <c r="E2315" i="8"/>
  <c r="F2315" i="8" s="1"/>
  <c r="D2315" i="8"/>
  <c r="D2325" i="8"/>
  <c r="D2343" i="8"/>
  <c r="C2341" i="8"/>
  <c r="E2343" i="8"/>
  <c r="F2343" i="8" s="1"/>
  <c r="D2340" i="8"/>
  <c r="C2351" i="8"/>
  <c r="C2361" i="8"/>
  <c r="E2363" i="8"/>
  <c r="F2363" i="8" s="1"/>
  <c r="D2363" i="8"/>
  <c r="D2360" i="8"/>
  <c r="E2361" i="8"/>
  <c r="F2361" i="8" s="1"/>
  <c r="C2366" i="8"/>
  <c r="D2368" i="8"/>
  <c r="E2371" i="8"/>
  <c r="F2371" i="8" s="1"/>
  <c r="C2395" i="8"/>
  <c r="D2406" i="8"/>
  <c r="E2409" i="8"/>
  <c r="F2409" i="8" s="1"/>
  <c r="C22" i="9"/>
  <c r="D22" i="9" s="1"/>
  <c r="C30" i="9"/>
  <c r="D30" i="9" s="1"/>
  <c r="C50" i="9"/>
  <c r="D50" i="9" s="1"/>
  <c r="C118" i="9"/>
  <c r="D118" i="9" s="1"/>
  <c r="C167" i="9"/>
  <c r="D167" i="9" s="1"/>
  <c r="C196" i="9"/>
  <c r="D196" i="9" s="1"/>
  <c r="C210" i="9"/>
  <c r="D210" i="9" s="1"/>
  <c r="C297" i="9"/>
  <c r="D297" i="9" s="1"/>
  <c r="C456" i="9"/>
  <c r="D456" i="9" s="1"/>
  <c r="C554" i="9"/>
  <c r="D554" i="9" s="1"/>
  <c r="C555" i="9"/>
  <c r="D555" i="9" s="1"/>
  <c r="C670" i="9"/>
  <c r="D670" i="9" s="1"/>
  <c r="C669" i="9"/>
  <c r="D669" i="9" s="1"/>
  <c r="E2115" i="8"/>
  <c r="C2167" i="8"/>
  <c r="D2175" i="8"/>
  <c r="D2172" i="8"/>
  <c r="C2180" i="8"/>
  <c r="E2209" i="8"/>
  <c r="F2209" i="8" s="1"/>
  <c r="E2227" i="8"/>
  <c r="F2227" i="8" s="1"/>
  <c r="D2245" i="8"/>
  <c r="C2252" i="8"/>
  <c r="D2254" i="8"/>
  <c r="D2278" i="8"/>
  <c r="C2295" i="8"/>
  <c r="C2301" i="8"/>
  <c r="D2319" i="8"/>
  <c r="D2316" i="8"/>
  <c r="E2344" i="8"/>
  <c r="C2347" i="8"/>
  <c r="D2359" i="8"/>
  <c r="F2408" i="8"/>
  <c r="C2357" i="8"/>
  <c r="E2359" i="8"/>
  <c r="E2358" i="8"/>
  <c r="F2358" i="8" s="1"/>
  <c r="E2376" i="8"/>
  <c r="C2379" i="8"/>
  <c r="D2391" i="8"/>
  <c r="C2389" i="8"/>
  <c r="E2391" i="8"/>
  <c r="F2391" i="8" s="1"/>
  <c r="E2390" i="8"/>
  <c r="E2408" i="8"/>
  <c r="C109" i="9"/>
  <c r="D109" i="9" s="1"/>
  <c r="C138" i="9"/>
  <c r="D138" i="9" s="1"/>
  <c r="C214" i="9"/>
  <c r="D214" i="9" s="1"/>
  <c r="C317" i="9"/>
  <c r="D317" i="9" s="1"/>
  <c r="C431" i="9"/>
  <c r="D431" i="9" s="1"/>
  <c r="C623" i="9"/>
  <c r="D623" i="9" s="1"/>
  <c r="C723" i="9"/>
  <c r="D723" i="9" s="1"/>
  <c r="C722" i="9"/>
  <c r="D722" i="9" s="1"/>
  <c r="C559" i="9"/>
  <c r="D559" i="9" s="1"/>
  <c r="C574" i="9"/>
  <c r="D574" i="9" s="1"/>
  <c r="C573" i="9"/>
  <c r="D573" i="9" s="1"/>
  <c r="C618" i="9"/>
  <c r="D618" i="9" s="1"/>
  <c r="C619" i="9"/>
  <c r="D619" i="9" s="1"/>
  <c r="C638" i="9"/>
  <c r="D638" i="9" s="1"/>
  <c r="C637" i="9"/>
  <c r="D637" i="9" s="1"/>
  <c r="C678" i="9"/>
  <c r="D678" i="9" s="1"/>
  <c r="C677" i="9"/>
  <c r="D677" i="9" s="1"/>
  <c r="C751" i="9"/>
  <c r="D751" i="9" s="1"/>
  <c r="D2029" i="8"/>
  <c r="D2045" i="8"/>
  <c r="D2061" i="8"/>
  <c r="D2077" i="8"/>
  <c r="F2126" i="8"/>
  <c r="D2093" i="8"/>
  <c r="D2109" i="8"/>
  <c r="F2158" i="8"/>
  <c r="C2113" i="8"/>
  <c r="F2173" i="8"/>
  <c r="C2122" i="8"/>
  <c r="F2181" i="8"/>
  <c r="C2130" i="8"/>
  <c r="C2138" i="8"/>
  <c r="C2146" i="8"/>
  <c r="F2205" i="8"/>
  <c r="C2154" i="8"/>
  <c r="F2213" i="8"/>
  <c r="C2162" i="8"/>
  <c r="F2164" i="8"/>
  <c r="C2169" i="8"/>
  <c r="E2179" i="8"/>
  <c r="F2179" i="8" s="1"/>
  <c r="D2197" i="8"/>
  <c r="E2200" i="8"/>
  <c r="F2200" i="8" s="1"/>
  <c r="C2204" i="8"/>
  <c r="D2206" i="8"/>
  <c r="D2209" i="8"/>
  <c r="D2215" i="8"/>
  <c r="C2213" i="8"/>
  <c r="C2222" i="8"/>
  <c r="E2236" i="8"/>
  <c r="F2236" i="8" s="1"/>
  <c r="E2242" i="8"/>
  <c r="F2242" i="8" s="1"/>
  <c r="C2240" i="8"/>
  <c r="C2243" i="8"/>
  <c r="C2247" i="8"/>
  <c r="F2300" i="8"/>
  <c r="D2255" i="8"/>
  <c r="D2252" i="8"/>
  <c r="C2281" i="8"/>
  <c r="E2284" i="8"/>
  <c r="F2284" i="8" s="1"/>
  <c r="F2337" i="8"/>
  <c r="C2286" i="8"/>
  <c r="D2288" i="8"/>
  <c r="E2297" i="8"/>
  <c r="F2297" i="8" s="1"/>
  <c r="E2306" i="8"/>
  <c r="F2306" i="8" s="1"/>
  <c r="C2304" i="8"/>
  <c r="F2355" i="8"/>
  <c r="D2311" i="8"/>
  <c r="F2360" i="8"/>
  <c r="C2309" i="8"/>
  <c r="E2311" i="8"/>
  <c r="F2311" i="8" s="1"/>
  <c r="F2401" i="8"/>
  <c r="C2350" i="8"/>
  <c r="D2352" i="8"/>
  <c r="E2351" i="8"/>
  <c r="F2351" i="8" s="1"/>
  <c r="C2359" i="8"/>
  <c r="C2382" i="8"/>
  <c r="D2384" i="8"/>
  <c r="E2383" i="8"/>
  <c r="C141" i="9"/>
  <c r="D141" i="9" s="1"/>
  <c r="C170" i="9"/>
  <c r="D170" i="9" s="1"/>
  <c r="C343" i="9"/>
  <c r="D343" i="9" s="1"/>
  <c r="C471" i="9"/>
  <c r="D471" i="9" s="1"/>
  <c r="C679" i="9"/>
  <c r="D679" i="9" s="1"/>
  <c r="C680" i="9"/>
  <c r="D680" i="9" s="1"/>
  <c r="C691" i="9"/>
  <c r="D691" i="9" s="1"/>
  <c r="E2195" i="8"/>
  <c r="F2195" i="8" s="1"/>
  <c r="D2213" i="8"/>
  <c r="C2220" i="8"/>
  <c r="D2222" i="8"/>
  <c r="D2231" i="8"/>
  <c r="F2280" i="8"/>
  <c r="C2229" i="8"/>
  <c r="F2289" i="8"/>
  <c r="C2238" i="8"/>
  <c r="E2258" i="8"/>
  <c r="F2258" i="8" s="1"/>
  <c r="C2256" i="8"/>
  <c r="F2307" i="8"/>
  <c r="F2309" i="8"/>
  <c r="F2330" i="8"/>
  <c r="C2279" i="8"/>
  <c r="D2303" i="8"/>
  <c r="D2300" i="8"/>
  <c r="E2348" i="8"/>
  <c r="F2348" i="8" s="1"/>
  <c r="C2346" i="8"/>
  <c r="E2380" i="8"/>
  <c r="F2380" i="8" s="1"/>
  <c r="C2378" i="8"/>
  <c r="F2398" i="8"/>
  <c r="C45" i="9"/>
  <c r="D45" i="9" s="1"/>
  <c r="C74" i="9"/>
  <c r="D74" i="9" s="1"/>
  <c r="C362" i="9"/>
  <c r="D362" i="9" s="1"/>
  <c r="C363" i="9"/>
  <c r="D363" i="9" s="1"/>
  <c r="C430" i="9"/>
  <c r="D430" i="9" s="1"/>
  <c r="C429" i="9"/>
  <c r="D429" i="9" s="1"/>
  <c r="C490" i="9"/>
  <c r="D490" i="9" s="1"/>
  <c r="C491" i="9"/>
  <c r="D491" i="9" s="1"/>
  <c r="C622" i="9"/>
  <c r="D622" i="9" s="1"/>
  <c r="C621" i="9"/>
  <c r="D621" i="9" s="1"/>
  <c r="Y22" i="11"/>
  <c r="Q22" i="11"/>
  <c r="I22" i="11"/>
  <c r="X22" i="11"/>
  <c r="P22" i="11"/>
  <c r="H22" i="11"/>
  <c r="W22" i="11"/>
  <c r="O22" i="11"/>
  <c r="G22" i="11"/>
  <c r="S22" i="11"/>
  <c r="E22" i="11"/>
  <c r="R22" i="11"/>
  <c r="D22" i="11"/>
  <c r="N22" i="11"/>
  <c r="C22" i="11"/>
  <c r="T22" i="11"/>
  <c r="F22" i="11"/>
  <c r="U22" i="11"/>
  <c r="M22" i="11"/>
  <c r="L22" i="11"/>
  <c r="AA22" i="11"/>
  <c r="Z22" i="11"/>
  <c r="V22" i="11"/>
  <c r="F2059" i="8"/>
  <c r="F2075" i="8"/>
  <c r="F2107" i="8"/>
  <c r="F2123" i="8"/>
  <c r="F2139" i="8"/>
  <c r="F2155" i="8"/>
  <c r="E2169" i="8"/>
  <c r="F2169" i="8" s="1"/>
  <c r="E2193" i="8"/>
  <c r="E2211" i="8"/>
  <c r="F2211" i="8" s="1"/>
  <c r="C2210" i="8"/>
  <c r="E2212" i="8"/>
  <c r="F2212" i="8" s="1"/>
  <c r="D2229" i="8"/>
  <c r="D2228" i="8"/>
  <c r="C2236" i="8"/>
  <c r="D2238" i="8"/>
  <c r="D2247" i="8"/>
  <c r="F2296" i="8"/>
  <c r="C2245" i="8"/>
  <c r="C2250" i="8"/>
  <c r="F2305" i="8"/>
  <c r="C2254" i="8"/>
  <c r="D2263" i="8"/>
  <c r="C2261" i="8"/>
  <c r="E2263" i="8"/>
  <c r="F2263" i="8" s="1"/>
  <c r="E2262" i="8"/>
  <c r="F2262" i="8" s="1"/>
  <c r="E2273" i="8"/>
  <c r="F2273" i="8" s="1"/>
  <c r="C2276" i="8"/>
  <c r="C2278" i="8"/>
  <c r="D2285" i="8"/>
  <c r="E2291" i="8"/>
  <c r="F2291" i="8" s="1"/>
  <c r="C2297" i="8"/>
  <c r="E2300" i="8"/>
  <c r="F2353" i="8"/>
  <c r="C2302" i="8"/>
  <c r="D2304" i="8"/>
  <c r="E2303" i="8"/>
  <c r="F2303" i="8" s="1"/>
  <c r="D2309" i="8"/>
  <c r="E2322" i="8"/>
  <c r="F2322" i="8" s="1"/>
  <c r="C2320" i="8"/>
  <c r="D2327" i="8"/>
  <c r="F2376" i="8"/>
  <c r="C2325" i="8"/>
  <c r="E2327" i="8"/>
  <c r="F2327" i="8" s="1"/>
  <c r="E2326" i="8"/>
  <c r="F2326" i="8" s="1"/>
  <c r="E2338" i="8"/>
  <c r="F2338" i="8" s="1"/>
  <c r="C2336" i="8"/>
  <c r="F2387" i="8"/>
  <c r="F2396" i="8"/>
  <c r="C2345" i="8"/>
  <c r="D2349" i="8"/>
  <c r="E2352" i="8"/>
  <c r="F2352" i="8" s="1"/>
  <c r="C2356" i="8"/>
  <c r="C2355" i="8"/>
  <c r="D2358" i="8"/>
  <c r="D2361" i="8"/>
  <c r="E2370" i="8"/>
  <c r="F2370" i="8" s="1"/>
  <c r="C2368" i="8"/>
  <c r="D2381" i="8"/>
  <c r="E2384" i="8"/>
  <c r="F2384" i="8" s="1"/>
  <c r="C2388" i="8"/>
  <c r="C2387" i="8"/>
  <c r="D2390" i="8"/>
  <c r="D2393" i="8"/>
  <c r="E2402" i="8"/>
  <c r="F2402" i="8" s="1"/>
  <c r="C2400" i="8"/>
  <c r="C15" i="9"/>
  <c r="D15" i="9" s="1"/>
  <c r="C39" i="9"/>
  <c r="D39" i="9" s="1"/>
  <c r="C44" i="9"/>
  <c r="D44" i="9" s="1"/>
  <c r="C54" i="9"/>
  <c r="D54" i="9" s="1"/>
  <c r="C73" i="9"/>
  <c r="D73" i="9" s="1"/>
  <c r="C83" i="9"/>
  <c r="D83" i="9" s="1"/>
  <c r="C161" i="9"/>
  <c r="D161" i="9" s="1"/>
  <c r="C178" i="9"/>
  <c r="D178" i="9" s="1"/>
  <c r="C187" i="9"/>
  <c r="D187" i="9" s="1"/>
  <c r="C205" i="9"/>
  <c r="D205" i="9" s="1"/>
  <c r="C228" i="9"/>
  <c r="D228" i="9" s="1"/>
  <c r="C234" i="9"/>
  <c r="D234" i="9" s="1"/>
  <c r="C262" i="9"/>
  <c r="D262" i="9" s="1"/>
  <c r="C307" i="9"/>
  <c r="D307" i="9" s="1"/>
  <c r="C357" i="9"/>
  <c r="D357" i="9" s="1"/>
  <c r="C446" i="9"/>
  <c r="D446" i="9" s="1"/>
  <c r="C445" i="9"/>
  <c r="D445" i="9" s="1"/>
  <c r="C485" i="9"/>
  <c r="D485" i="9" s="1"/>
  <c r="C558" i="9"/>
  <c r="D558" i="9" s="1"/>
  <c r="C557" i="9"/>
  <c r="D557" i="9" s="1"/>
  <c r="C562" i="9"/>
  <c r="D562" i="9" s="1"/>
  <c r="C599" i="9"/>
  <c r="D599" i="9" s="1"/>
  <c r="C667" i="9"/>
  <c r="D667" i="9" s="1"/>
  <c r="C666" i="9"/>
  <c r="D666" i="9" s="1"/>
  <c r="C743" i="9"/>
  <c r="D743" i="9" s="1"/>
  <c r="J22" i="11"/>
  <c r="C2268" i="8"/>
  <c r="E2270" i="8"/>
  <c r="E2277" i="8"/>
  <c r="F2277" i="8" s="1"/>
  <c r="C2284" i="8"/>
  <c r="E2286" i="8"/>
  <c r="F2286" i="8" s="1"/>
  <c r="E2293" i="8"/>
  <c r="F2293" i="8" s="1"/>
  <c r="C2300" i="8"/>
  <c r="E2302" i="8"/>
  <c r="F2302" i="8" s="1"/>
  <c r="E2309" i="8"/>
  <c r="C2316" i="8"/>
  <c r="E2318" i="8"/>
  <c r="E2325" i="8"/>
  <c r="F2325" i="8" s="1"/>
  <c r="C2332" i="8"/>
  <c r="E2334" i="8"/>
  <c r="F2334" i="8" s="1"/>
  <c r="E2341" i="8"/>
  <c r="F2341" i="8" s="1"/>
  <c r="C2348" i="8"/>
  <c r="E2350" i="8"/>
  <c r="F2350" i="8" s="1"/>
  <c r="E2357" i="8"/>
  <c r="F2357" i="8" s="1"/>
  <c r="C2364" i="8"/>
  <c r="E2366" i="8"/>
  <c r="F2366" i="8" s="1"/>
  <c r="E2373" i="8"/>
  <c r="F2373" i="8" s="1"/>
  <c r="C2380" i="8"/>
  <c r="E2382" i="8"/>
  <c r="F2382" i="8" s="1"/>
  <c r="E2389" i="8"/>
  <c r="F2389" i="8" s="1"/>
  <c r="C2396" i="8"/>
  <c r="E2398" i="8"/>
  <c r="E2405" i="8"/>
  <c r="F2405" i="8" s="1"/>
  <c r="C379" i="9"/>
  <c r="D379" i="9" s="1"/>
  <c r="C391" i="9"/>
  <c r="D391" i="9" s="1"/>
  <c r="C443" i="9"/>
  <c r="D443" i="9" s="1"/>
  <c r="C455" i="9"/>
  <c r="D455" i="9" s="1"/>
  <c r="C507" i="9"/>
  <c r="D507" i="9" s="1"/>
  <c r="C519" i="9"/>
  <c r="D519" i="9" s="1"/>
  <c r="C571" i="9"/>
  <c r="D571" i="9" s="1"/>
  <c r="C583" i="9"/>
  <c r="D583" i="9" s="1"/>
  <c r="C742" i="9"/>
  <c r="D742" i="9" s="1"/>
  <c r="C741" i="9"/>
  <c r="D741" i="9" s="1"/>
  <c r="C759" i="9"/>
  <c r="D759" i="9" s="1"/>
  <c r="C760" i="9"/>
  <c r="D760" i="9" s="1"/>
  <c r="U32" i="11"/>
  <c r="M32" i="11"/>
  <c r="E32" i="11"/>
  <c r="T32" i="11"/>
  <c r="L32" i="11"/>
  <c r="D32" i="11"/>
  <c r="AA32" i="11"/>
  <c r="S32" i="11"/>
  <c r="K32" i="11"/>
  <c r="C32" i="11"/>
  <c r="V32" i="11"/>
  <c r="N32" i="11"/>
  <c r="F32" i="11"/>
  <c r="Y32" i="11"/>
  <c r="I32" i="11"/>
  <c r="X32" i="11"/>
  <c r="H32" i="11"/>
  <c r="W32" i="11"/>
  <c r="G32" i="11"/>
  <c r="Z32" i="11"/>
  <c r="J32" i="11"/>
  <c r="U40" i="11"/>
  <c r="M40" i="11"/>
  <c r="E40" i="11"/>
  <c r="T40" i="11"/>
  <c r="L40" i="11"/>
  <c r="D40" i="11"/>
  <c r="AA40" i="11"/>
  <c r="S40" i="11"/>
  <c r="K40" i="11"/>
  <c r="C40" i="11"/>
  <c r="V40" i="11"/>
  <c r="N40" i="11"/>
  <c r="F40" i="11"/>
  <c r="Y40" i="11"/>
  <c r="I40" i="11"/>
  <c r="X40" i="11"/>
  <c r="H40" i="11"/>
  <c r="W40" i="11"/>
  <c r="G40" i="11"/>
  <c r="Z40" i="11"/>
  <c r="J40" i="11"/>
  <c r="O40" i="11"/>
  <c r="D2335" i="8"/>
  <c r="D2337" i="8"/>
  <c r="D2351" i="8"/>
  <c r="D2353" i="8"/>
  <c r="D2367" i="8"/>
  <c r="D2369" i="8"/>
  <c r="D2383" i="8"/>
  <c r="F2383" i="8"/>
  <c r="D2385" i="8"/>
  <c r="F2390" i="8"/>
  <c r="D2399" i="8"/>
  <c r="F2399" i="8"/>
  <c r="D2401" i="8"/>
  <c r="F2406" i="8"/>
  <c r="C398" i="9"/>
  <c r="D398" i="9" s="1"/>
  <c r="C397" i="9"/>
  <c r="D397" i="9" s="1"/>
  <c r="C462" i="9"/>
  <c r="D462" i="9" s="1"/>
  <c r="C461" i="9"/>
  <c r="D461" i="9" s="1"/>
  <c r="C526" i="9"/>
  <c r="D526" i="9" s="1"/>
  <c r="C525" i="9"/>
  <c r="D525" i="9" s="1"/>
  <c r="C590" i="9"/>
  <c r="D590" i="9" s="1"/>
  <c r="C589" i="9"/>
  <c r="D589" i="9" s="1"/>
  <c r="C710" i="9"/>
  <c r="D710" i="9" s="1"/>
  <c r="C709" i="9"/>
  <c r="D709" i="9" s="1"/>
  <c r="W27" i="11"/>
  <c r="O27" i="11"/>
  <c r="G27" i="11"/>
  <c r="V27" i="11"/>
  <c r="N27" i="11"/>
  <c r="F27" i="11"/>
  <c r="U27" i="11"/>
  <c r="M27" i="11"/>
  <c r="E27" i="11"/>
  <c r="X27" i="11"/>
  <c r="P27" i="11"/>
  <c r="H27" i="11"/>
  <c r="AA27" i="11"/>
  <c r="K27" i="11"/>
  <c r="Z27" i="11"/>
  <c r="J27" i="11"/>
  <c r="Y27" i="11"/>
  <c r="I27" i="11"/>
  <c r="L27" i="11"/>
  <c r="E2170" i="8"/>
  <c r="F2170" i="8" s="1"/>
  <c r="D2170" i="8"/>
  <c r="D2179" i="8"/>
  <c r="E2186" i="8"/>
  <c r="F2186" i="8" s="1"/>
  <c r="D2186" i="8"/>
  <c r="D2195" i="8"/>
  <c r="E2202" i="8"/>
  <c r="D2202" i="8"/>
  <c r="D2211" i="8"/>
  <c r="E2218" i="8"/>
  <c r="F2218" i="8" s="1"/>
  <c r="D2218" i="8"/>
  <c r="D2227" i="8"/>
  <c r="E2234" i="8"/>
  <c r="F2234" i="8" s="1"/>
  <c r="D2234" i="8"/>
  <c r="D2243" i="8"/>
  <c r="E2250" i="8"/>
  <c r="D2250" i="8"/>
  <c r="D2259" i="8"/>
  <c r="E2266" i="8"/>
  <c r="F2266" i="8" s="1"/>
  <c r="D2266" i="8"/>
  <c r="D2275" i="8"/>
  <c r="E2282" i="8"/>
  <c r="F2282" i="8" s="1"/>
  <c r="D2282" i="8"/>
  <c r="D2291" i="8"/>
  <c r="E2298" i="8"/>
  <c r="F2298" i="8" s="1"/>
  <c r="D2298" i="8"/>
  <c r="D2307" i="8"/>
  <c r="E2314" i="8"/>
  <c r="F2314" i="8" s="1"/>
  <c r="D2314" i="8"/>
  <c r="D2323" i="8"/>
  <c r="E2330" i="8"/>
  <c r="D2330" i="8"/>
  <c r="D2332" i="8"/>
  <c r="D2339" i="8"/>
  <c r="E2346" i="8"/>
  <c r="F2346" i="8" s="1"/>
  <c r="D2346" i="8"/>
  <c r="D2348" i="8"/>
  <c r="D2355" i="8"/>
  <c r="E2362" i="8"/>
  <c r="D2362" i="8"/>
  <c r="D2364" i="8"/>
  <c r="D2371" i="8"/>
  <c r="E2378" i="8"/>
  <c r="F2378" i="8" s="1"/>
  <c r="D2378" i="8"/>
  <c r="D2380" i="8"/>
  <c r="D2387" i="8"/>
  <c r="E2394" i="8"/>
  <c r="D2394" i="8"/>
  <c r="D2396" i="8"/>
  <c r="D2403" i="8"/>
  <c r="E2410" i="8"/>
  <c r="F2410" i="8" s="1"/>
  <c r="D2410" i="8"/>
  <c r="C239" i="9"/>
  <c r="D239" i="9" s="1"/>
  <c r="C245" i="9"/>
  <c r="D245" i="9" s="1"/>
  <c r="C255" i="9"/>
  <c r="D255" i="9" s="1"/>
  <c r="C261" i="9"/>
  <c r="D261" i="9" s="1"/>
  <c r="C271" i="9"/>
  <c r="D271" i="9" s="1"/>
  <c r="C277" i="9"/>
  <c r="D277" i="9" s="1"/>
  <c r="C287" i="9"/>
  <c r="D287" i="9" s="1"/>
  <c r="C293" i="9"/>
  <c r="D293" i="9" s="1"/>
  <c r="C303" i="9"/>
  <c r="D303" i="9" s="1"/>
  <c r="C309" i="9"/>
  <c r="D309" i="9" s="1"/>
  <c r="C319" i="9"/>
  <c r="D319" i="9" s="1"/>
  <c r="C325" i="9"/>
  <c r="D325" i="9" s="1"/>
  <c r="C375" i="9"/>
  <c r="D375" i="9" s="1"/>
  <c r="C389" i="9"/>
  <c r="D389" i="9" s="1"/>
  <c r="C439" i="9"/>
  <c r="D439" i="9" s="1"/>
  <c r="C453" i="9"/>
  <c r="D453" i="9" s="1"/>
  <c r="C517" i="9"/>
  <c r="D517" i="9" s="1"/>
  <c r="C581" i="9"/>
  <c r="D581" i="9" s="1"/>
  <c r="C645" i="9"/>
  <c r="D645" i="9" s="1"/>
  <c r="C659" i="9"/>
  <c r="D659" i="9" s="1"/>
  <c r="C701" i="9"/>
  <c r="D701" i="9" s="1"/>
  <c r="C27" i="11"/>
  <c r="W35" i="11"/>
  <c r="O35" i="11"/>
  <c r="G35" i="11"/>
  <c r="V35" i="11"/>
  <c r="N35" i="11"/>
  <c r="F35" i="11"/>
  <c r="U35" i="11"/>
  <c r="U5" i="11" s="1"/>
  <c r="M35" i="11"/>
  <c r="E35" i="11"/>
  <c r="X35" i="11"/>
  <c r="P35" i="11"/>
  <c r="H35" i="11"/>
  <c r="AA35" i="11"/>
  <c r="AA5" i="11" s="1"/>
  <c r="K35" i="11"/>
  <c r="K5" i="11" s="1"/>
  <c r="Z35" i="11"/>
  <c r="J35" i="11"/>
  <c r="Y35" i="11"/>
  <c r="I35" i="11"/>
  <c r="L35" i="11"/>
  <c r="AA43" i="11"/>
  <c r="S43" i="11"/>
  <c r="K43" i="11"/>
  <c r="C43" i="11"/>
  <c r="Z43" i="11"/>
  <c r="Q43" i="11"/>
  <c r="H43" i="11"/>
  <c r="Y43" i="11"/>
  <c r="P43" i="11"/>
  <c r="G43" i="11"/>
  <c r="X43" i="11"/>
  <c r="O43" i="11"/>
  <c r="F43" i="11"/>
  <c r="R43" i="11"/>
  <c r="I43" i="11"/>
  <c r="M43" i="11"/>
  <c r="L43" i="11"/>
  <c r="J43" i="11"/>
  <c r="N43" i="11"/>
  <c r="F2221" i="8"/>
  <c r="F2237" i="8"/>
  <c r="F2253" i="8"/>
  <c r="F2269" i="8"/>
  <c r="F2301" i="8"/>
  <c r="F2317" i="8"/>
  <c r="D2270" i="8"/>
  <c r="F2333" i="8"/>
  <c r="D2286" i="8"/>
  <c r="F2349" i="8"/>
  <c r="D2302" i="8"/>
  <c r="D2318" i="8"/>
  <c r="F2381" i="8"/>
  <c r="D2334" i="8"/>
  <c r="F2397" i="8"/>
  <c r="D2350" i="8"/>
  <c r="D2366" i="8"/>
  <c r="D2382" i="8"/>
  <c r="D2398" i="8"/>
  <c r="C21" i="9"/>
  <c r="D21" i="9" s="1"/>
  <c r="C53" i="9"/>
  <c r="D53" i="9" s="1"/>
  <c r="C85" i="9"/>
  <c r="D85" i="9" s="1"/>
  <c r="C117" i="9"/>
  <c r="D117" i="9" s="1"/>
  <c r="C149" i="9"/>
  <c r="D149" i="9" s="1"/>
  <c r="C181" i="9"/>
  <c r="D181" i="9" s="1"/>
  <c r="C213" i="9"/>
  <c r="D213" i="9" s="1"/>
  <c r="C350" i="9"/>
  <c r="D350" i="9" s="1"/>
  <c r="C349" i="9"/>
  <c r="D349" i="9" s="1"/>
  <c r="C414" i="9"/>
  <c r="D414" i="9" s="1"/>
  <c r="C413" i="9"/>
  <c r="D413" i="9" s="1"/>
  <c r="C478" i="9"/>
  <c r="D478" i="9" s="1"/>
  <c r="C477" i="9"/>
  <c r="D477" i="9" s="1"/>
  <c r="C542" i="9"/>
  <c r="D542" i="9" s="1"/>
  <c r="C541" i="9"/>
  <c r="D541" i="9" s="1"/>
  <c r="C606" i="9"/>
  <c r="D606" i="9" s="1"/>
  <c r="C605" i="9"/>
  <c r="D605" i="9" s="1"/>
  <c r="C658" i="9"/>
  <c r="D658" i="9" s="1"/>
  <c r="C693" i="9"/>
  <c r="D693" i="9" s="1"/>
  <c r="C719" i="9"/>
  <c r="D719" i="9" s="1"/>
  <c r="C728" i="9"/>
  <c r="D728" i="9" s="1"/>
  <c r="C736" i="9"/>
  <c r="D736" i="9" s="1"/>
  <c r="C755" i="9"/>
  <c r="D755" i="9" s="1"/>
  <c r="U20" i="11"/>
  <c r="M20" i="11"/>
  <c r="E20" i="11"/>
  <c r="T20" i="11"/>
  <c r="L20" i="11"/>
  <c r="D20" i="11"/>
  <c r="AA20" i="11"/>
  <c r="S20" i="11"/>
  <c r="K20" i="11"/>
  <c r="C20" i="11"/>
  <c r="Y20" i="11"/>
  <c r="N20" i="11"/>
  <c r="X20" i="11"/>
  <c r="J20" i="11"/>
  <c r="W20" i="11"/>
  <c r="I20" i="11"/>
  <c r="Z20" i="11"/>
  <c r="O20" i="11"/>
  <c r="U24" i="11"/>
  <c r="M24" i="11"/>
  <c r="E24" i="11"/>
  <c r="T24" i="11"/>
  <c r="L24" i="11"/>
  <c r="D24" i="11"/>
  <c r="AA24" i="11"/>
  <c r="S24" i="11"/>
  <c r="K24" i="11"/>
  <c r="C24" i="11"/>
  <c r="V24" i="11"/>
  <c r="N24" i="11"/>
  <c r="F24" i="11"/>
  <c r="Y24" i="11"/>
  <c r="I24" i="11"/>
  <c r="X24" i="11"/>
  <c r="H24" i="11"/>
  <c r="W24" i="11"/>
  <c r="G24" i="11"/>
  <c r="Z24" i="11"/>
  <c r="J24" i="11"/>
  <c r="D27" i="11"/>
  <c r="M3" i="11"/>
  <c r="C35" i="11"/>
  <c r="C3" i="11" s="1"/>
  <c r="D43" i="11"/>
  <c r="H21" i="10"/>
  <c r="U28" i="11"/>
  <c r="M28" i="11"/>
  <c r="E28" i="11"/>
  <c r="T28" i="11"/>
  <c r="L28" i="11"/>
  <c r="D28" i="11"/>
  <c r="AA28" i="11"/>
  <c r="S28" i="11"/>
  <c r="K28" i="11"/>
  <c r="C28" i="11"/>
  <c r="V28" i="11"/>
  <c r="N28" i="11"/>
  <c r="F28" i="11"/>
  <c r="R28" i="11"/>
  <c r="F3" i="11"/>
  <c r="U36" i="11"/>
  <c r="M36" i="11"/>
  <c r="E36" i="11"/>
  <c r="T36" i="11"/>
  <c r="L36" i="11"/>
  <c r="L5" i="11" s="1"/>
  <c r="D36" i="11"/>
  <c r="AA36" i="11"/>
  <c r="S36" i="11"/>
  <c r="S3" i="11" s="1"/>
  <c r="K36" i="11"/>
  <c r="C36" i="11"/>
  <c r="V36" i="11"/>
  <c r="N36" i="11"/>
  <c r="F36" i="11"/>
  <c r="R36" i="11"/>
  <c r="T39" i="11"/>
  <c r="T4" i="11" s="1"/>
  <c r="M49" i="11"/>
  <c r="G53" i="11"/>
  <c r="V53" i="11"/>
  <c r="N53" i="11"/>
  <c r="F53" i="11"/>
  <c r="P53" i="11"/>
  <c r="X53" i="11"/>
  <c r="D53" i="11"/>
  <c r="C53" i="11"/>
  <c r="Z53" i="11"/>
  <c r="Q53" i="11"/>
  <c r="H53" i="11"/>
  <c r="W49" i="11"/>
  <c r="O49" i="11"/>
  <c r="G49" i="11"/>
  <c r="Z49" i="11"/>
  <c r="Q49" i="11"/>
  <c r="H49" i="11"/>
  <c r="Y49" i="11"/>
  <c r="P49" i="11"/>
  <c r="F49" i="11"/>
  <c r="X49" i="11"/>
  <c r="N49" i="11"/>
  <c r="E49" i="11"/>
  <c r="AA49" i="11"/>
  <c r="R49" i="11"/>
  <c r="I49" i="11"/>
  <c r="T49" i="11"/>
  <c r="Z60" i="11"/>
  <c r="Q60" i="11"/>
  <c r="X60" i="11"/>
  <c r="P60" i="11"/>
  <c r="H60" i="11"/>
  <c r="N60" i="11"/>
  <c r="D60" i="11"/>
  <c r="V60" i="11"/>
  <c r="C60" i="11"/>
  <c r="F60" i="11"/>
  <c r="X61" i="11"/>
  <c r="P61" i="11"/>
  <c r="H61" i="11"/>
  <c r="G61" i="11"/>
  <c r="V61" i="11"/>
  <c r="N61" i="11"/>
  <c r="F61" i="11"/>
  <c r="K61" i="11"/>
  <c r="S61" i="11"/>
  <c r="V62" i="11"/>
  <c r="N62" i="11"/>
  <c r="F62" i="11"/>
  <c r="D62" i="11"/>
  <c r="P62" i="11"/>
  <c r="G62" i="11"/>
  <c r="X62" i="11"/>
  <c r="C62" i="11"/>
  <c r="Z62" i="11"/>
  <c r="Q62" i="11"/>
  <c r="H62" i="11"/>
  <c r="X69" i="11"/>
  <c r="P69" i="11"/>
  <c r="H69" i="11"/>
  <c r="G69" i="11"/>
  <c r="V69" i="11"/>
  <c r="N69" i="11"/>
  <c r="F69" i="11"/>
  <c r="K69" i="11"/>
  <c r="S69" i="11"/>
  <c r="V70" i="11"/>
  <c r="N70" i="11"/>
  <c r="F70" i="11"/>
  <c r="D70" i="11"/>
  <c r="S70" i="11"/>
  <c r="Z70" i="11"/>
  <c r="P70" i="11"/>
  <c r="G70" i="11"/>
  <c r="X70" i="11"/>
  <c r="C70" i="11"/>
  <c r="Q70" i="11"/>
  <c r="H70" i="11"/>
  <c r="V86" i="11"/>
  <c r="N86" i="11"/>
  <c r="F86" i="11"/>
  <c r="D86" i="11"/>
  <c r="S86" i="11"/>
  <c r="K86" i="11"/>
  <c r="C86" i="11"/>
  <c r="H86" i="11"/>
  <c r="Z86" i="11"/>
  <c r="P86" i="11"/>
  <c r="X86" i="11"/>
  <c r="Q86" i="11"/>
  <c r="C334" i="9"/>
  <c r="D334" i="9" s="1"/>
  <c r="C675" i="9"/>
  <c r="D675" i="9" s="1"/>
  <c r="C707" i="9"/>
  <c r="D707" i="9" s="1"/>
  <c r="C739" i="9"/>
  <c r="D739" i="9" s="1"/>
  <c r="W23" i="11"/>
  <c r="O23" i="11"/>
  <c r="G23" i="11"/>
  <c r="V23" i="11"/>
  <c r="N23" i="11"/>
  <c r="F23" i="11"/>
  <c r="U23" i="11"/>
  <c r="M23" i="11"/>
  <c r="E23" i="11"/>
  <c r="X23" i="11"/>
  <c r="P23" i="11"/>
  <c r="Q23" i="11"/>
  <c r="O28" i="11"/>
  <c r="C4" i="11"/>
  <c r="O36" i="11"/>
  <c r="J49" i="11"/>
  <c r="U50" i="11"/>
  <c r="M50" i="11"/>
  <c r="E50" i="11"/>
  <c r="T50" i="11"/>
  <c r="L50" i="11"/>
  <c r="D50" i="11"/>
  <c r="V50" i="11"/>
  <c r="J50" i="11"/>
  <c r="S50" i="11"/>
  <c r="I50" i="11"/>
  <c r="R50" i="11"/>
  <c r="H50" i="11"/>
  <c r="W50" i="11"/>
  <c r="K50" i="11"/>
  <c r="X50" i="11"/>
  <c r="D69" i="11"/>
  <c r="X73" i="11"/>
  <c r="P73" i="11"/>
  <c r="H73" i="11"/>
  <c r="G73" i="11"/>
  <c r="V73" i="11"/>
  <c r="N73" i="11"/>
  <c r="F73" i="11"/>
  <c r="Q73" i="11"/>
  <c r="D73" i="11"/>
  <c r="Z73" i="11"/>
  <c r="C73" i="11"/>
  <c r="S73" i="11"/>
  <c r="C654" i="9"/>
  <c r="D654" i="9" s="1"/>
  <c r="P28" i="11"/>
  <c r="W31" i="11"/>
  <c r="O31" i="11"/>
  <c r="G31" i="11"/>
  <c r="V31" i="11"/>
  <c r="N31" i="11"/>
  <c r="F31" i="11"/>
  <c r="U31" i="11"/>
  <c r="M31" i="11"/>
  <c r="E31" i="11"/>
  <c r="X31" i="11"/>
  <c r="P31" i="11"/>
  <c r="H31" i="11"/>
  <c r="R31" i="11"/>
  <c r="D5" i="11"/>
  <c r="D4" i="11"/>
  <c r="D3" i="11"/>
  <c r="P36" i="11"/>
  <c r="W39" i="11"/>
  <c r="O39" i="11"/>
  <c r="G39" i="11"/>
  <c r="V39" i="11"/>
  <c r="V3" i="11" s="1"/>
  <c r="N39" i="11"/>
  <c r="F39" i="11"/>
  <c r="U39" i="11"/>
  <c r="M39" i="11"/>
  <c r="E39" i="11"/>
  <c r="X39" i="11"/>
  <c r="P39" i="11"/>
  <c r="H39" i="11"/>
  <c r="R39" i="11"/>
  <c r="K49" i="11"/>
  <c r="Q56" i="11"/>
  <c r="X56" i="11"/>
  <c r="P56" i="11"/>
  <c r="H56" i="11"/>
  <c r="S56" i="11"/>
  <c r="G56" i="11"/>
  <c r="Z56" i="11"/>
  <c r="F56" i="11"/>
  <c r="V82" i="11"/>
  <c r="N82" i="11"/>
  <c r="F82" i="11"/>
  <c r="D82" i="11"/>
  <c r="S82" i="11"/>
  <c r="K82" i="11"/>
  <c r="C82" i="11"/>
  <c r="Q82" i="11"/>
  <c r="G82" i="11"/>
  <c r="X82" i="11"/>
  <c r="P82" i="11"/>
  <c r="G86" i="11"/>
  <c r="C653" i="9"/>
  <c r="D653" i="9" s="1"/>
  <c r="C683" i="9"/>
  <c r="D683" i="9" s="1"/>
  <c r="C685" i="9"/>
  <c r="D685" i="9" s="1"/>
  <c r="C715" i="9"/>
  <c r="D715" i="9" s="1"/>
  <c r="C717" i="9"/>
  <c r="D717" i="9" s="1"/>
  <c r="C747" i="9"/>
  <c r="D747" i="9" s="1"/>
  <c r="C749" i="9"/>
  <c r="D749" i="9" s="1"/>
  <c r="D23" i="11"/>
  <c r="S23" i="11"/>
  <c r="Q28" i="11"/>
  <c r="C31" i="11"/>
  <c r="S31" i="11"/>
  <c r="E4" i="11"/>
  <c r="E3" i="11"/>
  <c r="U4" i="11"/>
  <c r="Q36" i="11"/>
  <c r="C39" i="11"/>
  <c r="S39" i="11"/>
  <c r="Y48" i="11"/>
  <c r="Q48" i="11"/>
  <c r="I48" i="11"/>
  <c r="X48" i="11"/>
  <c r="O48" i="11"/>
  <c r="F48" i="11"/>
  <c r="W48" i="11"/>
  <c r="N48" i="11"/>
  <c r="E48" i="11"/>
  <c r="V48" i="11"/>
  <c r="M48" i="11"/>
  <c r="D48" i="11"/>
  <c r="Z48" i="11"/>
  <c r="P48" i="11"/>
  <c r="G48" i="11"/>
  <c r="T48" i="11"/>
  <c r="L49" i="11"/>
  <c r="F50" i="11"/>
  <c r="Z50" i="11"/>
  <c r="D54" i="11"/>
  <c r="X54" i="11"/>
  <c r="P54" i="11"/>
  <c r="H54" i="11"/>
  <c r="G54" i="11"/>
  <c r="V54" i="11"/>
  <c r="N54" i="11"/>
  <c r="F54" i="11"/>
  <c r="Q54" i="11"/>
  <c r="C56" i="11"/>
  <c r="N56" i="11"/>
  <c r="K60" i="11"/>
  <c r="K62" i="11"/>
  <c r="J26" i="11"/>
  <c r="R26" i="11"/>
  <c r="Z26" i="11"/>
  <c r="J30" i="11"/>
  <c r="R30" i="11"/>
  <c r="Z30" i="11"/>
  <c r="J34" i="11"/>
  <c r="R34" i="11"/>
  <c r="Z34" i="11"/>
  <c r="J38" i="11"/>
  <c r="R38" i="11"/>
  <c r="Z38" i="11"/>
  <c r="J42" i="11"/>
  <c r="R42" i="11"/>
  <c r="Z42" i="11"/>
  <c r="Y44" i="11"/>
  <c r="Q44" i="11"/>
  <c r="I44" i="11"/>
  <c r="K44" i="11"/>
  <c r="T44" i="11"/>
  <c r="Y52" i="11"/>
  <c r="Q52" i="11"/>
  <c r="I52" i="11"/>
  <c r="X52" i="11"/>
  <c r="P52" i="11"/>
  <c r="H52" i="11"/>
  <c r="L52" i="11"/>
  <c r="V52" i="11"/>
  <c r="V66" i="11"/>
  <c r="N66" i="11"/>
  <c r="F66" i="11"/>
  <c r="D66" i="11"/>
  <c r="V78" i="11"/>
  <c r="N78" i="11"/>
  <c r="F78" i="11"/>
  <c r="D78" i="11"/>
  <c r="S78" i="11"/>
  <c r="K78" i="11"/>
  <c r="C78" i="11"/>
  <c r="I22" i="12"/>
  <c r="I26" i="12"/>
  <c r="I30" i="12"/>
  <c r="I34" i="12"/>
  <c r="K37" i="12"/>
  <c r="K5" i="12" s="1"/>
  <c r="X36" i="12"/>
  <c r="P36" i="12"/>
  <c r="H36" i="12"/>
  <c r="Z36" i="12"/>
  <c r="Z5" i="12" s="1"/>
  <c r="Q36" i="12"/>
  <c r="Q4" i="12" s="1"/>
  <c r="G36" i="12"/>
  <c r="Y36" i="12"/>
  <c r="O36" i="12"/>
  <c r="F36" i="12"/>
  <c r="W36" i="12"/>
  <c r="N36" i="12"/>
  <c r="E36" i="12"/>
  <c r="V36" i="12"/>
  <c r="M36" i="12"/>
  <c r="D36" i="12"/>
  <c r="T36" i="12"/>
  <c r="L37" i="12"/>
  <c r="M37" i="12"/>
  <c r="I36" i="12"/>
  <c r="AA36" i="12"/>
  <c r="AA5" i="12" s="1"/>
  <c r="V37" i="12"/>
  <c r="N37" i="12"/>
  <c r="F37" i="12"/>
  <c r="AA37" i="12"/>
  <c r="AA3" i="12" s="1"/>
  <c r="R37" i="12"/>
  <c r="I37" i="12"/>
  <c r="Z37" i="12"/>
  <c r="Z3" i="12" s="1"/>
  <c r="Q37" i="12"/>
  <c r="H37" i="12"/>
  <c r="Y37" i="12"/>
  <c r="P37" i="12"/>
  <c r="G37" i="12"/>
  <c r="X37" i="12"/>
  <c r="O37" i="12"/>
  <c r="E37" i="12"/>
  <c r="T37" i="12"/>
  <c r="G26" i="11"/>
  <c r="O26" i="11"/>
  <c r="W26" i="11"/>
  <c r="G30" i="11"/>
  <c r="O30" i="11"/>
  <c r="W30" i="11"/>
  <c r="G34" i="11"/>
  <c r="O34" i="11"/>
  <c r="W34" i="11"/>
  <c r="G38" i="11"/>
  <c r="O38" i="11"/>
  <c r="W38" i="11"/>
  <c r="G42" i="11"/>
  <c r="O42" i="11"/>
  <c r="W42" i="11"/>
  <c r="G44" i="11"/>
  <c r="P44" i="11"/>
  <c r="Z44" i="11"/>
  <c r="AA47" i="11"/>
  <c r="S47" i="11"/>
  <c r="K47" i="11"/>
  <c r="C47" i="11"/>
  <c r="L47" i="11"/>
  <c r="U47" i="11"/>
  <c r="G52" i="11"/>
  <c r="S52" i="11"/>
  <c r="K58" i="11"/>
  <c r="S58" i="11"/>
  <c r="X65" i="11"/>
  <c r="P65" i="11"/>
  <c r="H65" i="11"/>
  <c r="G65" i="11"/>
  <c r="V65" i="11"/>
  <c r="N65" i="11"/>
  <c r="F65" i="11"/>
  <c r="X77" i="11"/>
  <c r="P77" i="11"/>
  <c r="H77" i="11"/>
  <c r="G77" i="11"/>
  <c r="V77" i="11"/>
  <c r="N77" i="11"/>
  <c r="F77" i="11"/>
  <c r="W22" i="12"/>
  <c r="O22" i="12"/>
  <c r="G22" i="12"/>
  <c r="V22" i="12"/>
  <c r="N22" i="12"/>
  <c r="F22" i="12"/>
  <c r="U22" i="12"/>
  <c r="M22" i="12"/>
  <c r="E22" i="12"/>
  <c r="T22" i="12"/>
  <c r="L22" i="12"/>
  <c r="D22" i="12"/>
  <c r="R22" i="12"/>
  <c r="W26" i="12"/>
  <c r="O26" i="12"/>
  <c r="G26" i="12"/>
  <c r="V26" i="12"/>
  <c r="N26" i="12"/>
  <c r="F26" i="12"/>
  <c r="U26" i="12"/>
  <c r="M26" i="12"/>
  <c r="E26" i="12"/>
  <c r="T26" i="12"/>
  <c r="L26" i="12"/>
  <c r="D26" i="12"/>
  <c r="R26" i="12"/>
  <c r="W30" i="12"/>
  <c r="O30" i="12"/>
  <c r="G30" i="12"/>
  <c r="V30" i="12"/>
  <c r="N30" i="12"/>
  <c r="F30" i="12"/>
  <c r="U30" i="12"/>
  <c r="M30" i="12"/>
  <c r="E30" i="12"/>
  <c r="T30" i="12"/>
  <c r="L30" i="12"/>
  <c r="D30" i="12"/>
  <c r="R30" i="12"/>
  <c r="T34" i="12"/>
  <c r="X34" i="12"/>
  <c r="O34" i="12"/>
  <c r="G34" i="12"/>
  <c r="W34" i="12"/>
  <c r="N34" i="12"/>
  <c r="F34" i="12"/>
  <c r="V34" i="12"/>
  <c r="M34" i="12"/>
  <c r="E34" i="12"/>
  <c r="U34" i="12"/>
  <c r="L34" i="12"/>
  <c r="D34" i="12"/>
  <c r="R34" i="12"/>
  <c r="K36" i="12"/>
  <c r="C37" i="12"/>
  <c r="U37" i="12"/>
  <c r="J21" i="11"/>
  <c r="R21" i="11"/>
  <c r="Z21" i="11"/>
  <c r="J25" i="11"/>
  <c r="R25" i="11"/>
  <c r="Z25" i="11"/>
  <c r="H26" i="11"/>
  <c r="P26" i="11"/>
  <c r="X26" i="11"/>
  <c r="J29" i="11"/>
  <c r="R29" i="11"/>
  <c r="Z29" i="11"/>
  <c r="H30" i="11"/>
  <c r="P30" i="11"/>
  <c r="X30" i="11"/>
  <c r="J33" i="11"/>
  <c r="R33" i="11"/>
  <c r="Z33" i="11"/>
  <c r="H34" i="11"/>
  <c r="P34" i="11"/>
  <c r="X34" i="11"/>
  <c r="J37" i="11"/>
  <c r="R37" i="11"/>
  <c r="Z37" i="11"/>
  <c r="H38" i="11"/>
  <c r="P38" i="11"/>
  <c r="X38" i="11"/>
  <c r="J41" i="11"/>
  <c r="R41" i="11"/>
  <c r="Z41" i="11"/>
  <c r="H42" i="11"/>
  <c r="P42" i="11"/>
  <c r="X42" i="11"/>
  <c r="H44" i="11"/>
  <c r="R44" i="11"/>
  <c r="AA44" i="11"/>
  <c r="U46" i="11"/>
  <c r="M46" i="11"/>
  <c r="E46" i="11"/>
  <c r="K46" i="11"/>
  <c r="T46" i="11"/>
  <c r="D47" i="11"/>
  <c r="M47" i="11"/>
  <c r="V47" i="11"/>
  <c r="J52" i="11"/>
  <c r="T52" i="11"/>
  <c r="C58" i="11"/>
  <c r="C65" i="11"/>
  <c r="Z65" i="11"/>
  <c r="S66" i="11"/>
  <c r="C77" i="11"/>
  <c r="Z77" i="11"/>
  <c r="X81" i="11"/>
  <c r="P81" i="11"/>
  <c r="H81" i="11"/>
  <c r="G81" i="11"/>
  <c r="V81" i="11"/>
  <c r="N81" i="11"/>
  <c r="F81" i="11"/>
  <c r="C22" i="12"/>
  <c r="S22" i="12"/>
  <c r="C26" i="12"/>
  <c r="S26" i="12"/>
  <c r="C30" i="12"/>
  <c r="S30" i="12"/>
  <c r="C34" i="12"/>
  <c r="S34" i="12"/>
  <c r="L36" i="12"/>
  <c r="D37" i="12"/>
  <c r="W37" i="12"/>
  <c r="C21" i="11"/>
  <c r="K21" i="11"/>
  <c r="S21" i="11"/>
  <c r="C25" i="11"/>
  <c r="K25" i="11"/>
  <c r="S25" i="11"/>
  <c r="I26" i="11"/>
  <c r="Q26" i="11"/>
  <c r="C29" i="11"/>
  <c r="K29" i="11"/>
  <c r="S29" i="11"/>
  <c r="I30" i="11"/>
  <c r="Q30" i="11"/>
  <c r="C33" i="11"/>
  <c r="K33" i="11"/>
  <c r="S33" i="11"/>
  <c r="I34" i="11"/>
  <c r="Q34" i="11"/>
  <c r="C37" i="11"/>
  <c r="K37" i="11"/>
  <c r="S37" i="11"/>
  <c r="S5" i="11" s="1"/>
  <c r="I38" i="11"/>
  <c r="Q38" i="11"/>
  <c r="C41" i="11"/>
  <c r="K41" i="11"/>
  <c r="S41" i="11"/>
  <c r="I42" i="11"/>
  <c r="Q42" i="11"/>
  <c r="J44" i="11"/>
  <c r="S44" i="11"/>
  <c r="W45" i="11"/>
  <c r="O45" i="11"/>
  <c r="G45" i="11"/>
  <c r="K45" i="11"/>
  <c r="T45" i="11"/>
  <c r="C46" i="11"/>
  <c r="L46" i="11"/>
  <c r="V46" i="11"/>
  <c r="E47" i="11"/>
  <c r="N47" i="11"/>
  <c r="W47" i="11"/>
  <c r="K52" i="11"/>
  <c r="U52" i="11"/>
  <c r="G57" i="11"/>
  <c r="V57" i="11"/>
  <c r="N57" i="11"/>
  <c r="F57" i="11"/>
  <c r="D65" i="11"/>
  <c r="Q65" i="11"/>
  <c r="K66" i="11"/>
  <c r="V74" i="11"/>
  <c r="N74" i="11"/>
  <c r="F74" i="11"/>
  <c r="D74" i="11"/>
  <c r="S74" i="11"/>
  <c r="K74" i="11"/>
  <c r="C74" i="11"/>
  <c r="D77" i="11"/>
  <c r="Q77" i="11"/>
  <c r="X78" i="11"/>
  <c r="C81" i="11"/>
  <c r="Z81" i="11"/>
  <c r="X85" i="11"/>
  <c r="P85" i="11"/>
  <c r="H85" i="11"/>
  <c r="G85" i="11"/>
  <c r="V85" i="11"/>
  <c r="N85" i="11"/>
  <c r="F85" i="11"/>
  <c r="K3" i="12"/>
  <c r="Y21" i="12"/>
  <c r="Q21" i="12"/>
  <c r="I21" i="12"/>
  <c r="X21" i="12"/>
  <c r="P21" i="12"/>
  <c r="H21" i="12"/>
  <c r="W21" i="12"/>
  <c r="O21" i="12"/>
  <c r="G21" i="12"/>
  <c r="V21" i="12"/>
  <c r="N21" i="12"/>
  <c r="F21" i="12"/>
  <c r="R21" i="12"/>
  <c r="H22" i="12"/>
  <c r="X22" i="12"/>
  <c r="Y25" i="12"/>
  <c r="Q25" i="12"/>
  <c r="I25" i="12"/>
  <c r="X25" i="12"/>
  <c r="P25" i="12"/>
  <c r="H25" i="12"/>
  <c r="W25" i="12"/>
  <c r="O25" i="12"/>
  <c r="G25" i="12"/>
  <c r="V25" i="12"/>
  <c r="N25" i="12"/>
  <c r="F25" i="12"/>
  <c r="R25" i="12"/>
  <c r="H26" i="12"/>
  <c r="X26" i="12"/>
  <c r="Y29" i="12"/>
  <c r="Q29" i="12"/>
  <c r="I29" i="12"/>
  <c r="X29" i="12"/>
  <c r="P29" i="12"/>
  <c r="H29" i="12"/>
  <c r="W29" i="12"/>
  <c r="O29" i="12"/>
  <c r="G29" i="12"/>
  <c r="V29" i="12"/>
  <c r="N29" i="12"/>
  <c r="F29" i="12"/>
  <c r="R29" i="12"/>
  <c r="H30" i="12"/>
  <c r="X30" i="12"/>
  <c r="Y33" i="12"/>
  <c r="Q33" i="12"/>
  <c r="I33" i="12"/>
  <c r="X33" i="12"/>
  <c r="P33" i="12"/>
  <c r="H33" i="12"/>
  <c r="W33" i="12"/>
  <c r="O33" i="12"/>
  <c r="G33" i="12"/>
  <c r="V33" i="12"/>
  <c r="N33" i="12"/>
  <c r="F33" i="12"/>
  <c r="R33" i="12"/>
  <c r="H34" i="12"/>
  <c r="Y34" i="12"/>
  <c r="R36" i="12"/>
  <c r="J37" i="12"/>
  <c r="J3" i="12" s="1"/>
  <c r="T38" i="12"/>
  <c r="L38" i="12"/>
  <c r="D38" i="12"/>
  <c r="S38" i="12"/>
  <c r="J38" i="12"/>
  <c r="AA38" i="12"/>
  <c r="R38" i="12"/>
  <c r="I38" i="12"/>
  <c r="Z38" i="12"/>
  <c r="Q38" i="12"/>
  <c r="H38" i="12"/>
  <c r="Y38" i="12"/>
  <c r="P38" i="12"/>
  <c r="G38" i="12"/>
  <c r="U38" i="12"/>
  <c r="I48" i="12"/>
  <c r="S48" i="12"/>
  <c r="X56" i="12"/>
  <c r="P56" i="12"/>
  <c r="H56" i="12"/>
  <c r="G56" i="12"/>
  <c r="V56" i="12"/>
  <c r="N56" i="12"/>
  <c r="F56" i="12"/>
  <c r="Q56" i="12"/>
  <c r="Z56" i="12"/>
  <c r="C20" i="13"/>
  <c r="D9" i="13"/>
  <c r="D8" i="13"/>
  <c r="D17" i="13"/>
  <c r="C28" i="13"/>
  <c r="D16" i="13"/>
  <c r="C46" i="13"/>
  <c r="D34" i="13"/>
  <c r="C67" i="13"/>
  <c r="D55" i="13"/>
  <c r="D191" i="13"/>
  <c r="C202" i="13"/>
  <c r="D190" i="13"/>
  <c r="C190" i="13"/>
  <c r="C263" i="13"/>
  <c r="D251" i="13"/>
  <c r="C251" i="13"/>
  <c r="X44" i="12"/>
  <c r="P44" i="12"/>
  <c r="H44" i="12"/>
  <c r="W44" i="12"/>
  <c r="O44" i="12"/>
  <c r="G44" i="12"/>
  <c r="L44" i="12"/>
  <c r="V44" i="12"/>
  <c r="T46" i="12"/>
  <c r="L46" i="12"/>
  <c r="D46" i="12"/>
  <c r="AA46" i="12"/>
  <c r="S46" i="12"/>
  <c r="K46" i="12"/>
  <c r="C46" i="12"/>
  <c r="N46" i="12"/>
  <c r="X46" i="12"/>
  <c r="J48" i="12"/>
  <c r="C56" i="12"/>
  <c r="V69" i="12"/>
  <c r="N69" i="12"/>
  <c r="F69" i="12"/>
  <c r="D69" i="12"/>
  <c r="G69" i="12"/>
  <c r="X76" i="12"/>
  <c r="P76" i="12"/>
  <c r="H76" i="12"/>
  <c r="G76" i="12"/>
  <c r="V76" i="12"/>
  <c r="N76" i="12"/>
  <c r="F76" i="12"/>
  <c r="S76" i="12"/>
  <c r="K76" i="12"/>
  <c r="Q76" i="12"/>
  <c r="V77" i="12"/>
  <c r="N77" i="12"/>
  <c r="F77" i="12"/>
  <c r="D77" i="12"/>
  <c r="S77" i="12"/>
  <c r="K77" i="12"/>
  <c r="Q77" i="12"/>
  <c r="G77" i="12"/>
  <c r="Z77" i="12"/>
  <c r="X80" i="12"/>
  <c r="P80" i="12"/>
  <c r="H80" i="12"/>
  <c r="G80" i="12"/>
  <c r="V80" i="12"/>
  <c r="N80" i="12"/>
  <c r="F80" i="12"/>
  <c r="D80" i="12"/>
  <c r="S80" i="12"/>
  <c r="K80" i="12"/>
  <c r="C80" i="12"/>
  <c r="Q80" i="12"/>
  <c r="D22" i="13"/>
  <c r="C34" i="13"/>
  <c r="C22" i="13"/>
  <c r="C113" i="13"/>
  <c r="D101" i="13"/>
  <c r="C101" i="13"/>
  <c r="D276" i="13"/>
  <c r="C288" i="13"/>
  <c r="D277" i="13"/>
  <c r="V57" i="12"/>
  <c r="N57" i="12"/>
  <c r="F57" i="12"/>
  <c r="D57" i="12"/>
  <c r="G57" i="12"/>
  <c r="X64" i="12"/>
  <c r="P64" i="12"/>
  <c r="H64" i="12"/>
  <c r="G64" i="12"/>
  <c r="V64" i="12"/>
  <c r="N64" i="12"/>
  <c r="F64" i="12"/>
  <c r="Q64" i="12"/>
  <c r="Z64" i="12"/>
  <c r="Z46" i="12"/>
  <c r="X48" i="12"/>
  <c r="P48" i="12"/>
  <c r="H48" i="12"/>
  <c r="W48" i="12"/>
  <c r="O48" i="12"/>
  <c r="G48" i="12"/>
  <c r="L48" i="12"/>
  <c r="V48" i="12"/>
  <c r="S56" i="12"/>
  <c r="C57" i="12"/>
  <c r="X57" i="12"/>
  <c r="C64" i="12"/>
  <c r="D76" i="12"/>
  <c r="D85" i="12"/>
  <c r="Q85" i="12"/>
  <c r="X85" i="12"/>
  <c r="P85" i="12"/>
  <c r="H85" i="12"/>
  <c r="G85" i="12"/>
  <c r="V85" i="12"/>
  <c r="N85" i="12"/>
  <c r="F85" i="12"/>
  <c r="C85" i="12"/>
  <c r="Z85" i="12"/>
  <c r="C162" i="13"/>
  <c r="D150" i="13"/>
  <c r="D151" i="13"/>
  <c r="C150" i="13"/>
  <c r="D268" i="13"/>
  <c r="C280" i="13"/>
  <c r="D269" i="13"/>
  <c r="J23" i="12"/>
  <c r="R23" i="12"/>
  <c r="Z23" i="12"/>
  <c r="J27" i="12"/>
  <c r="R27" i="12"/>
  <c r="Z27" i="12"/>
  <c r="J31" i="12"/>
  <c r="R31" i="12"/>
  <c r="Z31" i="12"/>
  <c r="T42" i="12"/>
  <c r="L42" i="12"/>
  <c r="D42" i="12"/>
  <c r="AA42" i="12"/>
  <c r="K42" i="12"/>
  <c r="U42" i="12"/>
  <c r="E44" i="12"/>
  <c r="Q44" i="12"/>
  <c r="AA44" i="12"/>
  <c r="G46" i="12"/>
  <c r="Q46" i="12"/>
  <c r="C48" i="12"/>
  <c r="M48" i="12"/>
  <c r="Y48" i="12"/>
  <c r="P57" i="12"/>
  <c r="D64" i="12"/>
  <c r="V65" i="12"/>
  <c r="N65" i="12"/>
  <c r="F65" i="12"/>
  <c r="D65" i="12"/>
  <c r="G65" i="12"/>
  <c r="H69" i="12"/>
  <c r="Q69" i="12"/>
  <c r="Z69" i="12"/>
  <c r="X72" i="12"/>
  <c r="P72" i="12"/>
  <c r="H72" i="12"/>
  <c r="G72" i="12"/>
  <c r="V72" i="12"/>
  <c r="N72" i="12"/>
  <c r="F72" i="12"/>
  <c r="Q72" i="12"/>
  <c r="Z72" i="12"/>
  <c r="H77" i="12"/>
  <c r="S85" i="12"/>
  <c r="C24" i="13"/>
  <c r="D13" i="13"/>
  <c r="D12" i="13"/>
  <c r="D340" i="13"/>
  <c r="C352" i="13"/>
  <c r="D341" i="13"/>
  <c r="D462" i="13"/>
  <c r="C474" i="13"/>
  <c r="D463" i="13"/>
  <c r="J51" i="11"/>
  <c r="R51" i="11"/>
  <c r="Z51" i="11"/>
  <c r="Z55" i="11"/>
  <c r="Z59" i="11"/>
  <c r="Z63" i="11"/>
  <c r="H64" i="11"/>
  <c r="P64" i="11"/>
  <c r="X64" i="11"/>
  <c r="Z67" i="11"/>
  <c r="H68" i="11"/>
  <c r="P68" i="11"/>
  <c r="X68" i="11"/>
  <c r="Z71" i="11"/>
  <c r="H72" i="11"/>
  <c r="P72" i="11"/>
  <c r="X72" i="11"/>
  <c r="Z75" i="11"/>
  <c r="H76" i="11"/>
  <c r="P76" i="11"/>
  <c r="X76" i="11"/>
  <c r="Z79" i="11"/>
  <c r="H80" i="11"/>
  <c r="P80" i="11"/>
  <c r="X80" i="11"/>
  <c r="Z83" i="11"/>
  <c r="H84" i="11"/>
  <c r="P84" i="11"/>
  <c r="X84" i="11"/>
  <c r="Z87" i="11"/>
  <c r="X88" i="11"/>
  <c r="C23" i="12"/>
  <c r="K23" i="12"/>
  <c r="S23" i="12"/>
  <c r="AA23" i="12"/>
  <c r="C27" i="12"/>
  <c r="K27" i="12"/>
  <c r="S27" i="12"/>
  <c r="AA27" i="12"/>
  <c r="C31" i="12"/>
  <c r="K31" i="12"/>
  <c r="S31" i="12"/>
  <c r="AA31" i="12"/>
  <c r="V41" i="12"/>
  <c r="N41" i="12"/>
  <c r="F41" i="12"/>
  <c r="K41" i="12"/>
  <c r="T41" i="12"/>
  <c r="C42" i="12"/>
  <c r="M42" i="12"/>
  <c r="V42" i="12"/>
  <c r="F44" i="12"/>
  <c r="R44" i="12"/>
  <c r="V45" i="12"/>
  <c r="N45" i="12"/>
  <c r="F45" i="12"/>
  <c r="U45" i="12"/>
  <c r="M45" i="12"/>
  <c r="E45" i="12"/>
  <c r="L45" i="12"/>
  <c r="X45" i="12"/>
  <c r="H46" i="12"/>
  <c r="R46" i="12"/>
  <c r="D48" i="12"/>
  <c r="N48" i="12"/>
  <c r="Z48" i="12"/>
  <c r="V53" i="12"/>
  <c r="N53" i="12"/>
  <c r="F53" i="12"/>
  <c r="D53" i="12"/>
  <c r="G53" i="12"/>
  <c r="H57" i="12"/>
  <c r="Q57" i="12"/>
  <c r="Z57" i="12"/>
  <c r="X60" i="12"/>
  <c r="P60" i="12"/>
  <c r="H60" i="12"/>
  <c r="G60" i="12"/>
  <c r="V60" i="12"/>
  <c r="N60" i="12"/>
  <c r="F60" i="12"/>
  <c r="Q60" i="12"/>
  <c r="Z60" i="12"/>
  <c r="S64" i="12"/>
  <c r="C65" i="12"/>
  <c r="X65" i="12"/>
  <c r="C72" i="12"/>
  <c r="Z80" i="12"/>
  <c r="V84" i="12"/>
  <c r="N84" i="12"/>
  <c r="Z84" i="12"/>
  <c r="Q84" i="12"/>
  <c r="H84" i="12"/>
  <c r="P84" i="12"/>
  <c r="G84" i="12"/>
  <c r="X84" i="12"/>
  <c r="F84" i="12"/>
  <c r="D84" i="12"/>
  <c r="K84" i="12"/>
  <c r="C84" i="12"/>
  <c r="S84" i="12"/>
  <c r="C37" i="13"/>
  <c r="D25" i="13"/>
  <c r="C43" i="13"/>
  <c r="D31" i="13"/>
  <c r="C31" i="13"/>
  <c r="D159" i="13"/>
  <c r="C170" i="13"/>
  <c r="D158" i="13"/>
  <c r="C158" i="13"/>
  <c r="C51" i="11"/>
  <c r="K51" i="11"/>
  <c r="S51" i="11"/>
  <c r="C55" i="11"/>
  <c r="K55" i="11"/>
  <c r="C59" i="11"/>
  <c r="K59" i="11"/>
  <c r="C63" i="11"/>
  <c r="K63" i="11"/>
  <c r="Q64" i="11"/>
  <c r="C67" i="11"/>
  <c r="K67" i="11"/>
  <c r="Q68" i="11"/>
  <c r="C71" i="11"/>
  <c r="K71" i="11"/>
  <c r="Q72" i="11"/>
  <c r="C75" i="11"/>
  <c r="K75" i="11"/>
  <c r="Q76" i="11"/>
  <c r="C79" i="11"/>
  <c r="K79" i="11"/>
  <c r="Q80" i="11"/>
  <c r="C83" i="11"/>
  <c r="K83" i="11"/>
  <c r="Q84" i="11"/>
  <c r="C87" i="11"/>
  <c r="K87" i="11"/>
  <c r="Q88" i="11"/>
  <c r="J20" i="12"/>
  <c r="R20" i="12"/>
  <c r="D23" i="12"/>
  <c r="L23" i="12"/>
  <c r="T23" i="12"/>
  <c r="J24" i="12"/>
  <c r="R24" i="12"/>
  <c r="D27" i="12"/>
  <c r="L27" i="12"/>
  <c r="T27" i="12"/>
  <c r="J28" i="12"/>
  <c r="R28" i="12"/>
  <c r="D31" i="12"/>
  <c r="L31" i="12"/>
  <c r="T31" i="12"/>
  <c r="J32" i="12"/>
  <c r="R32" i="12"/>
  <c r="X40" i="12"/>
  <c r="P40" i="12"/>
  <c r="H40" i="12"/>
  <c r="K40" i="12"/>
  <c r="T40" i="12"/>
  <c r="C41" i="12"/>
  <c r="L41" i="12"/>
  <c r="U41" i="12"/>
  <c r="E42" i="12"/>
  <c r="N42" i="12"/>
  <c r="W42" i="12"/>
  <c r="I44" i="12"/>
  <c r="S44" i="12"/>
  <c r="C45" i="12"/>
  <c r="O45" i="12"/>
  <c r="Y45" i="12"/>
  <c r="I46" i="12"/>
  <c r="U46" i="12"/>
  <c r="E48" i="12"/>
  <c r="Q48" i="12"/>
  <c r="AA48" i="12"/>
  <c r="O49" i="12"/>
  <c r="C53" i="12"/>
  <c r="X53" i="12"/>
  <c r="K56" i="12"/>
  <c r="C60" i="12"/>
  <c r="P65" i="12"/>
  <c r="S69" i="12"/>
  <c r="D72" i="12"/>
  <c r="V73" i="12"/>
  <c r="N73" i="12"/>
  <c r="F73" i="12"/>
  <c r="D73" i="12"/>
  <c r="G73" i="12"/>
  <c r="C99" i="13"/>
  <c r="D87" i="13"/>
  <c r="C87" i="13"/>
  <c r="C185" i="13"/>
  <c r="D173" i="13"/>
  <c r="C173" i="13"/>
  <c r="D332" i="13"/>
  <c r="C344" i="13"/>
  <c r="D333" i="13"/>
  <c r="E23" i="12"/>
  <c r="M23" i="12"/>
  <c r="E27" i="12"/>
  <c r="M27" i="12"/>
  <c r="E31" i="12"/>
  <c r="M31" i="12"/>
  <c r="D41" i="12"/>
  <c r="M41" i="12"/>
  <c r="W41" i="12"/>
  <c r="F42" i="12"/>
  <c r="O42" i="12"/>
  <c r="X42" i="12"/>
  <c r="J44" i="12"/>
  <c r="T44" i="12"/>
  <c r="D45" i="12"/>
  <c r="P45" i="12"/>
  <c r="Z45" i="12"/>
  <c r="J46" i="12"/>
  <c r="V46" i="12"/>
  <c r="F48" i="12"/>
  <c r="R48" i="12"/>
  <c r="V49" i="12"/>
  <c r="N49" i="12"/>
  <c r="F49" i="12"/>
  <c r="U49" i="12"/>
  <c r="M49" i="12"/>
  <c r="E49" i="12"/>
  <c r="T49" i="12"/>
  <c r="L49" i="12"/>
  <c r="D49" i="12"/>
  <c r="P49" i="12"/>
  <c r="AA49" i="12"/>
  <c r="X52" i="12"/>
  <c r="P52" i="12"/>
  <c r="H52" i="12"/>
  <c r="W52" i="12"/>
  <c r="O52" i="12"/>
  <c r="G52" i="12"/>
  <c r="V52" i="12"/>
  <c r="N52" i="12"/>
  <c r="F52" i="12"/>
  <c r="Y52" i="12"/>
  <c r="Q52" i="12"/>
  <c r="I52" i="12"/>
  <c r="R52" i="12"/>
  <c r="P53" i="12"/>
  <c r="S57" i="12"/>
  <c r="D60" i="12"/>
  <c r="V61" i="12"/>
  <c r="N61" i="12"/>
  <c r="F61" i="12"/>
  <c r="D61" i="12"/>
  <c r="G61" i="12"/>
  <c r="H65" i="12"/>
  <c r="Q65" i="12"/>
  <c r="Z65" i="12"/>
  <c r="X68" i="12"/>
  <c r="P68" i="12"/>
  <c r="H68" i="12"/>
  <c r="G68" i="12"/>
  <c r="V68" i="12"/>
  <c r="N68" i="12"/>
  <c r="F68" i="12"/>
  <c r="Q68" i="12"/>
  <c r="Z68" i="12"/>
  <c r="K69" i="12"/>
  <c r="S72" i="12"/>
  <c r="Z76" i="12"/>
  <c r="X77" i="12"/>
  <c r="K85" i="12"/>
  <c r="C83" i="13"/>
  <c r="D71" i="13"/>
  <c r="C71" i="13"/>
  <c r="C383" i="13"/>
  <c r="D371" i="13"/>
  <c r="C371" i="13"/>
  <c r="G81" i="12"/>
  <c r="G87" i="12"/>
  <c r="Q87" i="12"/>
  <c r="D11" i="13"/>
  <c r="D15" i="13"/>
  <c r="D24" i="13"/>
  <c r="D27" i="13"/>
  <c r="C30" i="13"/>
  <c r="D33" i="13"/>
  <c r="D51" i="13"/>
  <c r="D64" i="13"/>
  <c r="D67" i="13"/>
  <c r="D80" i="13"/>
  <c r="D83" i="13"/>
  <c r="C93" i="13"/>
  <c r="D100" i="13"/>
  <c r="C116" i="13"/>
  <c r="D104" i="13"/>
  <c r="C127" i="13"/>
  <c r="D115" i="13"/>
  <c r="D141" i="13"/>
  <c r="D153" i="13"/>
  <c r="C165" i="13"/>
  <c r="C177" i="13"/>
  <c r="D165" i="13"/>
  <c r="C188" i="13"/>
  <c r="D176" i="13"/>
  <c r="D197" i="13"/>
  <c r="C209" i="13"/>
  <c r="D209" i="13"/>
  <c r="D210" i="13"/>
  <c r="C214" i="13"/>
  <c r="D222" i="13"/>
  <c r="C222" i="13"/>
  <c r="D223" i="13"/>
  <c r="C240" i="13"/>
  <c r="C327" i="13"/>
  <c r="D315" i="13"/>
  <c r="D396" i="13"/>
  <c r="D397" i="13"/>
  <c r="D446" i="13"/>
  <c r="C458" i="13"/>
  <c r="D451" i="13"/>
  <c r="C463" i="13"/>
  <c r="C451" i="13"/>
  <c r="D467" i="13"/>
  <c r="C479" i="13"/>
  <c r="C467" i="13"/>
  <c r="D515" i="13"/>
  <c r="C527" i="13"/>
  <c r="C515" i="13"/>
  <c r="D531" i="13"/>
  <c r="C543" i="13"/>
  <c r="C531" i="13"/>
  <c r="Q81" i="12"/>
  <c r="N88" i="12"/>
  <c r="F88" i="12"/>
  <c r="K88" i="12"/>
  <c r="C52" i="13"/>
  <c r="C55" i="13"/>
  <c r="C124" i="13"/>
  <c r="D112" i="13"/>
  <c r="C174" i="13"/>
  <c r="D162" i="13"/>
  <c r="D185" i="13"/>
  <c r="C197" i="13"/>
  <c r="D186" i="13"/>
  <c r="D194" i="13"/>
  <c r="C206" i="13"/>
  <c r="D241" i="13"/>
  <c r="C253" i="13"/>
  <c r="D242" i="13"/>
  <c r="C298" i="13"/>
  <c r="D287" i="13"/>
  <c r="C306" i="13"/>
  <c r="D295" i="13"/>
  <c r="D294" i="13"/>
  <c r="C294" i="13"/>
  <c r="C362" i="13"/>
  <c r="D351" i="13"/>
  <c r="C370" i="13"/>
  <c r="D359" i="13"/>
  <c r="D358" i="13"/>
  <c r="C358" i="13"/>
  <c r="C388" i="13"/>
  <c r="D376" i="13"/>
  <c r="C405" i="13"/>
  <c r="D393" i="13"/>
  <c r="D394" i="13"/>
  <c r="C397" i="13"/>
  <c r="D447" i="13"/>
  <c r="D510" i="13"/>
  <c r="C522" i="13"/>
  <c r="D526" i="13"/>
  <c r="C538" i="13"/>
  <c r="D527" i="13"/>
  <c r="Z81" i="12"/>
  <c r="X87" i="12"/>
  <c r="P87" i="12"/>
  <c r="H87" i="12"/>
  <c r="K87" i="12"/>
  <c r="C25" i="13"/>
  <c r="C40" i="13"/>
  <c r="C98" i="13"/>
  <c r="C112" i="13"/>
  <c r="C120" i="13"/>
  <c r="C136" i="13"/>
  <c r="D124" i="13"/>
  <c r="C159" i="13"/>
  <c r="D147" i="13"/>
  <c r="D206" i="13"/>
  <c r="D207" i="13"/>
  <c r="C211" i="13"/>
  <c r="C224" i="13"/>
  <c r="D229" i="13"/>
  <c r="C237" i="13"/>
  <c r="D265" i="13"/>
  <c r="C277" i="13"/>
  <c r="D266" i="13"/>
  <c r="C269" i="13"/>
  <c r="C286" i="13"/>
  <c r="C307" i="13"/>
  <c r="C324" i="13"/>
  <c r="D312" i="13"/>
  <c r="D329" i="13"/>
  <c r="C341" i="13"/>
  <c r="D330" i="13"/>
  <c r="C333" i="13"/>
  <c r="C350" i="13"/>
  <c r="D354" i="13"/>
  <c r="D403" i="13"/>
  <c r="C415" i="13"/>
  <c r="D427" i="13"/>
  <c r="C439" i="13"/>
  <c r="C427" i="13"/>
  <c r="C81" i="12"/>
  <c r="K81" i="12"/>
  <c r="S81" i="12"/>
  <c r="D88" i="12"/>
  <c r="D37" i="13"/>
  <c r="D43" i="13"/>
  <c r="C65" i="13"/>
  <c r="D56" i="13"/>
  <c r="D59" i="13"/>
  <c r="C62" i="13"/>
  <c r="C81" i="13"/>
  <c r="D72" i="13"/>
  <c r="D75" i="13"/>
  <c r="C78" i="13"/>
  <c r="D88" i="13"/>
  <c r="C95" i="13"/>
  <c r="D98" i="13"/>
  <c r="D102" i="13"/>
  <c r="C109" i="13"/>
  <c r="C117" i="13"/>
  <c r="D120" i="13"/>
  <c r="D132" i="13"/>
  <c r="C147" i="13"/>
  <c r="C155" i="13"/>
  <c r="D170" i="13"/>
  <c r="C194" i="13"/>
  <c r="D182" i="13"/>
  <c r="D183" i="13"/>
  <c r="D211" i="13"/>
  <c r="D224" i="13"/>
  <c r="D237" i="13"/>
  <c r="C265" i="13"/>
  <c r="C295" i="13"/>
  <c r="D283" i="13"/>
  <c r="D286" i="13"/>
  <c r="C304" i="13"/>
  <c r="D307" i="13"/>
  <c r="C329" i="13"/>
  <c r="C359" i="13"/>
  <c r="D347" i="13"/>
  <c r="D350" i="13"/>
  <c r="D368" i="13"/>
  <c r="D372" i="13"/>
  <c r="C384" i="13"/>
  <c r="D373" i="13"/>
  <c r="C385" i="13"/>
  <c r="C403" i="13"/>
  <c r="C408" i="13"/>
  <c r="D422" i="13"/>
  <c r="C434" i="13"/>
  <c r="D423" i="13"/>
  <c r="D511" i="13"/>
  <c r="J50" i="12"/>
  <c r="R50" i="12"/>
  <c r="Z50" i="12"/>
  <c r="Z54" i="12"/>
  <c r="Z58" i="12"/>
  <c r="Z62" i="12"/>
  <c r="Z66" i="12"/>
  <c r="Z70" i="12"/>
  <c r="Z74" i="12"/>
  <c r="Z78" i="12"/>
  <c r="D81" i="12"/>
  <c r="Z82" i="12"/>
  <c r="D87" i="12"/>
  <c r="V87" i="12"/>
  <c r="D23" i="13"/>
  <c r="D26" i="13"/>
  <c r="C29" i="13"/>
  <c r="C32" i="13"/>
  <c r="D38" i="13"/>
  <c r="C59" i="13"/>
  <c r="C50" i="13"/>
  <c r="C53" i="13"/>
  <c r="C56" i="13"/>
  <c r="C75" i="13"/>
  <c r="C66" i="13"/>
  <c r="C69" i="13"/>
  <c r="C72" i="13"/>
  <c r="C91" i="13"/>
  <c r="C82" i="13"/>
  <c r="C85" i="13"/>
  <c r="C88" i="13"/>
  <c r="D95" i="13"/>
  <c r="D99" i="13"/>
  <c r="C106" i="13"/>
  <c r="D109" i="13"/>
  <c r="D117" i="13"/>
  <c r="D121" i="13"/>
  <c r="C133" i="13"/>
  <c r="D125" i="13"/>
  <c r="C145" i="13"/>
  <c r="D133" i="13"/>
  <c r="D140" i="13"/>
  <c r="C156" i="13"/>
  <c r="D144" i="13"/>
  <c r="D148" i="13"/>
  <c r="D155" i="13"/>
  <c r="D163" i="13"/>
  <c r="C187" i="13"/>
  <c r="D195" i="13"/>
  <c r="C199" i="13"/>
  <c r="D212" i="13"/>
  <c r="D225" i="13"/>
  <c r="D226" i="13"/>
  <c r="C234" i="13"/>
  <c r="C250" i="13"/>
  <c r="D238" i="13"/>
  <c r="C238" i="13"/>
  <c r="D239" i="13"/>
  <c r="C243" i="13"/>
  <c r="C260" i="13"/>
  <c r="D248" i="13"/>
  <c r="C257" i="13"/>
  <c r="C283" i="13"/>
  <c r="D300" i="13"/>
  <c r="C312" i="13"/>
  <c r="D301" i="13"/>
  <c r="D304" i="13"/>
  <c r="D308" i="13"/>
  <c r="C320" i="13"/>
  <c r="D309" i="13"/>
  <c r="D364" i="13"/>
  <c r="C376" i="13"/>
  <c r="D365" i="13"/>
  <c r="C394" i="13"/>
  <c r="D383" i="13"/>
  <c r="C402" i="13"/>
  <c r="D391" i="13"/>
  <c r="D390" i="13"/>
  <c r="C390" i="13"/>
  <c r="C412" i="13"/>
  <c r="D401" i="13"/>
  <c r="D491" i="13"/>
  <c r="C503" i="13"/>
  <c r="C491" i="13"/>
  <c r="C50" i="12"/>
  <c r="K50" i="12"/>
  <c r="S50" i="12"/>
  <c r="AA50" i="12"/>
  <c r="C54" i="12"/>
  <c r="K54" i="12"/>
  <c r="S54" i="12"/>
  <c r="C58" i="12"/>
  <c r="K58" i="12"/>
  <c r="S58" i="12"/>
  <c r="C62" i="12"/>
  <c r="K62" i="12"/>
  <c r="S62" i="12"/>
  <c r="C66" i="12"/>
  <c r="K66" i="12"/>
  <c r="S66" i="12"/>
  <c r="C70" i="12"/>
  <c r="K70" i="12"/>
  <c r="S70" i="12"/>
  <c r="C74" i="12"/>
  <c r="K74" i="12"/>
  <c r="S74" i="12"/>
  <c r="C78" i="12"/>
  <c r="K78" i="12"/>
  <c r="S78" i="12"/>
  <c r="C82" i="12"/>
  <c r="K82" i="12"/>
  <c r="S82" i="12"/>
  <c r="N87" i="12"/>
  <c r="G88" i="12"/>
  <c r="X88" i="12"/>
  <c r="D29" i="13"/>
  <c r="D32" i="13"/>
  <c r="D35" i="13"/>
  <c r="D53" i="13"/>
  <c r="C60" i="13"/>
  <c r="C63" i="13"/>
  <c r="D69" i="13"/>
  <c r="C76" i="13"/>
  <c r="C79" i="13"/>
  <c r="D82" i="13"/>
  <c r="D85" i="13"/>
  <c r="D92" i="13"/>
  <c r="D96" i="13"/>
  <c r="C103" i="13"/>
  <c r="D106" i="13"/>
  <c r="C114" i="13"/>
  <c r="C130" i="13"/>
  <c r="D118" i="13"/>
  <c r="C137" i="13"/>
  <c r="C153" i="13"/>
  <c r="C168" i="13"/>
  <c r="D156" i="13"/>
  <c r="C191" i="13"/>
  <c r="D179" i="13"/>
  <c r="C208" i="13"/>
  <c r="D213" i="13"/>
  <c r="C221" i="13"/>
  <c r="D243" i="13"/>
  <c r="C266" i="13"/>
  <c r="D255" i="13"/>
  <c r="C274" i="13"/>
  <c r="D263" i="13"/>
  <c r="D262" i="13"/>
  <c r="C262" i="13"/>
  <c r="C330" i="13"/>
  <c r="D319" i="13"/>
  <c r="C338" i="13"/>
  <c r="D327" i="13"/>
  <c r="D326" i="13"/>
  <c r="C326" i="13"/>
  <c r="C382" i="13"/>
  <c r="C400" i="13"/>
  <c r="D486" i="13"/>
  <c r="C498" i="13"/>
  <c r="D487" i="13"/>
  <c r="J35" i="12"/>
  <c r="J5" i="12" s="1"/>
  <c r="R35" i="12"/>
  <c r="J39" i="12"/>
  <c r="R39" i="12"/>
  <c r="J43" i="12"/>
  <c r="R43" i="12"/>
  <c r="J47" i="12"/>
  <c r="R47" i="12"/>
  <c r="D50" i="12"/>
  <c r="L50" i="12"/>
  <c r="J51" i="12"/>
  <c r="R51" i="12"/>
  <c r="F81" i="12"/>
  <c r="N81" i="12"/>
  <c r="F87" i="12"/>
  <c r="Q88" i="12"/>
  <c r="C21" i="13"/>
  <c r="D30" i="13"/>
  <c r="D47" i="13"/>
  <c r="D54" i="13"/>
  <c r="D63" i="13"/>
  <c r="D70" i="13"/>
  <c r="D79" i="13"/>
  <c r="D86" i="13"/>
  <c r="D89" i="13"/>
  <c r="C96" i="13"/>
  <c r="C100" i="13"/>
  <c r="C119" i="13"/>
  <c r="D107" i="13"/>
  <c r="D114" i="13"/>
  <c r="D122" i="13"/>
  <c r="C142" i="13"/>
  <c r="D130" i="13"/>
  <c r="C141" i="13"/>
  <c r="C149" i="13"/>
  <c r="D152" i="13"/>
  <c r="C179" i="13"/>
  <c r="C196" i="13"/>
  <c r="C200" i="13"/>
  <c r="D188" i="13"/>
  <c r="D189" i="13"/>
  <c r="D208" i="13"/>
  <c r="D244" i="13"/>
  <c r="C256" i="13"/>
  <c r="C254" i="13"/>
  <c r="D258" i="13"/>
  <c r="C275" i="13"/>
  <c r="C292" i="13"/>
  <c r="D280" i="13"/>
  <c r="D297" i="13"/>
  <c r="C309" i="13"/>
  <c r="D298" i="13"/>
  <c r="C301" i="13"/>
  <c r="C318" i="13"/>
  <c r="D322" i="13"/>
  <c r="C339" i="13"/>
  <c r="C356" i="13"/>
  <c r="D344" i="13"/>
  <c r="D361" i="13"/>
  <c r="C373" i="13"/>
  <c r="D362" i="13"/>
  <c r="C365" i="13"/>
  <c r="C391" i="13"/>
  <c r="D379" i="13"/>
  <c r="D382" i="13"/>
  <c r="D400" i="13"/>
  <c r="D471" i="13"/>
  <c r="G2" i="13" s="1"/>
  <c r="C482" i="13"/>
  <c r="C258" i="13"/>
  <c r="D247" i="13"/>
  <c r="C276" i="13"/>
  <c r="C290" i="13"/>
  <c r="D279" i="13"/>
  <c r="C308" i="13"/>
  <c r="C322" i="13"/>
  <c r="D311" i="13"/>
  <c r="C340" i="13"/>
  <c r="C354" i="13"/>
  <c r="D343" i="13"/>
  <c r="C372" i="13"/>
  <c r="C386" i="13"/>
  <c r="D375" i="13"/>
  <c r="D398" i="13"/>
  <c r="D435" i="13"/>
  <c r="C447" i="13"/>
  <c r="C435" i="13"/>
  <c r="D499" i="13"/>
  <c r="C511" i="13"/>
  <c r="C499" i="13"/>
  <c r="C514" i="13"/>
  <c r="D563" i="13"/>
  <c r="C575" i="13"/>
  <c r="C563" i="13"/>
  <c r="C578" i="13"/>
  <c r="D622" i="13"/>
  <c r="D623" i="13"/>
  <c r="C634" i="13"/>
  <c r="D475" i="13"/>
  <c r="C487" i="13"/>
  <c r="C475" i="13"/>
  <c r="D539" i="13"/>
  <c r="C551" i="13"/>
  <c r="C539" i="13"/>
  <c r="D603" i="13"/>
  <c r="C615" i="13"/>
  <c r="C603" i="13"/>
  <c r="C618" i="13"/>
  <c r="D579" i="13"/>
  <c r="C591" i="13"/>
  <c r="C579" i="13"/>
  <c r="D555" i="13"/>
  <c r="C567" i="13"/>
  <c r="C555" i="13"/>
  <c r="D599" i="13"/>
  <c r="D619" i="13"/>
  <c r="C631" i="13"/>
  <c r="C619" i="13"/>
  <c r="D595" i="13"/>
  <c r="C607" i="13"/>
  <c r="C595" i="13"/>
  <c r="C610" i="13"/>
  <c r="C148" i="13"/>
  <c r="C180" i="13"/>
  <c r="C212" i="13"/>
  <c r="C228" i="13"/>
  <c r="C225" i="13"/>
  <c r="C244" i="13"/>
  <c r="C241" i="13"/>
  <c r="C248" i="13"/>
  <c r="D273" i="13"/>
  <c r="D305" i="13"/>
  <c r="D337" i="13"/>
  <c r="D369" i="13"/>
  <c r="C417" i="13"/>
  <c r="D405" i="13"/>
  <c r="C446" i="13"/>
  <c r="D443" i="13"/>
  <c r="C455" i="13"/>
  <c r="C443" i="13"/>
  <c r="D507" i="13"/>
  <c r="C519" i="13"/>
  <c r="C507" i="13"/>
  <c r="D551" i="13"/>
  <c r="D571" i="13"/>
  <c r="C583" i="13"/>
  <c r="C571" i="13"/>
  <c r="C586" i="13"/>
  <c r="D615" i="13"/>
  <c r="C626" i="13"/>
  <c r="D113" i="13"/>
  <c r="D145" i="13"/>
  <c r="D177" i="13"/>
  <c r="C213" i="13"/>
  <c r="C216" i="13"/>
  <c r="C229" i="13"/>
  <c r="C232" i="13"/>
  <c r="C245" i="13"/>
  <c r="D252" i="13"/>
  <c r="C268" i="13"/>
  <c r="C282" i="13"/>
  <c r="D271" i="13"/>
  <c r="D284" i="13"/>
  <c r="C300" i="13"/>
  <c r="C314" i="13"/>
  <c r="D303" i="13"/>
  <c r="D316" i="13"/>
  <c r="C332" i="13"/>
  <c r="C346" i="13"/>
  <c r="D335" i="13"/>
  <c r="D348" i="13"/>
  <c r="C364" i="13"/>
  <c r="C378" i="13"/>
  <c r="D367" i="13"/>
  <c r="D380" i="13"/>
  <c r="C396" i="13"/>
  <c r="C410" i="13"/>
  <c r="D419" i="13"/>
  <c r="C431" i="13"/>
  <c r="D483" i="13"/>
  <c r="C495" i="13"/>
  <c r="C483" i="13"/>
  <c r="D547" i="13"/>
  <c r="C559" i="13"/>
  <c r="C547" i="13"/>
  <c r="C562" i="13"/>
  <c r="D591" i="13"/>
  <c r="D611" i="13"/>
  <c r="C623" i="13"/>
  <c r="C611" i="13"/>
  <c r="D110" i="13"/>
  <c r="C125" i="13"/>
  <c r="C140" i="13"/>
  <c r="D136" i="13"/>
  <c r="D139" i="13"/>
  <c r="D142" i="13"/>
  <c r="C157" i="13"/>
  <c r="C172" i="13"/>
  <c r="D168" i="13"/>
  <c r="D171" i="13"/>
  <c r="D174" i="13"/>
  <c r="C189" i="13"/>
  <c r="C204" i="13"/>
  <c r="D200" i="13"/>
  <c r="D203" i="13"/>
  <c r="D216" i="13"/>
  <c r="D219" i="13"/>
  <c r="D232" i="13"/>
  <c r="D235" i="13"/>
  <c r="D249" i="13"/>
  <c r="D259" i="13"/>
  <c r="C270" i="13"/>
  <c r="D281" i="13"/>
  <c r="D291" i="13"/>
  <c r="C302" i="13"/>
  <c r="D313" i="13"/>
  <c r="D323" i="13"/>
  <c r="C334" i="13"/>
  <c r="D345" i="13"/>
  <c r="D355" i="13"/>
  <c r="C366" i="13"/>
  <c r="D377" i="13"/>
  <c r="D387" i="13"/>
  <c r="C398" i="13"/>
  <c r="C419" i="13"/>
  <c r="D439" i="13"/>
  <c r="D459" i="13"/>
  <c r="C471" i="13"/>
  <c r="C459" i="13"/>
  <c r="D503" i="13"/>
  <c r="D523" i="13"/>
  <c r="C535" i="13"/>
  <c r="C523" i="13"/>
  <c r="D567" i="13"/>
  <c r="D587" i="13"/>
  <c r="C599" i="13"/>
  <c r="C587" i="13"/>
  <c r="C602" i="13"/>
  <c r="D406" i="13"/>
  <c r="C422" i="13"/>
  <c r="D561" i="13"/>
  <c r="D569" i="13"/>
  <c r="D577" i="13"/>
  <c r="D585" i="13"/>
  <c r="D593" i="13"/>
  <c r="D601" i="13"/>
  <c r="D609" i="13"/>
  <c r="D617" i="13"/>
  <c r="D625" i="13"/>
  <c r="D633" i="13"/>
  <c r="D641" i="13"/>
  <c r="D649" i="13"/>
  <c r="D657" i="13"/>
  <c r="C462" i="13"/>
  <c r="C470" i="13"/>
  <c r="C478" i="13"/>
  <c r="C486" i="13"/>
  <c r="C494" i="13"/>
  <c r="C502" i="13"/>
  <c r="C510" i="13"/>
  <c r="C518" i="13"/>
  <c r="C526" i="13"/>
  <c r="C534" i="13"/>
  <c r="C542" i="13"/>
  <c r="C550" i="13"/>
  <c r="C558" i="13"/>
  <c r="C566" i="13"/>
  <c r="C574" i="13"/>
  <c r="C582" i="13"/>
  <c r="C590" i="13"/>
  <c r="C598" i="13"/>
  <c r="C606" i="13"/>
  <c r="C614" i="13"/>
  <c r="C622" i="13"/>
  <c r="C630" i="13"/>
  <c r="C638" i="13"/>
  <c r="C646" i="13"/>
  <c r="C654" i="13"/>
  <c r="C642" i="13"/>
  <c r="C650" i="13"/>
  <c r="D654" i="13"/>
  <c r="C666" i="13"/>
  <c r="C658" i="13"/>
  <c r="D411" i="13"/>
  <c r="C423" i="13"/>
  <c r="D627" i="13"/>
  <c r="C639" i="13"/>
  <c r="D631" i="13"/>
  <c r="D635" i="13"/>
  <c r="C647" i="13"/>
  <c r="D639" i="13"/>
  <c r="D643" i="13"/>
  <c r="C655" i="13"/>
  <c r="D647" i="13"/>
  <c r="D651" i="13"/>
  <c r="C663" i="13"/>
  <c r="D655" i="13"/>
  <c r="C428" i="13"/>
  <c r="D417" i="13"/>
  <c r="C436" i="13"/>
  <c r="D425" i="13"/>
  <c r="C444" i="13"/>
  <c r="D433" i="13"/>
  <c r="C452" i="13"/>
  <c r="D441" i="13"/>
  <c r="C460" i="13"/>
  <c r="D449" i="13"/>
  <c r="C468" i="13"/>
  <c r="D457" i="13"/>
  <c r="C476" i="13"/>
  <c r="D465" i="13"/>
  <c r="C484" i="13"/>
  <c r="D473" i="13"/>
  <c r="C492" i="13"/>
  <c r="D481" i="13"/>
  <c r="C500" i="13"/>
  <c r="D489" i="13"/>
  <c r="C508" i="13"/>
  <c r="D497" i="13"/>
  <c r="C516" i="13"/>
  <c r="D505" i="13"/>
  <c r="C524" i="13"/>
  <c r="D513" i="13"/>
  <c r="C532" i="13"/>
  <c r="D521" i="13"/>
  <c r="C540" i="13"/>
  <c r="D529" i="13"/>
  <c r="C548" i="13"/>
  <c r="D537" i="13"/>
  <c r="C556" i="13"/>
  <c r="D545" i="13"/>
  <c r="C564" i="13"/>
  <c r="D553" i="13"/>
  <c r="C627" i="13"/>
  <c r="C635" i="13"/>
  <c r="C643" i="13"/>
  <c r="C414" i="13"/>
  <c r="C416" i="13"/>
  <c r="D420" i="13"/>
  <c r="C424" i="13"/>
  <c r="D428" i="13"/>
  <c r="C432" i="13"/>
  <c r="D436" i="13"/>
  <c r="C440" i="13"/>
  <c r="D444" i="13"/>
  <c r="C448" i="13"/>
  <c r="D452" i="13"/>
  <c r="C456" i="13"/>
  <c r="D460" i="13"/>
  <c r="C464" i="13"/>
  <c r="D468" i="13"/>
  <c r="C472" i="13"/>
  <c r="D476" i="13"/>
  <c r="C480" i="13"/>
  <c r="D484" i="13"/>
  <c r="C488" i="13"/>
  <c r="D492" i="13"/>
  <c r="C496" i="13"/>
  <c r="D500" i="13"/>
  <c r="C504" i="13"/>
  <c r="D508" i="13"/>
  <c r="C512" i="13"/>
  <c r="D516" i="13"/>
  <c r="C520" i="13"/>
  <c r="D524" i="13"/>
  <c r="C528" i="13"/>
  <c r="D532" i="13"/>
  <c r="C536" i="13"/>
  <c r="D540" i="13"/>
  <c r="C544" i="13"/>
  <c r="D548" i="13"/>
  <c r="C552" i="13"/>
  <c r="D556" i="13"/>
  <c r="C560" i="13"/>
  <c r="D564" i="13"/>
  <c r="C568" i="13"/>
  <c r="D572" i="13"/>
  <c r="C576" i="13"/>
  <c r="D580" i="13"/>
  <c r="C584" i="13"/>
  <c r="D588" i="13"/>
  <c r="C592" i="13"/>
  <c r="D596" i="13"/>
  <c r="C600" i="13"/>
  <c r="D604" i="13"/>
  <c r="C608" i="13"/>
  <c r="D612" i="13"/>
  <c r="C616" i="13"/>
  <c r="D620" i="13"/>
  <c r="C624" i="13"/>
  <c r="D628" i="13"/>
  <c r="C632" i="13"/>
  <c r="D636" i="13"/>
  <c r="C640" i="13"/>
  <c r="D644" i="13"/>
  <c r="C648" i="13"/>
  <c r="D652" i="13"/>
  <c r="C656" i="13"/>
  <c r="C406" i="13"/>
  <c r="D409" i="13"/>
  <c r="D416" i="13"/>
  <c r="D424" i="13"/>
  <c r="D432" i="13"/>
  <c r="D440" i="13"/>
  <c r="D448" i="13"/>
  <c r="D456" i="13"/>
  <c r="D464" i="13"/>
  <c r="D472" i="13"/>
  <c r="D480" i="13"/>
  <c r="D488" i="13"/>
  <c r="D496" i="13"/>
  <c r="D504" i="13"/>
  <c r="D512" i="13"/>
  <c r="D520" i="13"/>
  <c r="D528" i="13"/>
  <c r="D536" i="13"/>
  <c r="D544" i="13"/>
  <c r="D552" i="13"/>
  <c r="D560" i="13"/>
  <c r="D568" i="13"/>
  <c r="D576" i="13"/>
  <c r="D584" i="13"/>
  <c r="D592" i="13"/>
  <c r="D600" i="13"/>
  <c r="D608" i="13"/>
  <c r="D616" i="13"/>
  <c r="D624" i="13"/>
  <c r="D632" i="13"/>
  <c r="D640" i="13"/>
  <c r="D648" i="13"/>
  <c r="D656" i="13"/>
  <c r="C671" i="13"/>
  <c r="C679" i="13"/>
  <c r="C687" i="13"/>
  <c r="C695" i="13"/>
  <c r="C703" i="13"/>
  <c r="C711" i="13"/>
  <c r="C719" i="13"/>
  <c r="D724" i="13"/>
  <c r="C727" i="13"/>
  <c r="C735" i="13"/>
  <c r="D663" i="13"/>
  <c r="D671" i="13"/>
  <c r="C674" i="13"/>
  <c r="D679" i="13"/>
  <c r="C682" i="13"/>
  <c r="D687" i="13"/>
  <c r="C690" i="13"/>
  <c r="D695" i="13"/>
  <c r="C698" i="13"/>
  <c r="D703" i="13"/>
  <c r="C706" i="13"/>
  <c r="D711" i="13"/>
  <c r="C714" i="13"/>
  <c r="D719" i="13"/>
  <c r="C722" i="13"/>
  <c r="D727" i="13"/>
  <c r="C730" i="13"/>
  <c r="D661" i="13"/>
  <c r="C664" i="13"/>
  <c r="D669" i="13"/>
  <c r="C672" i="13"/>
  <c r="D677" i="13"/>
  <c r="C680" i="13"/>
  <c r="D685" i="13"/>
  <c r="C688" i="13"/>
  <c r="D693" i="13"/>
  <c r="C696" i="13"/>
  <c r="D701" i="13"/>
  <c r="C704" i="13"/>
  <c r="D709" i="13"/>
  <c r="C712" i="13"/>
  <c r="D717" i="13"/>
  <c r="C720" i="13"/>
  <c r="D725" i="13"/>
  <c r="C728" i="13"/>
  <c r="D664" i="13"/>
  <c r="D672" i="13"/>
  <c r="D680" i="13"/>
  <c r="D688" i="13"/>
  <c r="D696" i="13"/>
  <c r="D704" i="13"/>
  <c r="D712" i="13"/>
  <c r="D720" i="13"/>
  <c r="P5" i="11" l="1"/>
  <c r="P4" i="11"/>
  <c r="P3" i="11"/>
  <c r="I5" i="12"/>
  <c r="I3" i="12"/>
  <c r="I4" i="12"/>
  <c r="F4" i="12"/>
  <c r="F3" i="12"/>
  <c r="F5" i="12"/>
  <c r="O5" i="11"/>
  <c r="O4" i="11"/>
  <c r="O3" i="11"/>
  <c r="U3" i="11"/>
  <c r="Z4" i="12"/>
  <c r="T5" i="11"/>
  <c r="M5" i="11"/>
  <c r="L3" i="11"/>
  <c r="K4" i="11"/>
  <c r="S4" i="11"/>
  <c r="L4" i="11"/>
  <c r="K3" i="11"/>
  <c r="F5" i="11"/>
  <c r="F4" i="11"/>
  <c r="N5" i="11"/>
  <c r="N4" i="11"/>
  <c r="Q5" i="12"/>
  <c r="Q3" i="12"/>
  <c r="V5" i="11"/>
  <c r="V4" i="11"/>
  <c r="N3" i="11"/>
  <c r="R5" i="12"/>
  <c r="R4" i="12"/>
  <c r="R3" i="12"/>
  <c r="H5" i="11"/>
  <c r="H4" i="11"/>
  <c r="H3" i="11"/>
  <c r="L5" i="12"/>
  <c r="L4" i="12"/>
  <c r="L3" i="12"/>
  <c r="K4" i="12"/>
  <c r="O3" i="12"/>
  <c r="O5" i="12"/>
  <c r="O4" i="12"/>
  <c r="Z5" i="11"/>
  <c r="Z3" i="11"/>
  <c r="Z4" i="11"/>
  <c r="H5" i="12"/>
  <c r="H4" i="12"/>
  <c r="H3" i="12"/>
  <c r="Q5" i="11"/>
  <c r="Q4" i="11"/>
  <c r="Q3" i="11"/>
  <c r="E5" i="12"/>
  <c r="E4" i="12"/>
  <c r="E3" i="12"/>
  <c r="X5" i="12"/>
  <c r="X4" i="12"/>
  <c r="X3" i="12"/>
  <c r="R5" i="11"/>
  <c r="R4" i="11"/>
  <c r="R3" i="11"/>
  <c r="M4" i="11"/>
  <c r="AA3" i="11"/>
  <c r="N4" i="12"/>
  <c r="N3" i="12"/>
  <c r="N5" i="12"/>
  <c r="S5" i="12"/>
  <c r="S4" i="12"/>
  <c r="S3" i="12"/>
  <c r="W3" i="12"/>
  <c r="W5" i="12"/>
  <c r="W4" i="12"/>
  <c r="C5" i="12"/>
  <c r="C4" i="12"/>
  <c r="C3" i="12"/>
  <c r="G3" i="12"/>
  <c r="G5" i="12"/>
  <c r="G4" i="12"/>
  <c r="Y5" i="12"/>
  <c r="Y3" i="12"/>
  <c r="Y4" i="12"/>
  <c r="U5" i="12"/>
  <c r="U4" i="12"/>
  <c r="U3" i="12"/>
  <c r="P4" i="12"/>
  <c r="P3" i="12"/>
  <c r="P5" i="12"/>
  <c r="C5" i="11"/>
  <c r="J4" i="12"/>
  <c r="I4" i="11"/>
  <c r="I5" i="11"/>
  <c r="I3" i="11"/>
  <c r="M5" i="12"/>
  <c r="M4" i="12"/>
  <c r="M3" i="12"/>
  <c r="T5" i="12"/>
  <c r="T4" i="12"/>
  <c r="T3" i="12"/>
  <c r="AA4" i="12"/>
  <c r="J5" i="11"/>
  <c r="J3" i="11"/>
  <c r="J4" i="11"/>
  <c r="T3" i="11"/>
  <c r="AA4" i="11"/>
  <c r="F4" i="9"/>
  <c r="X5" i="11"/>
  <c r="X4" i="11"/>
  <c r="X3" i="11"/>
  <c r="G5" i="11"/>
  <c r="G4" i="11"/>
  <c r="G3" i="11"/>
  <c r="D5" i="12"/>
  <c r="D4" i="12"/>
  <c r="D3" i="12"/>
  <c r="G4" i="13"/>
  <c r="G3" i="13"/>
  <c r="V4" i="12"/>
  <c r="V3" i="12"/>
  <c r="V5" i="12"/>
  <c r="W5" i="11"/>
  <c r="W4" i="11"/>
  <c r="W3" i="11"/>
  <c r="Y5" i="11"/>
  <c r="Y3" i="11"/>
  <c r="Y4" i="11"/>
  <c r="E5" i="11"/>
</calcChain>
</file>

<file path=xl/sharedStrings.xml><?xml version="1.0" encoding="utf-8"?>
<sst xmlns="http://schemas.openxmlformats.org/spreadsheetml/2006/main" count="337" uniqueCount="179">
  <si>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</si>
  <si>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</si>
  <si>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</si>
  <si>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</si>
  <si>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</si>
  <si>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</si>
  <si>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</si>
  <si>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</si>
  <si>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</si>
  <si>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</si>
  <si>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</si>
  <si>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</si>
  <si>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</si>
  <si>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</si>
  <si>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</si>
  <si>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</si>
  <si>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</si>
  <si>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</si>
  <si>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</si>
  <si>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</si>
  <si>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</si>
  <si>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</si>
  <si>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</si>
  <si>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</si>
  <si>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</si>
  <si>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</si>
  <si>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</si>
  <si>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</si>
  <si>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</si>
  <si>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</si>
  <si>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</si>
  <si>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</si>
  <si>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</si>
  <si>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</si>
  <si>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</si>
  <si>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</si>
  <si>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</si>
  <si>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</si>
  <si>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</si>
  <si>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</si>
  <si>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</si>
  <si>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</si>
  <si>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</si>
  <si>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</si>
  <si>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</si>
  <si>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</si>
  <si>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</si>
  <si>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</si>
  <si>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</si>
  <si>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</si>
  <si>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</si>
  <si>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</si>
  <si>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</si>
  <si>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</si>
  <si>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</si>
  <si>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</si>
  <si>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</si>
  <si>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</si>
  <si>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</si>
  <si>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</si>
  <si>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</si>
  <si>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</si>
  <si>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</si>
  <si>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</si>
  <si>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</si>
  <si>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</si>
  <si>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</si>
  <si>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</si>
  <si>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</si>
  <si>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</si>
  <si>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</si>
  <si>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</si>
  <si>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</si>
  <si>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</si>
  <si>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</si>
  <si>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</si>
  <si>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</si>
  <si>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</si>
  <si>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</si>
  <si>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</si>
  <si>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</si>
  <si>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</si>
  <si>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</si>
  <si>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</si>
  <si>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1/10/2021</t>
  </si>
  <si>
    <t>ARS Million</t>
  </si>
  <si>
    <t>Brazil</t>
  </si>
  <si>
    <t>1/11/2021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</si>
  <si>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</si>
  <si>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</si>
  <si>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</si>
  <si>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</si>
  <si>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</si>
  <si>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</si>
  <si>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</si>
  <si>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</si>
  <si>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</si>
  <si>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</si>
  <si>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</si>
  <si>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1/12/2021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</si>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</sst>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yyyy\-mm\-dd"/>
    <numFmt numFmtId="167" formatCode="0.000"/>
    <numFmt numFmtId="168" formatCode="dd\-mm\-yyyy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8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0" fontId="0" fillId="0" borderId="0" xfId="0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2" borderId="0" xfId="0" applyFill="1"/>
    <xf numFmtId="0" fontId="1" fillId="2" borderId="0" xfId="1" applyFill="1"/>
    <xf numFmtId="168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1" applyFill="1"/>
    <xf numFmtId="0" fontId="12" fillId="2" borderId="0" xfId="0" applyFont="1" applyFill="1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US M2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'!$A$6:$A$762</c:f>
              <c:numCache>
                <c:formatCode>m/d/yy</c:formatCode>
                <c:ptCount val="757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'!$B$6:$B$762</c:f>
              <c:numCache>
                <c:formatCode>0.0</c:formatCode>
                <c:ptCount val="757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  <c:pt idx="755">
                  <c:v>21638.1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6A-1848-A11F-70523938D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0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Velocity!$A$12:$A$263</c:f>
              <c:numCache>
                <c:formatCode>dd\-mm\-yyyy</c:formatCode>
                <c:ptCount val="252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</c:numCache>
            </c:numRef>
          </c:cat>
          <c:val>
            <c:numRef>
              <c:f>Velocity!$B$12:$B$263</c:f>
              <c:numCache>
                <c:formatCode>0.000</c:formatCode>
                <c:ptCount val="252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2.1339999999999999</c:v>
                </c:pt>
                <c:pt idx="168">
                  <c:v>2.0859999999999999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1.9410000000000001</c:v>
                </c:pt>
                <c:pt idx="180">
                  <c:v>1.9510000000000001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1.9590000000000001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2.0009999999999999</c:v>
                </c:pt>
                <c:pt idx="187">
                  <c:v>2.0019999999999998</c:v>
                </c:pt>
                <c:pt idx="188">
                  <c:v>2.0169999999999999</c:v>
                </c:pt>
                <c:pt idx="189">
                  <c:v>2.0179999999999998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1.994</c:v>
                </c:pt>
                <c:pt idx="193">
                  <c:v>1.9870000000000001</c:v>
                </c:pt>
                <c:pt idx="194">
                  <c:v>1.978</c:v>
                </c:pt>
                <c:pt idx="195">
                  <c:v>1.9770000000000001</c:v>
                </c:pt>
                <c:pt idx="196">
                  <c:v>1.94</c:v>
                </c:pt>
                <c:pt idx="197">
                  <c:v>1.9279999999999999</c:v>
                </c:pt>
                <c:pt idx="198">
                  <c:v>1.909</c:v>
                </c:pt>
                <c:pt idx="199">
                  <c:v>1.8129999999999999</c:v>
                </c:pt>
                <c:pt idx="200">
                  <c:v>1.736</c:v>
                </c:pt>
                <c:pt idx="201">
                  <c:v>1.71</c:v>
                </c:pt>
                <c:pt idx="202">
                  <c:v>1.712</c:v>
                </c:pt>
                <c:pt idx="203">
                  <c:v>1.726</c:v>
                </c:pt>
                <c:pt idx="204">
                  <c:v>1.74</c:v>
                </c:pt>
                <c:pt idx="205">
                  <c:v>1.7470000000000001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1.649</c:v>
                </c:pt>
                <c:pt idx="212">
                  <c:v>1.6419999999999999</c:v>
                </c:pt>
                <c:pt idx="213">
                  <c:v>1.63</c:v>
                </c:pt>
                <c:pt idx="214">
                  <c:v>1.6120000000000001</c:v>
                </c:pt>
                <c:pt idx="215">
                  <c:v>1.5880000000000001</c:v>
                </c:pt>
                <c:pt idx="216">
                  <c:v>1.583</c:v>
                </c:pt>
                <c:pt idx="217">
                  <c:v>1.57</c:v>
                </c:pt>
                <c:pt idx="218">
                  <c:v>1.5680000000000001</c:v>
                </c:pt>
                <c:pt idx="219">
                  <c:v>1.5609999999999999</c:v>
                </c:pt>
                <c:pt idx="220">
                  <c:v>1.5369999999999999</c:v>
                </c:pt>
                <c:pt idx="221">
                  <c:v>1.542</c:v>
                </c:pt>
                <c:pt idx="222">
                  <c:v>1.548</c:v>
                </c:pt>
                <c:pt idx="223">
                  <c:v>1.538</c:v>
                </c:pt>
                <c:pt idx="224">
                  <c:v>1.52</c:v>
                </c:pt>
                <c:pt idx="225">
                  <c:v>1.5209999999999999</c:v>
                </c:pt>
                <c:pt idx="226">
                  <c:v>1.5129999999999999</c:v>
                </c:pt>
                <c:pt idx="227">
                  <c:v>1.494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1.4490000000000001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1.4279999999999999</c:v>
                </c:pt>
                <c:pt idx="234">
                  <c:v>1.431</c:v>
                </c:pt>
                <c:pt idx="235">
                  <c:v>1.44</c:v>
                </c:pt>
                <c:pt idx="236">
                  <c:v>1.4470000000000001</c:v>
                </c:pt>
                <c:pt idx="237">
                  <c:v>1.4570000000000001</c:v>
                </c:pt>
                <c:pt idx="238">
                  <c:v>1.456</c:v>
                </c:pt>
                <c:pt idx="239">
                  <c:v>1.4570000000000001</c:v>
                </c:pt>
                <c:pt idx="240">
                  <c:v>1.45</c:v>
                </c:pt>
                <c:pt idx="241">
                  <c:v>1.4510000000000001</c:v>
                </c:pt>
                <c:pt idx="242">
                  <c:v>1.4390000000000001</c:v>
                </c:pt>
                <c:pt idx="243">
                  <c:v>1.423</c:v>
                </c:pt>
                <c:pt idx="244">
                  <c:v>1.3740000000000001</c:v>
                </c:pt>
                <c:pt idx="245">
                  <c:v>1.1000000000000001</c:v>
                </c:pt>
                <c:pt idx="246">
                  <c:v>1.147</c:v>
                </c:pt>
                <c:pt idx="247">
                  <c:v>1.1339999999999999</c:v>
                </c:pt>
                <c:pt idx="248">
                  <c:v>1.121</c:v>
                </c:pt>
                <c:pt idx="249">
                  <c:v>1.119</c:v>
                </c:pt>
                <c:pt idx="250">
                  <c:v>1.115</c:v>
                </c:pt>
                <c:pt idx="251">
                  <c:v>1.1200000000000001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69-D440-94EB-C51375E79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Monthly'!$A$6:$A$764</c:f>
              <c:numCache>
                <c:formatCode>yyyy\-mm\-dd</c:formatCode>
                <c:ptCount val="75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M1 Real Monthly'!$B$6:$B$764</c:f>
              <c:numCache>
                <c:formatCode>0.0</c:formatCode>
                <c:ptCount val="759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964.5</c:v>
                </c:pt>
                <c:pt idx="637">
                  <c:v>967.8</c:v>
                </c:pt>
                <c:pt idx="638">
                  <c:v>975.7</c:v>
                </c:pt>
                <c:pt idx="639">
                  <c:v>979.2</c:v>
                </c:pt>
                <c:pt idx="640">
                  <c:v>988.3</c:v>
                </c:pt>
                <c:pt idx="641">
                  <c:v>998.5</c:v>
                </c:pt>
                <c:pt idx="642">
                  <c:v>1012.1</c:v>
                </c:pt>
                <c:pt idx="643">
                  <c:v>1022.5</c:v>
                </c:pt>
                <c:pt idx="644">
                  <c:v>1031.3</c:v>
                </c:pt>
                <c:pt idx="645">
                  <c:v>1042.7</c:v>
                </c:pt>
                <c:pt idx="646">
                  <c:v>1053.4000000000001</c:v>
                </c:pt>
                <c:pt idx="647">
                  <c:v>1063.7</c:v>
                </c:pt>
                <c:pt idx="648">
                  <c:v>1066.8</c:v>
                </c:pt>
                <c:pt idx="649">
                  <c:v>1062.0999999999999</c:v>
                </c:pt>
                <c:pt idx="650">
                  <c:v>1068.5999999999999</c:v>
                </c:pt>
                <c:pt idx="651">
                  <c:v>1084.2</c:v>
                </c:pt>
                <c:pt idx="652">
                  <c:v>1091.8</c:v>
                </c:pt>
                <c:pt idx="653">
                  <c:v>1089.5</c:v>
                </c:pt>
                <c:pt idx="654">
                  <c:v>1091.4000000000001</c:v>
                </c:pt>
                <c:pt idx="655">
                  <c:v>1093.9000000000001</c:v>
                </c:pt>
                <c:pt idx="656">
                  <c:v>1105.2</c:v>
                </c:pt>
                <c:pt idx="657">
                  <c:v>1121.2</c:v>
                </c:pt>
                <c:pt idx="658">
                  <c:v>1123.7</c:v>
                </c:pt>
                <c:pt idx="659">
                  <c:v>1134.5</c:v>
                </c:pt>
                <c:pt idx="660">
                  <c:v>1146.0999999999999</c:v>
                </c:pt>
                <c:pt idx="661">
                  <c:v>1158.3</c:v>
                </c:pt>
                <c:pt idx="662">
                  <c:v>1167.3</c:v>
                </c:pt>
                <c:pt idx="663">
                  <c:v>1174.7</c:v>
                </c:pt>
                <c:pt idx="664">
                  <c:v>1179.4000000000001</c:v>
                </c:pt>
                <c:pt idx="665">
                  <c:v>1192.7</c:v>
                </c:pt>
                <c:pt idx="666">
                  <c:v>1195.8</c:v>
                </c:pt>
                <c:pt idx="667">
                  <c:v>1180.7</c:v>
                </c:pt>
                <c:pt idx="668">
                  <c:v>1204.9000000000001</c:v>
                </c:pt>
                <c:pt idx="669">
                  <c:v>1208.0999999999999</c:v>
                </c:pt>
                <c:pt idx="670">
                  <c:v>1217.9000000000001</c:v>
                </c:pt>
                <c:pt idx="671">
                  <c:v>1244.2</c:v>
                </c:pt>
                <c:pt idx="672">
                  <c:v>1252.8</c:v>
                </c:pt>
                <c:pt idx="673">
                  <c:v>1278.7</c:v>
                </c:pt>
                <c:pt idx="674">
                  <c:v>1272.2</c:v>
                </c:pt>
                <c:pt idx="675">
                  <c:v>1270.5999999999999</c:v>
                </c:pt>
                <c:pt idx="676">
                  <c:v>1258.9000000000001</c:v>
                </c:pt>
                <c:pt idx="677">
                  <c:v>1270.9000000000001</c:v>
                </c:pt>
                <c:pt idx="678">
                  <c:v>1276.3</c:v>
                </c:pt>
                <c:pt idx="679">
                  <c:v>1272.3</c:v>
                </c:pt>
                <c:pt idx="680">
                  <c:v>1281.3</c:v>
                </c:pt>
                <c:pt idx="681">
                  <c:v>1269.0999999999999</c:v>
                </c:pt>
                <c:pt idx="682">
                  <c:v>1294.5</c:v>
                </c:pt>
                <c:pt idx="683">
                  <c:v>1302.3</c:v>
                </c:pt>
                <c:pt idx="684">
                  <c:v>1304.4000000000001</c:v>
                </c:pt>
                <c:pt idx="685">
                  <c:v>1320.2</c:v>
                </c:pt>
                <c:pt idx="686">
                  <c:v>1326.1</c:v>
                </c:pt>
                <c:pt idx="687">
                  <c:v>1338.6</c:v>
                </c:pt>
                <c:pt idx="688">
                  <c:v>1351.4</c:v>
                </c:pt>
                <c:pt idx="689">
                  <c:v>1350.5</c:v>
                </c:pt>
                <c:pt idx="690">
                  <c:v>1350.5</c:v>
                </c:pt>
                <c:pt idx="691">
                  <c:v>1378.4</c:v>
                </c:pt>
                <c:pt idx="692">
                  <c:v>1377.7</c:v>
                </c:pt>
                <c:pt idx="693">
                  <c:v>1377.6</c:v>
                </c:pt>
                <c:pt idx="694">
                  <c:v>1386.1</c:v>
                </c:pt>
                <c:pt idx="695">
                  <c:v>1378.8</c:v>
                </c:pt>
                <c:pt idx="696">
                  <c:v>1394.9</c:v>
                </c:pt>
                <c:pt idx="697">
                  <c:v>1398.8</c:v>
                </c:pt>
                <c:pt idx="698">
                  <c:v>1417.8</c:v>
                </c:pt>
                <c:pt idx="699">
                  <c:v>1412.4</c:v>
                </c:pt>
                <c:pt idx="700">
                  <c:v>1439.3</c:v>
                </c:pt>
                <c:pt idx="701">
                  <c:v>1441.7</c:v>
                </c:pt>
                <c:pt idx="702">
                  <c:v>1449.9</c:v>
                </c:pt>
                <c:pt idx="703">
                  <c:v>1460.1</c:v>
                </c:pt>
                <c:pt idx="704">
                  <c:v>1445.3</c:v>
                </c:pt>
                <c:pt idx="705">
                  <c:v>1460</c:v>
                </c:pt>
                <c:pt idx="706">
                  <c:v>1468.2</c:v>
                </c:pt>
                <c:pt idx="707">
                  <c:v>1460.8</c:v>
                </c:pt>
                <c:pt idx="708">
                  <c:v>1474.9</c:v>
                </c:pt>
                <c:pt idx="709">
                  <c:v>1457.6</c:v>
                </c:pt>
                <c:pt idx="710">
                  <c:v>1471.8</c:v>
                </c:pt>
                <c:pt idx="711">
                  <c:v>1459.8</c:v>
                </c:pt>
                <c:pt idx="712">
                  <c:v>1453.9</c:v>
                </c:pt>
                <c:pt idx="713">
                  <c:v>1451.2</c:v>
                </c:pt>
                <c:pt idx="714">
                  <c:v>1459.8</c:v>
                </c:pt>
                <c:pt idx="715">
                  <c:v>1462.9</c:v>
                </c:pt>
                <c:pt idx="716">
                  <c:v>1464.1</c:v>
                </c:pt>
                <c:pt idx="717">
                  <c:v>1471.5</c:v>
                </c:pt>
                <c:pt idx="718">
                  <c:v>1466.8</c:v>
                </c:pt>
                <c:pt idx="719">
                  <c:v>1493.6</c:v>
                </c:pt>
                <c:pt idx="720">
                  <c:v>1494.6</c:v>
                </c:pt>
                <c:pt idx="721">
                  <c:v>1495.6</c:v>
                </c:pt>
                <c:pt idx="722">
                  <c:v>1474.1</c:v>
                </c:pt>
                <c:pt idx="723">
                  <c:v>1476.8</c:v>
                </c:pt>
                <c:pt idx="724">
                  <c:v>1478.4</c:v>
                </c:pt>
                <c:pt idx="725">
                  <c:v>1493</c:v>
                </c:pt>
                <c:pt idx="726">
                  <c:v>1502.3</c:v>
                </c:pt>
                <c:pt idx="727">
                  <c:v>1500.9</c:v>
                </c:pt>
                <c:pt idx="728">
                  <c:v>1515.5</c:v>
                </c:pt>
                <c:pt idx="729">
                  <c:v>1525.4</c:v>
                </c:pt>
                <c:pt idx="730">
                  <c:v>1533.2</c:v>
                </c:pt>
                <c:pt idx="731">
                  <c:v>1553.5</c:v>
                </c:pt>
                <c:pt idx="732">
                  <c:v>1553.7</c:v>
                </c:pt>
                <c:pt idx="733">
                  <c:v>1556.4</c:v>
                </c:pt>
                <c:pt idx="734">
                  <c:v>1659.5</c:v>
                </c:pt>
                <c:pt idx="735">
                  <c:v>1863.6</c:v>
                </c:pt>
                <c:pt idx="736">
                  <c:v>6353.8</c:v>
                </c:pt>
                <c:pt idx="737">
                  <c:v>6445.8</c:v>
                </c:pt>
                <c:pt idx="738">
                  <c:v>6486.3</c:v>
                </c:pt>
                <c:pt idx="739">
                  <c:v>6507.2</c:v>
                </c:pt>
                <c:pt idx="740">
                  <c:v>6595</c:v>
                </c:pt>
                <c:pt idx="741">
                  <c:v>6660</c:v>
                </c:pt>
                <c:pt idx="742">
                  <c:v>6741</c:v>
                </c:pt>
                <c:pt idx="743">
                  <c:v>6810.1</c:v>
                </c:pt>
                <c:pt idx="744">
                  <c:v>6902.6</c:v>
                </c:pt>
                <c:pt idx="745">
                  <c:v>6987.9</c:v>
                </c:pt>
                <c:pt idx="746">
                  <c:v>7050.5</c:v>
                </c:pt>
                <c:pt idx="747">
                  <c:v>7093.4</c:v>
                </c:pt>
                <c:pt idx="748">
                  <c:v>7152.8</c:v>
                </c:pt>
                <c:pt idx="749">
                  <c:v>7106</c:v>
                </c:pt>
                <c:pt idx="750">
                  <c:v>7132.8</c:v>
                </c:pt>
                <c:pt idx="751">
                  <c:v>7214</c:v>
                </c:pt>
                <c:pt idx="752">
                  <c:v>7249.9</c:v>
                </c:pt>
                <c:pt idx="753">
                  <c:v>7257.6</c:v>
                </c:pt>
                <c:pt idx="754">
                  <c:v>7295.3</c:v>
                </c:pt>
                <c:pt idx="755">
                  <c:v>7335.4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3D-D54A-BE11-20A2F918C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Monthly'!$A$18:$A$761</c:f>
              <c:numCache>
                <c:formatCode>yyyy\-mm\-dd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'US M1 Real Monthly'!$C$18:$C$761</c:f>
              <c:numCache>
                <c:formatCode>0.0%</c:formatCode>
                <c:ptCount val="744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0.15550497184617221</c:v>
                </c:pt>
                <c:pt idx="625">
                  <c:v>0.14831514000949217</c:v>
                </c:pt>
                <c:pt idx="626">
                  <c:v>0.14747736093143607</c:v>
                </c:pt>
                <c:pt idx="627">
                  <c:v>0.15676314235085653</c:v>
                </c:pt>
                <c:pt idx="628">
                  <c:v>0.14426305430126191</c:v>
                </c:pt>
                <c:pt idx="629">
                  <c:v>0.14323334096633847</c:v>
                </c:pt>
                <c:pt idx="630">
                  <c:v>0.14284101174345076</c:v>
                </c:pt>
                <c:pt idx="631">
                  <c:v>9.288157332193242E-2</c:v>
                </c:pt>
                <c:pt idx="632">
                  <c:v>0.10228730226592553</c:v>
                </c:pt>
                <c:pt idx="633">
                  <c:v>0.11079152018749333</c:v>
                </c:pt>
                <c:pt idx="634">
                  <c:v>9.6720458094742418E-2</c:v>
                </c:pt>
                <c:pt idx="635">
                  <c:v>0.11604238799706224</c:v>
                </c:pt>
                <c:pt idx="636">
                  <c:v>0.10606531881804039</c:v>
                </c:pt>
                <c:pt idx="637">
                  <c:v>9.7437487084108251E-2</c:v>
                </c:pt>
                <c:pt idx="638">
                  <c:v>9.521369273342202E-2</c:v>
                </c:pt>
                <c:pt idx="639">
                  <c:v>0.10723039215686274</c:v>
                </c:pt>
                <c:pt idx="640">
                  <c:v>0.10472528584437925</c:v>
                </c:pt>
                <c:pt idx="641">
                  <c:v>9.1136705057586379E-2</c:v>
                </c:pt>
                <c:pt idx="642">
                  <c:v>7.835194150775622E-2</c:v>
                </c:pt>
                <c:pt idx="643">
                  <c:v>6.9828850855745805E-2</c:v>
                </c:pt>
                <c:pt idx="644">
                  <c:v>7.1657131775429164E-2</c:v>
                </c:pt>
                <c:pt idx="645">
                  <c:v>7.5285316965570157E-2</c:v>
                </c:pt>
                <c:pt idx="646">
                  <c:v>6.67362825137649E-2</c:v>
                </c:pt>
                <c:pt idx="647">
                  <c:v>6.6560120334680783E-2</c:v>
                </c:pt>
                <c:pt idx="648">
                  <c:v>7.4334458192725869E-2</c:v>
                </c:pt>
                <c:pt idx="649">
                  <c:v>9.0575275397796862E-2</c:v>
                </c:pt>
                <c:pt idx="650">
                  <c:v>9.2363840539023065E-2</c:v>
                </c:pt>
                <c:pt idx="651">
                  <c:v>8.3471684191108647E-2</c:v>
                </c:pt>
                <c:pt idx="652">
                  <c:v>8.023447517860427E-2</c:v>
                </c:pt>
                <c:pt idx="653">
                  <c:v>9.4722349701698072E-2</c:v>
                </c:pt>
                <c:pt idx="654">
                  <c:v>9.565695437053312E-2</c:v>
                </c:pt>
                <c:pt idx="655">
                  <c:v>7.9349117835268254E-2</c:v>
                </c:pt>
                <c:pt idx="656">
                  <c:v>9.0209916757148068E-2</c:v>
                </c:pt>
                <c:pt idx="657">
                  <c:v>7.7506243310738368E-2</c:v>
                </c:pt>
                <c:pt idx="658">
                  <c:v>8.383020379104747E-2</c:v>
                </c:pt>
                <c:pt idx="659">
                  <c:v>9.6694579109740011E-2</c:v>
                </c:pt>
                <c:pt idx="660">
                  <c:v>9.3098333478754083E-2</c:v>
                </c:pt>
                <c:pt idx="661">
                  <c:v>0.10394543727877069</c:v>
                </c:pt>
                <c:pt idx="662">
                  <c:v>8.9865501584854013E-2</c:v>
                </c:pt>
                <c:pt idx="663">
                  <c:v>8.1637864986805017E-2</c:v>
                </c:pt>
                <c:pt idx="664">
                  <c:v>6.7407156181109026E-2</c:v>
                </c:pt>
                <c:pt idx="665">
                  <c:v>6.556552360191166E-2</c:v>
                </c:pt>
                <c:pt idx="666">
                  <c:v>6.7318949657133309E-2</c:v>
                </c:pt>
                <c:pt idx="667">
                  <c:v>7.7581095960023633E-2</c:v>
                </c:pt>
                <c:pt idx="668">
                  <c:v>6.3407751680637281E-2</c:v>
                </c:pt>
                <c:pt idx="669">
                  <c:v>5.0492508898270012E-2</c:v>
                </c:pt>
                <c:pt idx="670">
                  <c:v>6.2895147384842684E-2</c:v>
                </c:pt>
                <c:pt idx="671">
                  <c:v>4.6696672560681489E-2</c:v>
                </c:pt>
                <c:pt idx="672">
                  <c:v>4.1187739463601644E-2</c:v>
                </c:pt>
                <c:pt idx="673">
                  <c:v>3.2454836943771014E-2</c:v>
                </c:pt>
                <c:pt idx="674">
                  <c:v>4.2367552271655291E-2</c:v>
                </c:pt>
                <c:pt idx="675">
                  <c:v>5.3518022981268697E-2</c:v>
                </c:pt>
                <c:pt idx="676">
                  <c:v>7.3476844864564295E-2</c:v>
                </c:pt>
                <c:pt idx="677">
                  <c:v>6.2632779919741838E-2</c:v>
                </c:pt>
                <c:pt idx="678">
                  <c:v>5.8136801692392111E-2</c:v>
                </c:pt>
                <c:pt idx="679">
                  <c:v>8.3392281694568998E-2</c:v>
                </c:pt>
                <c:pt idx="680">
                  <c:v>7.5236088347771873E-2</c:v>
                </c:pt>
                <c:pt idx="681">
                  <c:v>8.549365692222835E-2</c:v>
                </c:pt>
                <c:pt idx="682">
                  <c:v>7.0760911548860495E-2</c:v>
                </c:pt>
                <c:pt idx="683">
                  <c:v>5.8742225293711127E-2</c:v>
                </c:pt>
                <c:pt idx="684">
                  <c:v>6.9380558111008891E-2</c:v>
                </c:pt>
                <c:pt idx="685">
                  <c:v>5.9536433873655432E-2</c:v>
                </c:pt>
                <c:pt idx="686">
                  <c:v>6.9150139506824568E-2</c:v>
                </c:pt>
                <c:pt idx="687">
                  <c:v>5.5132227700582841E-2</c:v>
                </c:pt>
                <c:pt idx="688">
                  <c:v>6.5043658428296472E-2</c:v>
                </c:pt>
                <c:pt idx="689">
                  <c:v>6.7530544242873039E-2</c:v>
                </c:pt>
                <c:pt idx="690">
                  <c:v>7.3602369492780526E-2</c:v>
                </c:pt>
                <c:pt idx="691">
                  <c:v>5.927161926871722E-2</c:v>
                </c:pt>
                <c:pt idx="692">
                  <c:v>4.9067286056470864E-2</c:v>
                </c:pt>
                <c:pt idx="693">
                  <c:v>5.9814169570267202E-2</c:v>
                </c:pt>
                <c:pt idx="694">
                  <c:v>5.9230935718923704E-2</c:v>
                </c:pt>
                <c:pt idx="695">
                  <c:v>5.9472004641717438E-2</c:v>
                </c:pt>
                <c:pt idx="696">
                  <c:v>5.7351781489712518E-2</c:v>
                </c:pt>
                <c:pt idx="697">
                  <c:v>4.2036030883614496E-2</c:v>
                </c:pt>
                <c:pt idx="698">
                  <c:v>3.8087177316969957E-2</c:v>
                </c:pt>
                <c:pt idx="699">
                  <c:v>3.3559898045879256E-2</c:v>
                </c:pt>
                <c:pt idx="700">
                  <c:v>1.014381991245754E-2</c:v>
                </c:pt>
                <c:pt idx="701">
                  <c:v>6.5894430186585282E-3</c:v>
                </c:pt>
                <c:pt idx="702">
                  <c:v>6.8280571073866215E-3</c:v>
                </c:pt>
                <c:pt idx="703">
                  <c:v>1.9176768714472857E-3</c:v>
                </c:pt>
                <c:pt idx="704">
                  <c:v>1.3007680066422165E-2</c:v>
                </c:pt>
                <c:pt idx="705">
                  <c:v>7.8767123287671239E-3</c:v>
                </c:pt>
                <c:pt idx="706">
                  <c:v>-9.5354856286615649E-4</c:v>
                </c:pt>
                <c:pt idx="707">
                  <c:v>2.2453450164293506E-2</c:v>
                </c:pt>
                <c:pt idx="708">
                  <c:v>1.3356837751711856E-2</c:v>
                </c:pt>
                <c:pt idx="709">
                  <c:v>2.6070252469813395E-2</c:v>
                </c:pt>
                <c:pt idx="710">
                  <c:v>1.5627123250441328E-3</c:v>
                </c:pt>
                <c:pt idx="711">
                  <c:v>1.1645430880942595E-2</c:v>
                </c:pt>
                <c:pt idx="712">
                  <c:v>1.6851227732306209E-2</c:v>
                </c:pt>
                <c:pt idx="713">
                  <c:v>2.8803748621830178E-2</c:v>
                </c:pt>
                <c:pt idx="714">
                  <c:v>2.9113577202356487E-2</c:v>
                </c:pt>
                <c:pt idx="715">
                  <c:v>2.5975801490190714E-2</c:v>
                </c:pt>
                <c:pt idx="716">
                  <c:v>3.5106891605764697E-2</c:v>
                </c:pt>
                <c:pt idx="717">
                  <c:v>3.6629289840299076E-2</c:v>
                </c:pt>
                <c:pt idx="718">
                  <c:v>4.5268611944368757E-2</c:v>
                </c:pt>
                <c:pt idx="719">
                  <c:v>4.010444563470815E-2</c:v>
                </c:pt>
                <c:pt idx="720">
                  <c:v>3.9542352468888091E-2</c:v>
                </c:pt>
                <c:pt idx="721">
                  <c:v>4.0652580903985144E-2</c:v>
                </c:pt>
                <c:pt idx="722">
                  <c:v>0.12577165728240969</c:v>
                </c:pt>
                <c:pt idx="723">
                  <c:v>0.26191765980498372</c:v>
                </c:pt>
                <c:pt idx="724">
                  <c:v>3.2977543290043285</c:v>
                </c:pt>
                <c:pt idx="725">
                  <c:v>3.3173476222371066</c:v>
                </c:pt>
                <c:pt idx="726">
                  <c:v>3.3175797111096319</c:v>
                </c:pt>
                <c:pt idx="727">
                  <c:v>3.3355320141248579</c:v>
                </c:pt>
                <c:pt idx="728">
                  <c:v>3.3516991092048829</c:v>
                </c:pt>
                <c:pt idx="729">
                  <c:v>3.3660679166120362</c:v>
                </c:pt>
                <c:pt idx="730">
                  <c:v>3.3966866684059482</c:v>
                </c:pt>
                <c:pt idx="731">
                  <c:v>3.3837141937560351</c:v>
                </c:pt>
                <c:pt idx="732">
                  <c:v>3.4426852030636548</c:v>
                </c:pt>
                <c:pt idx="733">
                  <c:v>3.4897841171935231</c:v>
                </c:pt>
                <c:pt idx="734">
                  <c:v>3.2485688460379634</c:v>
                </c:pt>
                <c:pt idx="735">
                  <c:v>2.8062889031981109</c:v>
                </c:pt>
                <c:pt idx="736">
                  <c:v>0.12575151877616544</c:v>
                </c:pt>
                <c:pt idx="737">
                  <c:v>0.10242328337832383</c:v>
                </c:pt>
                <c:pt idx="738">
                  <c:v>9.967161555894731E-2</c:v>
                </c:pt>
                <c:pt idx="739">
                  <c:v>0.10861814605360219</c:v>
                </c:pt>
                <c:pt idx="740">
                  <c:v>9.9302501895375234E-2</c:v>
                </c:pt>
                <c:pt idx="741">
                  <c:v>8.9729729729729785E-2</c:v>
                </c:pt>
                <c:pt idx="742">
                  <c:v>8.2228156059931792E-2</c:v>
                </c:pt>
                <c:pt idx="743">
                  <c:v>7.7135431197779658E-2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5F-984E-874A-80C329DE3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Real Monthly'!$B$6:$B$761</c:f>
              <c:numCache>
                <c:formatCode>0.0</c:formatCode>
                <c:ptCount val="756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2801.4</c:v>
                </c:pt>
                <c:pt idx="503">
                  <c:v>2820.6</c:v>
                </c:pt>
                <c:pt idx="504">
                  <c:v>2833.3</c:v>
                </c:pt>
                <c:pt idx="505">
                  <c:v>2848.6</c:v>
                </c:pt>
                <c:pt idx="506">
                  <c:v>2879.7</c:v>
                </c:pt>
                <c:pt idx="507">
                  <c:v>2911.1</c:v>
                </c:pt>
                <c:pt idx="508">
                  <c:v>2894.6</c:v>
                </c:pt>
                <c:pt idx="509">
                  <c:v>2910.8</c:v>
                </c:pt>
                <c:pt idx="510">
                  <c:v>2932.6</c:v>
                </c:pt>
                <c:pt idx="511">
                  <c:v>2951.7</c:v>
                </c:pt>
                <c:pt idx="512">
                  <c:v>3002.5</c:v>
                </c:pt>
                <c:pt idx="513">
                  <c:v>3004.5</c:v>
                </c:pt>
                <c:pt idx="514">
                  <c:v>3030.8</c:v>
                </c:pt>
                <c:pt idx="515">
                  <c:v>3062.4</c:v>
                </c:pt>
                <c:pt idx="516">
                  <c:v>3068.7</c:v>
                </c:pt>
                <c:pt idx="517">
                  <c:v>3080</c:v>
                </c:pt>
                <c:pt idx="518">
                  <c:v>3078</c:v>
                </c:pt>
                <c:pt idx="519">
                  <c:v>3064.4</c:v>
                </c:pt>
                <c:pt idx="520">
                  <c:v>3075.5</c:v>
                </c:pt>
                <c:pt idx="521">
                  <c:v>3087.8</c:v>
                </c:pt>
                <c:pt idx="522">
                  <c:v>3104.6</c:v>
                </c:pt>
                <c:pt idx="523">
                  <c:v>3119.4</c:v>
                </c:pt>
                <c:pt idx="524">
                  <c:v>3127.8</c:v>
                </c:pt>
                <c:pt idx="525">
                  <c:v>3145.5</c:v>
                </c:pt>
                <c:pt idx="526">
                  <c:v>3167.9</c:v>
                </c:pt>
                <c:pt idx="527">
                  <c:v>3174.3</c:v>
                </c:pt>
                <c:pt idx="528">
                  <c:v>3178.3</c:v>
                </c:pt>
                <c:pt idx="529">
                  <c:v>3180.6</c:v>
                </c:pt>
                <c:pt idx="530">
                  <c:v>3186.7</c:v>
                </c:pt>
                <c:pt idx="531">
                  <c:v>3219.3</c:v>
                </c:pt>
                <c:pt idx="532">
                  <c:v>3257.5</c:v>
                </c:pt>
                <c:pt idx="533">
                  <c:v>3274</c:v>
                </c:pt>
                <c:pt idx="534">
                  <c:v>3288.7</c:v>
                </c:pt>
                <c:pt idx="535">
                  <c:v>3306</c:v>
                </c:pt>
                <c:pt idx="536">
                  <c:v>3280.2</c:v>
                </c:pt>
                <c:pt idx="537">
                  <c:v>3278.8</c:v>
                </c:pt>
                <c:pt idx="538">
                  <c:v>3279.8</c:v>
                </c:pt>
                <c:pt idx="539">
                  <c:v>3270</c:v>
                </c:pt>
                <c:pt idx="540">
                  <c:v>3260.5</c:v>
                </c:pt>
                <c:pt idx="541">
                  <c:v>3274.3</c:v>
                </c:pt>
                <c:pt idx="542">
                  <c:v>3286.5</c:v>
                </c:pt>
                <c:pt idx="543">
                  <c:v>3303.2</c:v>
                </c:pt>
                <c:pt idx="544">
                  <c:v>3330</c:v>
                </c:pt>
                <c:pt idx="545">
                  <c:v>3318.9</c:v>
                </c:pt>
                <c:pt idx="546">
                  <c:v>3322.6</c:v>
                </c:pt>
                <c:pt idx="547">
                  <c:v>3334.7</c:v>
                </c:pt>
                <c:pt idx="548">
                  <c:v>3342.4</c:v>
                </c:pt>
                <c:pt idx="549">
                  <c:v>3339.7</c:v>
                </c:pt>
                <c:pt idx="550">
                  <c:v>3337.9</c:v>
                </c:pt>
                <c:pt idx="551">
                  <c:v>3347.5</c:v>
                </c:pt>
                <c:pt idx="552">
                  <c:v>3352.5</c:v>
                </c:pt>
                <c:pt idx="553">
                  <c:v>3342.9</c:v>
                </c:pt>
                <c:pt idx="554">
                  <c:v>3335.5</c:v>
                </c:pt>
                <c:pt idx="555">
                  <c:v>3332.3</c:v>
                </c:pt>
                <c:pt idx="556">
                  <c:v>3343</c:v>
                </c:pt>
                <c:pt idx="557">
                  <c:v>3358</c:v>
                </c:pt>
                <c:pt idx="558">
                  <c:v>3353.5</c:v>
                </c:pt>
                <c:pt idx="559">
                  <c:v>3349.7</c:v>
                </c:pt>
                <c:pt idx="560">
                  <c:v>3321.4</c:v>
                </c:pt>
                <c:pt idx="561">
                  <c:v>3333.5</c:v>
                </c:pt>
                <c:pt idx="562">
                  <c:v>3358.6</c:v>
                </c:pt>
                <c:pt idx="563">
                  <c:v>3372.1</c:v>
                </c:pt>
                <c:pt idx="564">
                  <c:v>3373.1</c:v>
                </c:pt>
                <c:pt idx="565">
                  <c:v>3383.6</c:v>
                </c:pt>
                <c:pt idx="566">
                  <c:v>3385.6</c:v>
                </c:pt>
                <c:pt idx="567">
                  <c:v>3387.4</c:v>
                </c:pt>
                <c:pt idx="568">
                  <c:v>3380.6</c:v>
                </c:pt>
                <c:pt idx="569">
                  <c:v>3391.1</c:v>
                </c:pt>
                <c:pt idx="570">
                  <c:v>3393.1</c:v>
                </c:pt>
                <c:pt idx="571">
                  <c:v>3393.2</c:v>
                </c:pt>
                <c:pt idx="572">
                  <c:v>3423.4</c:v>
                </c:pt>
                <c:pt idx="573">
                  <c:v>3462.9</c:v>
                </c:pt>
                <c:pt idx="574">
                  <c:v>3478.5</c:v>
                </c:pt>
                <c:pt idx="575">
                  <c:v>3480.8</c:v>
                </c:pt>
                <c:pt idx="576">
                  <c:v>3493.7</c:v>
                </c:pt>
                <c:pt idx="577">
                  <c:v>3487.9</c:v>
                </c:pt>
                <c:pt idx="578">
                  <c:v>3486.3</c:v>
                </c:pt>
                <c:pt idx="579">
                  <c:v>3511</c:v>
                </c:pt>
                <c:pt idx="580">
                  <c:v>3503.3</c:v>
                </c:pt>
                <c:pt idx="581">
                  <c:v>3511.2</c:v>
                </c:pt>
                <c:pt idx="582">
                  <c:v>3519.5</c:v>
                </c:pt>
                <c:pt idx="583">
                  <c:v>3555.1</c:v>
                </c:pt>
                <c:pt idx="584">
                  <c:v>3548.9</c:v>
                </c:pt>
                <c:pt idx="585">
                  <c:v>3544.5</c:v>
                </c:pt>
                <c:pt idx="586">
                  <c:v>3528.7</c:v>
                </c:pt>
                <c:pt idx="587">
                  <c:v>3532.5</c:v>
                </c:pt>
                <c:pt idx="588">
                  <c:v>3536.3</c:v>
                </c:pt>
                <c:pt idx="589">
                  <c:v>3567.5</c:v>
                </c:pt>
                <c:pt idx="590">
                  <c:v>3585.6</c:v>
                </c:pt>
                <c:pt idx="591">
                  <c:v>3597.3</c:v>
                </c:pt>
                <c:pt idx="592">
                  <c:v>3581.8</c:v>
                </c:pt>
                <c:pt idx="593">
                  <c:v>3552.7</c:v>
                </c:pt>
                <c:pt idx="594">
                  <c:v>3548.6</c:v>
                </c:pt>
                <c:pt idx="595">
                  <c:v>3560.7</c:v>
                </c:pt>
                <c:pt idx="596">
                  <c:v>3589.5</c:v>
                </c:pt>
                <c:pt idx="597">
                  <c:v>3669.7</c:v>
                </c:pt>
                <c:pt idx="598">
                  <c:v>3759.5</c:v>
                </c:pt>
                <c:pt idx="599">
                  <c:v>3874.1</c:v>
                </c:pt>
                <c:pt idx="600">
                  <c:v>3902.7</c:v>
                </c:pt>
                <c:pt idx="601">
                  <c:v>3902.4</c:v>
                </c:pt>
                <c:pt idx="602">
                  <c:v>3937.3</c:v>
                </c:pt>
                <c:pt idx="603">
                  <c:v>3934.9</c:v>
                </c:pt>
                <c:pt idx="604">
                  <c:v>3956.2</c:v>
                </c:pt>
                <c:pt idx="605">
                  <c:v>3928.1</c:v>
                </c:pt>
                <c:pt idx="606">
                  <c:v>3931.5</c:v>
                </c:pt>
                <c:pt idx="607">
                  <c:v>3918.3</c:v>
                </c:pt>
                <c:pt idx="608">
                  <c:v>3910.4</c:v>
                </c:pt>
                <c:pt idx="609">
                  <c:v>3911.2</c:v>
                </c:pt>
                <c:pt idx="610">
                  <c:v>3912</c:v>
                </c:pt>
                <c:pt idx="611">
                  <c:v>3907.6</c:v>
                </c:pt>
                <c:pt idx="612">
                  <c:v>3887.8</c:v>
                </c:pt>
                <c:pt idx="613">
                  <c:v>3914.3</c:v>
                </c:pt>
                <c:pt idx="614">
                  <c:v>3911.7</c:v>
                </c:pt>
                <c:pt idx="615">
                  <c:v>3924.9</c:v>
                </c:pt>
                <c:pt idx="616">
                  <c:v>3952.2</c:v>
                </c:pt>
                <c:pt idx="617">
                  <c:v>3962.6</c:v>
                </c:pt>
                <c:pt idx="618">
                  <c:v>3959.6</c:v>
                </c:pt>
                <c:pt idx="619">
                  <c:v>3977</c:v>
                </c:pt>
                <c:pt idx="620">
                  <c:v>3984.8</c:v>
                </c:pt>
                <c:pt idx="621">
                  <c:v>3993.4</c:v>
                </c:pt>
                <c:pt idx="622">
                  <c:v>3992.8</c:v>
                </c:pt>
                <c:pt idx="623">
                  <c:v>3991.2</c:v>
                </c:pt>
                <c:pt idx="624">
                  <c:v>3987.8</c:v>
                </c:pt>
                <c:pt idx="625">
                  <c:v>4003.7</c:v>
                </c:pt>
                <c:pt idx="626">
                  <c:v>4008.4</c:v>
                </c:pt>
                <c:pt idx="627">
                  <c:v>4017.1</c:v>
                </c:pt>
                <c:pt idx="628">
                  <c:v>4035.8</c:v>
                </c:pt>
                <c:pt idx="629">
                  <c:v>4069.5</c:v>
                </c:pt>
                <c:pt idx="630">
                  <c:v>4132.2</c:v>
                </c:pt>
                <c:pt idx="631">
                  <c:v>4203.8</c:v>
                </c:pt>
                <c:pt idx="632">
                  <c:v>4203.8999999999996</c:v>
                </c:pt>
                <c:pt idx="633">
                  <c:v>4215.8999999999996</c:v>
                </c:pt>
                <c:pt idx="634">
                  <c:v>4230.3999999999996</c:v>
                </c:pt>
                <c:pt idx="635">
                  <c:v>4250.3</c:v>
                </c:pt>
                <c:pt idx="636">
                  <c:v>4271.2</c:v>
                </c:pt>
                <c:pt idx="637">
                  <c:v>4287.3999999999996</c:v>
                </c:pt>
                <c:pt idx="638">
                  <c:v>4299.3</c:v>
                </c:pt>
                <c:pt idx="639">
                  <c:v>4315.2</c:v>
                </c:pt>
                <c:pt idx="640">
                  <c:v>4343.7</c:v>
                </c:pt>
                <c:pt idx="641">
                  <c:v>4375.1000000000004</c:v>
                </c:pt>
                <c:pt idx="642">
                  <c:v>4398.8</c:v>
                </c:pt>
                <c:pt idx="643">
                  <c:v>4399.5</c:v>
                </c:pt>
                <c:pt idx="644">
                  <c:v>4412.3</c:v>
                </c:pt>
                <c:pt idx="645">
                  <c:v>4427.8</c:v>
                </c:pt>
                <c:pt idx="646">
                  <c:v>4462.6000000000004</c:v>
                </c:pt>
                <c:pt idx="647">
                  <c:v>4520.1000000000004</c:v>
                </c:pt>
                <c:pt idx="648">
                  <c:v>4522.2</c:v>
                </c:pt>
                <c:pt idx="649">
                  <c:v>4503</c:v>
                </c:pt>
                <c:pt idx="650">
                  <c:v>4544.3999999999996</c:v>
                </c:pt>
                <c:pt idx="651">
                  <c:v>4568.8</c:v>
                </c:pt>
                <c:pt idx="652">
                  <c:v>4584.1000000000004</c:v>
                </c:pt>
                <c:pt idx="653">
                  <c:v>4595.7</c:v>
                </c:pt>
                <c:pt idx="654">
                  <c:v>4606.7</c:v>
                </c:pt>
                <c:pt idx="655">
                  <c:v>4619.1000000000004</c:v>
                </c:pt>
                <c:pt idx="656">
                  <c:v>4639.5</c:v>
                </c:pt>
                <c:pt idx="657">
                  <c:v>4685.6000000000004</c:v>
                </c:pt>
                <c:pt idx="658">
                  <c:v>4679.2</c:v>
                </c:pt>
                <c:pt idx="659">
                  <c:v>4695.1000000000004</c:v>
                </c:pt>
                <c:pt idx="660">
                  <c:v>4707.7</c:v>
                </c:pt>
                <c:pt idx="661">
                  <c:v>4741.8999999999996</c:v>
                </c:pt>
                <c:pt idx="662">
                  <c:v>4748.3999999999996</c:v>
                </c:pt>
                <c:pt idx="663">
                  <c:v>4761.7</c:v>
                </c:pt>
                <c:pt idx="664">
                  <c:v>4780.7</c:v>
                </c:pt>
                <c:pt idx="665">
                  <c:v>4795.8</c:v>
                </c:pt>
                <c:pt idx="666">
                  <c:v>4814.3999999999996</c:v>
                </c:pt>
                <c:pt idx="667">
                  <c:v>4827.3</c:v>
                </c:pt>
                <c:pt idx="668">
                  <c:v>4841.2</c:v>
                </c:pt>
                <c:pt idx="669">
                  <c:v>4868.2</c:v>
                </c:pt>
                <c:pt idx="670">
                  <c:v>4892.6000000000004</c:v>
                </c:pt>
                <c:pt idx="671">
                  <c:v>4941.3</c:v>
                </c:pt>
                <c:pt idx="672">
                  <c:v>5002.8</c:v>
                </c:pt>
                <c:pt idx="673">
                  <c:v>5044.3999999999996</c:v>
                </c:pt>
                <c:pt idx="674">
                  <c:v>5037.8</c:v>
                </c:pt>
                <c:pt idx="675">
                  <c:v>5049.3</c:v>
                </c:pt>
                <c:pt idx="676">
                  <c:v>5045.5</c:v>
                </c:pt>
                <c:pt idx="677">
                  <c:v>5050.5</c:v>
                </c:pt>
                <c:pt idx="678">
                  <c:v>5063.1000000000004</c:v>
                </c:pt>
                <c:pt idx="679">
                  <c:v>5083.6000000000004</c:v>
                </c:pt>
                <c:pt idx="680">
                  <c:v>5117.8</c:v>
                </c:pt>
                <c:pt idx="681">
                  <c:v>5128.7</c:v>
                </c:pt>
                <c:pt idx="682">
                  <c:v>5158</c:v>
                </c:pt>
                <c:pt idx="683">
                  <c:v>5190.1000000000004</c:v>
                </c:pt>
                <c:pt idx="684">
                  <c:v>5247.8</c:v>
                </c:pt>
                <c:pt idx="685">
                  <c:v>5288.8</c:v>
                </c:pt>
                <c:pt idx="686">
                  <c:v>5299.3</c:v>
                </c:pt>
                <c:pt idx="687">
                  <c:v>5312.7</c:v>
                </c:pt>
                <c:pt idx="688">
                  <c:v>5328</c:v>
                </c:pt>
                <c:pt idx="689">
                  <c:v>5341.1</c:v>
                </c:pt>
                <c:pt idx="690">
                  <c:v>5368.2</c:v>
                </c:pt>
                <c:pt idx="691">
                  <c:v>5391.2</c:v>
                </c:pt>
                <c:pt idx="692">
                  <c:v>5401.6</c:v>
                </c:pt>
                <c:pt idx="693">
                  <c:v>5418.9</c:v>
                </c:pt>
                <c:pt idx="694">
                  <c:v>5443.3</c:v>
                </c:pt>
                <c:pt idx="695">
                  <c:v>5446.1</c:v>
                </c:pt>
                <c:pt idx="696">
                  <c:v>5454.7</c:v>
                </c:pt>
                <c:pt idx="697">
                  <c:v>5478</c:v>
                </c:pt>
                <c:pt idx="698">
                  <c:v>5508.8</c:v>
                </c:pt>
                <c:pt idx="699">
                  <c:v>5521.1</c:v>
                </c:pt>
                <c:pt idx="700">
                  <c:v>5546.5</c:v>
                </c:pt>
                <c:pt idx="701">
                  <c:v>5554.3</c:v>
                </c:pt>
                <c:pt idx="702">
                  <c:v>5576.3</c:v>
                </c:pt>
                <c:pt idx="703">
                  <c:v>5575.5</c:v>
                </c:pt>
                <c:pt idx="704">
                  <c:v>5562.5</c:v>
                </c:pt>
                <c:pt idx="705">
                  <c:v>5581.7</c:v>
                </c:pt>
                <c:pt idx="706">
                  <c:v>5579.5</c:v>
                </c:pt>
                <c:pt idx="707">
                  <c:v>5592.6</c:v>
                </c:pt>
                <c:pt idx="708">
                  <c:v>5577.3</c:v>
                </c:pt>
                <c:pt idx="709">
                  <c:v>5581.5</c:v>
                </c:pt>
                <c:pt idx="710">
                  <c:v>5599.3</c:v>
                </c:pt>
                <c:pt idx="711">
                  <c:v>5594.4</c:v>
                </c:pt>
                <c:pt idx="712">
                  <c:v>5608.8</c:v>
                </c:pt>
                <c:pt idx="713">
                  <c:v>5624.4</c:v>
                </c:pt>
                <c:pt idx="714">
                  <c:v>5631.8</c:v>
                </c:pt>
                <c:pt idx="715">
                  <c:v>5639.9</c:v>
                </c:pt>
                <c:pt idx="716">
                  <c:v>5642.1</c:v>
                </c:pt>
                <c:pt idx="717">
                  <c:v>5629</c:v>
                </c:pt>
                <c:pt idx="718">
                  <c:v>5638.3</c:v>
                </c:pt>
                <c:pt idx="719">
                  <c:v>5692.8</c:v>
                </c:pt>
                <c:pt idx="720">
                  <c:v>5721.5</c:v>
                </c:pt>
                <c:pt idx="721">
                  <c:v>5726.5</c:v>
                </c:pt>
                <c:pt idx="722">
                  <c:v>5718.5</c:v>
                </c:pt>
                <c:pt idx="723">
                  <c:v>5706</c:v>
                </c:pt>
                <c:pt idx="724">
                  <c:v>5744</c:v>
                </c:pt>
                <c:pt idx="725">
                  <c:v>5789.2</c:v>
                </c:pt>
                <c:pt idx="726">
                  <c:v>5805.6</c:v>
                </c:pt>
                <c:pt idx="727">
                  <c:v>5831.4</c:v>
                </c:pt>
                <c:pt idx="728">
                  <c:v>5857.6</c:v>
                </c:pt>
                <c:pt idx="729">
                  <c:v>5887.3</c:v>
                </c:pt>
                <c:pt idx="730">
                  <c:v>5911.6</c:v>
                </c:pt>
                <c:pt idx="731">
                  <c:v>5935.6</c:v>
                </c:pt>
                <c:pt idx="732">
                  <c:v>5955.8</c:v>
                </c:pt>
                <c:pt idx="733">
                  <c:v>5977.2</c:v>
                </c:pt>
                <c:pt idx="734">
                  <c:v>6206.2</c:v>
                </c:pt>
                <c:pt idx="735">
                  <c:v>6650.9</c:v>
                </c:pt>
                <c:pt idx="736">
                  <c:v>6989.6</c:v>
                </c:pt>
                <c:pt idx="737">
                  <c:v>7064.5</c:v>
                </c:pt>
                <c:pt idx="738">
                  <c:v>7082.9</c:v>
                </c:pt>
                <c:pt idx="739">
                  <c:v>7082</c:v>
                </c:pt>
                <c:pt idx="740">
                  <c:v>7150.4</c:v>
                </c:pt>
                <c:pt idx="741">
                  <c:v>7197.9</c:v>
                </c:pt>
                <c:pt idx="742">
                  <c:v>7265.9</c:v>
                </c:pt>
                <c:pt idx="743">
                  <c:v>7313.6</c:v>
                </c:pt>
                <c:pt idx="744">
                  <c:v>7395.5</c:v>
                </c:pt>
                <c:pt idx="745">
                  <c:v>7472.7</c:v>
                </c:pt>
                <c:pt idx="746">
                  <c:v>7520.3</c:v>
                </c:pt>
                <c:pt idx="747">
                  <c:v>7547.4</c:v>
                </c:pt>
                <c:pt idx="748">
                  <c:v>7597.4</c:v>
                </c:pt>
                <c:pt idx="749">
                  <c:v>7539.1</c:v>
                </c:pt>
                <c:pt idx="750">
                  <c:v>7558.4</c:v>
                </c:pt>
                <c:pt idx="751">
                  <c:v>7630.6</c:v>
                </c:pt>
                <c:pt idx="752">
                  <c:v>7658.5</c:v>
                </c:pt>
                <c:pt idx="753">
                  <c:v>7656.5</c:v>
                </c:pt>
                <c:pt idx="754">
                  <c:v>7686.7</c:v>
                </c:pt>
                <c:pt idx="755">
                  <c:v>7722.6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91-4847-B08F-410BB1953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Real Monthly'!$C$6:$C$761</c:f>
              <c:numCache>
                <c:formatCode>General</c:formatCode>
                <c:ptCount val="756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2.3230330922638581E-2</c:v>
                </c:pt>
                <c:pt idx="503" formatCode="0.0%">
                  <c:v>2.6568641723686125E-2</c:v>
                </c:pt>
                <c:pt idx="504" formatCode="0.0%">
                  <c:v>2.7973296567738323E-2</c:v>
                </c:pt>
                <c:pt idx="505" formatCode="0.0%">
                  <c:v>3.4876117125626681E-2</c:v>
                </c:pt>
                <c:pt idx="506" formatCode="0.0%">
                  <c:v>4.5452895262297989E-2</c:v>
                </c:pt>
                <c:pt idx="507" formatCode="0.0%">
                  <c:v>4.3853987378083666E-2</c:v>
                </c:pt>
                <c:pt idx="508" formatCode="0.0%">
                  <c:v>4.2422932872370971E-2</c:v>
                </c:pt>
                <c:pt idx="509" formatCode="0.0%">
                  <c:v>5.041319331673353E-2</c:v>
                </c:pt>
                <c:pt idx="510" formatCode="0.0%">
                  <c:v>5.7478724938699009E-2</c:v>
                </c:pt>
                <c:pt idx="511" formatCode="0.0%">
                  <c:v>5.8146621258289947E-2</c:v>
                </c:pt>
                <c:pt idx="512" formatCode="0.0%">
                  <c:v>7.4009157247102622E-2</c:v>
                </c:pt>
                <c:pt idx="513" formatCode="0.0%">
                  <c:v>7.3035714285714287E-2</c:v>
                </c:pt>
                <c:pt idx="514" formatCode="0.0%">
                  <c:v>8.1887627614764077E-2</c:v>
                </c:pt>
                <c:pt idx="515" formatCode="0.0%">
                  <c:v>8.5726441182727153E-2</c:v>
                </c:pt>
                <c:pt idx="516" formatCode="0.0%">
                  <c:v>8.3083330392122123E-2</c:v>
                </c:pt>
                <c:pt idx="517" formatCode="0.0%">
                  <c:v>8.123288633012711E-2</c:v>
                </c:pt>
                <c:pt idx="518" formatCode="0.0%">
                  <c:v>6.8861339722887868E-2</c:v>
                </c:pt>
                <c:pt idx="519" formatCode="0.0%">
                  <c:v>5.2660506337810511E-2</c:v>
                </c:pt>
                <c:pt idx="520" formatCode="0.0%">
                  <c:v>6.2495681614039969E-2</c:v>
                </c:pt>
                <c:pt idx="521" formatCode="0.0%">
                  <c:v>6.0808025285144972E-2</c:v>
                </c:pt>
                <c:pt idx="522" formatCode="0.0%">
                  <c:v>5.865102639296188E-2</c:v>
                </c:pt>
                <c:pt idx="523" formatCode="0.0%">
                  <c:v>5.6814716942778835E-2</c:v>
                </c:pt>
                <c:pt idx="524" formatCode="0.0%">
                  <c:v>4.1731890091590403E-2</c:v>
                </c:pt>
                <c:pt idx="525" formatCode="0.0%">
                  <c:v>4.6929605591612585E-2</c:v>
                </c:pt>
                <c:pt idx="526" formatCode="0.0%">
                  <c:v>4.5235581364656163E-2</c:v>
                </c:pt>
                <c:pt idx="527" formatCode="0.0%">
                  <c:v>3.6539968652037645E-2</c:v>
                </c:pt>
                <c:pt idx="528" formatCode="0.0%">
                  <c:v>3.5715449538892809E-2</c:v>
                </c:pt>
                <c:pt idx="529" formatCode="0.0%">
                  <c:v>3.2662337662337636E-2</c:v>
                </c:pt>
                <c:pt idx="530" formatCode="0.0%">
                  <c:v>3.5315139701104552E-2</c:v>
                </c:pt>
                <c:pt idx="531" formatCode="0.0%">
                  <c:v>5.0548231301396712E-2</c:v>
                </c:pt>
                <c:pt idx="532" formatCode="0.0%">
                  <c:v>5.9177369533409199E-2</c:v>
                </c:pt>
                <c:pt idx="533" formatCode="0.0%">
                  <c:v>6.0301833020273268E-2</c:v>
                </c:pt>
                <c:pt idx="534" formatCode="0.0%">
                  <c:v>5.929910455453196E-2</c:v>
                </c:pt>
                <c:pt idx="535" formatCode="0.0%">
                  <c:v>5.9819195999230593E-2</c:v>
                </c:pt>
                <c:pt idx="536" formatCode="0.0%">
                  <c:v>4.8724342988682022E-2</c:v>
                </c:pt>
                <c:pt idx="537" formatCode="0.0%">
                  <c:v>4.2378000317914541E-2</c:v>
                </c:pt>
                <c:pt idx="538" formatCode="0.0%">
                  <c:v>3.5323084693329995E-2</c:v>
                </c:pt>
                <c:pt idx="539" formatCode="0.0%">
                  <c:v>3.0148379170210696E-2</c:v>
                </c:pt>
                <c:pt idx="540" formatCode="0.0%">
                  <c:v>2.5862882673127086E-2</c:v>
                </c:pt>
                <c:pt idx="541" formatCode="0.0%">
                  <c:v>2.9459850342702723E-2</c:v>
                </c:pt>
                <c:pt idx="542" formatCode="0.0%">
                  <c:v>3.131766404117118E-2</c:v>
                </c:pt>
                <c:pt idx="543" formatCode="0.0%">
                  <c:v>2.6061566178982896E-2</c:v>
                </c:pt>
                <c:pt idx="544" formatCode="0.0%">
                  <c:v>2.2256331542594012E-2</c:v>
                </c:pt>
                <c:pt idx="545" formatCode="0.0%">
                  <c:v>1.3714111178985978E-2</c:v>
                </c:pt>
                <c:pt idx="546" formatCode="0.0%">
                  <c:v>1.0308024447350045E-2</c:v>
                </c:pt>
                <c:pt idx="547" formatCode="0.0%">
                  <c:v>8.6811857229279546E-3</c:v>
                </c:pt>
                <c:pt idx="548" formatCode="0.0%">
                  <c:v>1.89622583988782E-2</c:v>
                </c:pt>
                <c:pt idx="549" formatCode="0.0%">
                  <c:v>1.8573868488471281E-2</c:v>
                </c:pt>
                <c:pt idx="550" formatCode="0.0%">
                  <c:v>1.7714494786267427E-2</c:v>
                </c:pt>
                <c:pt idx="551" formatCode="0.0%">
                  <c:v>2.3700305810397553E-2</c:v>
                </c:pt>
                <c:pt idx="552" formatCode="0.0%">
                  <c:v>2.8216531206870111E-2</c:v>
                </c:pt>
                <c:pt idx="553" formatCode="0.0%">
                  <c:v>2.0951042971016676E-2</c:v>
                </c:pt>
                <c:pt idx="554" formatCode="0.0%">
                  <c:v>1.4909478168264111E-2</c:v>
                </c:pt>
                <c:pt idx="555" formatCode="0.0%">
                  <c:v>8.8096391378058754E-3</c:v>
                </c:pt>
                <c:pt idx="556" formatCode="0.0%">
                  <c:v>3.9039039039039038E-3</c:v>
                </c:pt>
                <c:pt idx="557" formatCode="0.0%">
                  <c:v>1.1781011781011753E-2</c:v>
                </c:pt>
                <c:pt idx="558" formatCode="0.0%">
                  <c:v>9.2999458255583253E-3</c:v>
                </c:pt>
                <c:pt idx="559" formatCode="0.0%">
                  <c:v>4.4981557561399824E-3</c:v>
                </c:pt>
                <c:pt idx="560" formatCode="0.0%">
                  <c:v>-6.2829104834849206E-3</c:v>
                </c:pt>
                <c:pt idx="561" formatCode="0.0%">
                  <c:v>-1.8564541725304125E-3</c:v>
                </c:pt>
                <c:pt idx="562" formatCode="0.0%">
                  <c:v>6.2015039396026896E-3</c:v>
                </c:pt>
                <c:pt idx="563" formatCode="0.0%">
                  <c:v>7.3487677371172249E-3</c:v>
                </c:pt>
                <c:pt idx="564" formatCode="0.0%">
                  <c:v>6.1446681580909499E-3</c:v>
                </c:pt>
                <c:pt idx="565" formatCode="0.0%">
                  <c:v>1.2175057584731764E-2</c:v>
                </c:pt>
                <c:pt idx="566" formatCode="0.0%">
                  <c:v>1.502023684605004E-2</c:v>
                </c:pt>
                <c:pt idx="567" formatCode="0.0%">
                  <c:v>1.653512588902557E-2</c:v>
                </c:pt>
                <c:pt idx="568" formatCode="0.0%">
                  <c:v>1.1247382590487558E-2</c:v>
                </c:pt>
                <c:pt idx="569" formatCode="0.0%">
                  <c:v>9.8570577724835934E-3</c:v>
                </c:pt>
                <c:pt idx="570" formatCode="0.0%">
                  <c:v>1.180855822275232E-2</c:v>
                </c:pt>
                <c:pt idx="571" formatCode="0.0%">
                  <c:v>1.2986237573514046E-2</c:v>
                </c:pt>
                <c:pt idx="572" formatCode="0.0%">
                  <c:v>3.0709941590895403E-2</c:v>
                </c:pt>
                <c:pt idx="573" formatCode="0.0%">
                  <c:v>3.8818059097045172E-2</c:v>
                </c:pt>
                <c:pt idx="574" formatCode="0.0%">
                  <c:v>3.5699398558923387E-2</c:v>
                </c:pt>
                <c:pt idx="575" formatCode="0.0%">
                  <c:v>3.2235105720471002E-2</c:v>
                </c:pt>
                <c:pt idx="576" formatCode="0.0%">
                  <c:v>3.5753461207791028E-2</c:v>
                </c:pt>
                <c:pt idx="577" formatCode="0.0%">
                  <c:v>3.0825156637900517E-2</c:v>
                </c:pt>
                <c:pt idx="578" formatCode="0.0%">
                  <c:v>2.9743620037807266E-2</c:v>
                </c:pt>
                <c:pt idx="579" formatCode="0.0%">
                  <c:v>3.6488162012162692E-2</c:v>
                </c:pt>
                <c:pt idx="580" formatCode="0.0%">
                  <c:v>3.6295332189552235E-2</c:v>
                </c:pt>
                <c:pt idx="581" formatCode="0.0%">
                  <c:v>3.5416236619386011E-2</c:v>
                </c:pt>
                <c:pt idx="582" formatCode="0.0%">
                  <c:v>3.7252070378120332E-2</c:v>
                </c:pt>
                <c:pt idx="583" formatCode="0.0%">
                  <c:v>4.7713073205234026E-2</c:v>
                </c:pt>
                <c:pt idx="584" formatCode="0.0%">
                  <c:v>3.6659461354209263E-2</c:v>
                </c:pt>
                <c:pt idx="585" formatCode="0.0%">
                  <c:v>2.3564064801178175E-2</c:v>
                </c:pt>
                <c:pt idx="586" formatCode="0.0%">
                  <c:v>1.4431507833836371E-2</c:v>
                </c:pt>
                <c:pt idx="587" formatCode="0.0%">
                  <c:v>1.4852907377614289E-2</c:v>
                </c:pt>
                <c:pt idx="588" formatCode="0.0%">
                  <c:v>1.2193376649397592E-2</c:v>
                </c:pt>
                <c:pt idx="589" formatCode="0.0%">
                  <c:v>2.2821755210871843E-2</c:v>
                </c:pt>
                <c:pt idx="590" formatCode="0.0%">
                  <c:v>2.8482918853799076E-2</c:v>
                </c:pt>
                <c:pt idx="591" formatCode="0.0%">
                  <c:v>2.4579891768726912E-2</c:v>
                </c:pt>
                <c:pt idx="592" formatCode="0.0%">
                  <c:v>2.2407444409556703E-2</c:v>
                </c:pt>
                <c:pt idx="593" formatCode="0.0%">
                  <c:v>1.1819321029847346E-2</c:v>
                </c:pt>
                <c:pt idx="594" formatCode="0.0%">
                  <c:v>8.2682199176019062E-3</c:v>
                </c:pt>
                <c:pt idx="595" formatCode="0.0%">
                  <c:v>1.5752018227335122E-3</c:v>
                </c:pt>
                <c:pt idx="596" formatCode="0.0%">
                  <c:v>1.144016455803204E-2</c:v>
                </c:pt>
                <c:pt idx="597" formatCode="0.0%">
                  <c:v>3.5322330370997267E-2</c:v>
                </c:pt>
                <c:pt idx="598" formatCode="0.0%">
                  <c:v>6.5406523648935927E-2</c:v>
                </c:pt>
                <c:pt idx="599" formatCode="0.0%">
                  <c:v>9.6702052370842159E-2</c:v>
                </c:pt>
                <c:pt idx="600" formatCode="0.0%">
                  <c:v>0.10361111896615095</c:v>
                </c:pt>
                <c:pt idx="601" formatCode="0.0%">
                  <c:v>9.3875262789068006E-2</c:v>
                </c:pt>
                <c:pt idx="602" formatCode="0.0%">
                  <c:v>9.8086791610888069E-2</c:v>
                </c:pt>
                <c:pt idx="603" formatCode="0.0%">
                  <c:v>9.3848163900703274E-2</c:v>
                </c:pt>
                <c:pt idx="604" formatCode="0.0%">
                  <c:v>0.10452844938299169</c:v>
                </c:pt>
                <c:pt idx="605" formatCode="0.0%">
                  <c:v>0.10566611309708113</c:v>
                </c:pt>
                <c:pt idx="606" formatCode="0.0%">
                  <c:v>0.1079017077157189</c:v>
                </c:pt>
                <c:pt idx="607" formatCode="0.0%">
                  <c:v>0.10042969079113669</c:v>
                </c:pt>
                <c:pt idx="608" formatCode="0.0%">
                  <c:v>8.9399637832567241E-2</c:v>
                </c:pt>
                <c:pt idx="609" formatCode="0.0%">
                  <c:v>6.580919421206094E-2</c:v>
                </c:pt>
                <c:pt idx="610" formatCode="0.0%">
                  <c:v>4.0563904774571086E-2</c:v>
                </c:pt>
                <c:pt idx="611" formatCode="0.0%">
                  <c:v>8.6471696652125653E-3</c:v>
                </c:pt>
                <c:pt idx="612" formatCode="0.0%">
                  <c:v>-3.8178696799650593E-3</c:v>
                </c:pt>
                <c:pt idx="613" formatCode="0.0%">
                  <c:v>3.0494054940549639E-3</c:v>
                </c:pt>
                <c:pt idx="614" formatCode="0.0%">
                  <c:v>-6.5019175577173093E-3</c:v>
                </c:pt>
                <c:pt idx="615" formatCode="0.0%">
                  <c:v>-2.5413606444890592E-3</c:v>
                </c:pt>
                <c:pt idx="616" formatCode="0.0%">
                  <c:v>-1.0110712299681514E-3</c:v>
                </c:pt>
                <c:pt idx="617" formatCode="0.0%">
                  <c:v>8.7828721264733584E-3</c:v>
                </c:pt>
                <c:pt idx="618" formatCode="0.0%">
                  <c:v>7.1473992114968613E-3</c:v>
                </c:pt>
                <c:pt idx="619" formatCode="0.0%">
                  <c:v>1.4980986652374708E-2</c:v>
                </c:pt>
                <c:pt idx="620" formatCode="0.0%">
                  <c:v>1.9026186579378091E-2</c:v>
                </c:pt>
                <c:pt idx="621" formatCode="0.0%">
                  <c:v>2.1016567805277223E-2</c:v>
                </c:pt>
                <c:pt idx="622" formatCode="0.0%">
                  <c:v>2.0654396728016406E-2</c:v>
                </c:pt>
                <c:pt idx="623" formatCode="0.0%">
                  <c:v>2.1394206162350268E-2</c:v>
                </c:pt>
                <c:pt idx="624" formatCode="0.0%">
                  <c:v>2.572148773085035E-2</c:v>
                </c:pt>
                <c:pt idx="625" formatCode="0.0%">
                  <c:v>2.2839332703165224E-2</c:v>
                </c:pt>
                <c:pt idx="626" formatCode="0.0%">
                  <c:v>2.4720709665874242E-2</c:v>
                </c:pt>
                <c:pt idx="627" formatCode="0.0%">
                  <c:v>2.3491044357817986E-2</c:v>
                </c:pt>
                <c:pt idx="628" formatCode="0.0%">
                  <c:v>2.11527756692476E-2</c:v>
                </c:pt>
                <c:pt idx="629" formatCode="0.0%">
                  <c:v>2.6977237167516301E-2</c:v>
                </c:pt>
                <c:pt idx="630" formatCode="0.0%">
                  <c:v>4.3590261642590139E-2</c:v>
                </c:pt>
                <c:pt idx="631" formatCode="0.0%">
                  <c:v>5.7027910485290469E-2</c:v>
                </c:pt>
                <c:pt idx="632" formatCode="0.0%">
                  <c:v>5.4983938968078558E-2</c:v>
                </c:pt>
                <c:pt idx="633" formatCode="0.0%">
                  <c:v>5.571693293934981E-2</c:v>
                </c:pt>
                <c:pt idx="634" formatCode="0.0%">
                  <c:v>5.9507112803045339E-2</c:v>
                </c:pt>
                <c:pt idx="635" formatCode="0.0%">
                  <c:v>6.4917819202245028E-2</c:v>
                </c:pt>
                <c:pt idx="636" formatCode="0.0%">
                  <c:v>7.1066753598475252E-2</c:v>
                </c:pt>
                <c:pt idx="637" formatCode="0.0%">
                  <c:v>7.085945500412115E-2</c:v>
                </c:pt>
                <c:pt idx="638" formatCode="0.0%">
                  <c:v>7.2572597545155201E-2</c:v>
                </c:pt>
                <c:pt idx="639" formatCode="0.0%">
                  <c:v>7.4207761818227053E-2</c:v>
                </c:pt>
                <c:pt idx="640" formatCode="0.0%">
                  <c:v>7.6292184944744448E-2</c:v>
                </c:pt>
                <c:pt idx="641" formatCode="0.0%">
                  <c:v>7.5095220543064348E-2</c:v>
                </c:pt>
                <c:pt idx="642" formatCode="0.0%">
                  <c:v>6.451769033444664E-2</c:v>
                </c:pt>
                <c:pt idx="643" formatCode="0.0%">
                  <c:v>4.65531186069746E-2</c:v>
                </c:pt>
                <c:pt idx="644" formatCode="0.0%">
                  <c:v>4.95730155331955E-2</c:v>
                </c:pt>
                <c:pt idx="645" formatCode="0.0%">
                  <c:v>5.0262102991057794E-2</c:v>
                </c:pt>
                <c:pt idx="646" formatCode="0.0%">
                  <c:v>5.4888426626323927E-2</c:v>
                </c:pt>
                <c:pt idx="647" formatCode="0.0%">
                  <c:v>6.3477872150201203E-2</c:v>
                </c:pt>
                <c:pt idx="648" formatCode="0.0%">
                  <c:v>5.8765686458138233E-2</c:v>
                </c:pt>
                <c:pt idx="649" formatCode="0.0%">
                  <c:v>5.0286887157718056E-2</c:v>
                </c:pt>
                <c:pt idx="650" formatCode="0.0%">
                  <c:v>5.7009280580559499E-2</c:v>
                </c:pt>
                <c:pt idx="651" formatCode="0.0%">
                  <c:v>5.8769002595476544E-2</c:v>
                </c:pt>
                <c:pt idx="652" formatCode="0.0%">
                  <c:v>5.5344521951331944E-2</c:v>
                </c:pt>
                <c:pt idx="653" formatCode="0.0%">
                  <c:v>5.0421704646750803E-2</c:v>
                </c:pt>
                <c:pt idx="654" formatCode="0.0%">
                  <c:v>4.7262889879057843E-2</c:v>
                </c:pt>
                <c:pt idx="655" formatCode="0.0%">
                  <c:v>4.9914763041254771E-2</c:v>
                </c:pt>
                <c:pt idx="656" formatCode="0.0%">
                  <c:v>5.1492418919837683E-2</c:v>
                </c:pt>
                <c:pt idx="657" formatCode="0.0%">
                  <c:v>5.8223045304666016E-2</c:v>
                </c:pt>
                <c:pt idx="658" formatCode="0.0%">
                  <c:v>4.85367274682919E-2</c:v>
                </c:pt>
                <c:pt idx="659" formatCode="0.0%">
                  <c:v>3.8715957611557265E-2</c:v>
                </c:pt>
                <c:pt idx="660" formatCode="0.0%">
                  <c:v>4.1019857591437794E-2</c:v>
                </c:pt>
                <c:pt idx="661" formatCode="0.0%">
                  <c:v>5.3053519875638382E-2</c:v>
                </c:pt>
                <c:pt idx="662" formatCode="0.0%">
                  <c:v>4.4890414576181675E-2</c:v>
                </c:pt>
                <c:pt idx="663" formatCode="0.0%">
                  <c:v>4.222115216249335E-2</c:v>
                </c:pt>
                <c:pt idx="664" formatCode="0.0%">
                  <c:v>4.2887371566937775E-2</c:v>
                </c:pt>
                <c:pt idx="665" formatCode="0.0%">
                  <c:v>4.3540701090149569E-2</c:v>
                </c:pt>
                <c:pt idx="666" formatCode="0.0%">
                  <c:v>4.5086504439186367E-2</c:v>
                </c:pt>
                <c:pt idx="667" formatCode="0.0%">
                  <c:v>4.507371565889455E-2</c:v>
                </c:pt>
                <c:pt idx="668" formatCode="0.0%">
                  <c:v>4.347451233969174E-2</c:v>
                </c:pt>
                <c:pt idx="669" formatCode="0.0%">
                  <c:v>3.8970462694211935E-2</c:v>
                </c:pt>
                <c:pt idx="670" formatCode="0.0%">
                  <c:v>4.5606086510514739E-2</c:v>
                </c:pt>
                <c:pt idx="671" formatCode="0.0%">
                  <c:v>5.2437647760431041E-2</c:v>
                </c:pt>
                <c:pt idx="672" formatCode="0.0%">
                  <c:v>6.2684538097160056E-2</c:v>
                </c:pt>
                <c:pt idx="673" formatCode="0.0%">
                  <c:v>6.3792994369345629E-2</c:v>
                </c:pt>
                <c:pt idx="674" formatCode="0.0%">
                  <c:v>6.0946845253138017E-2</c:v>
                </c:pt>
                <c:pt idx="675" formatCode="0.0%">
                  <c:v>6.0398597139677088E-2</c:v>
                </c:pt>
                <c:pt idx="676" formatCode="0.0%">
                  <c:v>5.538937812454247E-2</c:v>
                </c:pt>
                <c:pt idx="677" formatCode="0.0%">
                  <c:v>5.310897034905538E-2</c:v>
                </c:pt>
                <c:pt idx="678" formatCode="0.0%">
                  <c:v>5.1657527417746915E-2</c:v>
                </c:pt>
                <c:pt idx="679" formatCode="0.0%">
                  <c:v>5.3093861993246776E-2</c:v>
                </c:pt>
                <c:pt idx="680" formatCode="0.0%">
                  <c:v>5.713459472857977E-2</c:v>
                </c:pt>
                <c:pt idx="681" formatCode="0.0%">
                  <c:v>5.3510537775769279E-2</c:v>
                </c:pt>
                <c:pt idx="682" formatCode="0.0%">
                  <c:v>5.4245186608347221E-2</c:v>
                </c:pt>
                <c:pt idx="683" formatCode="0.0%">
                  <c:v>5.0351122174326628E-2</c:v>
                </c:pt>
                <c:pt idx="684" formatCode="0.0%">
                  <c:v>4.8972575357799628E-2</c:v>
                </c:pt>
                <c:pt idx="685" formatCode="0.0%">
                  <c:v>4.8449766077234273E-2</c:v>
                </c:pt>
                <c:pt idx="686" formatCode="0.0%">
                  <c:v>5.190757870499027E-2</c:v>
                </c:pt>
                <c:pt idx="687" formatCode="0.0%">
                  <c:v>5.2165646723308111E-2</c:v>
                </c:pt>
                <c:pt idx="688" formatCode="0.0%">
                  <c:v>5.5990486572193042E-2</c:v>
                </c:pt>
                <c:pt idx="689" formatCode="0.0%">
                  <c:v>5.753885753885761E-2</c:v>
                </c:pt>
                <c:pt idx="690" formatCode="0.0%">
                  <c:v>6.0259524797060975E-2</c:v>
                </c:pt>
                <c:pt idx="691" formatCode="0.0%">
                  <c:v>6.0508301203871163E-2</c:v>
                </c:pt>
                <c:pt idx="692" formatCode="0.0%">
                  <c:v>5.545351518230493E-2</c:v>
                </c:pt>
                <c:pt idx="693" formatCode="0.0%">
                  <c:v>5.6583539688420031E-2</c:v>
                </c:pt>
                <c:pt idx="694" formatCode="0.0%">
                  <c:v>5.5312136487010506E-2</c:v>
                </c:pt>
                <c:pt idx="695" formatCode="0.0%">
                  <c:v>4.932467582512861E-2</c:v>
                </c:pt>
                <c:pt idx="696" formatCode="0.0%">
                  <c:v>3.942604519989322E-2</c:v>
                </c:pt>
                <c:pt idx="697" formatCode="0.0%">
                  <c:v>3.5773710482529079E-2</c:v>
                </c:pt>
                <c:pt idx="698" formatCode="0.0%">
                  <c:v>3.9533523295529595E-2</c:v>
                </c:pt>
                <c:pt idx="699" formatCode="0.0%">
                  <c:v>3.9226758522032217E-2</c:v>
                </c:pt>
                <c:pt idx="700" formatCode="0.0%">
                  <c:v>4.1009759759759762E-2</c:v>
                </c:pt>
                <c:pt idx="701" formatCode="0.0%">
                  <c:v>3.9916871056523903E-2</c:v>
                </c:pt>
                <c:pt idx="702" formatCode="0.0%">
                  <c:v>3.8765321709325354E-2</c:v>
                </c:pt>
                <c:pt idx="703" formatCode="0.0%">
                  <c:v>3.4185339071078832E-2</c:v>
                </c:pt>
                <c:pt idx="704" formatCode="0.0%">
                  <c:v>2.9787470379146849E-2</c:v>
                </c:pt>
                <c:pt idx="705" formatCode="0.0%">
                  <c:v>3.0042997656350955E-2</c:v>
                </c:pt>
                <c:pt idx="706" formatCode="0.0%">
                  <c:v>2.5021586170154101E-2</c:v>
                </c:pt>
                <c:pt idx="707" formatCode="0.0%">
                  <c:v>2.6899983474412879E-2</c:v>
                </c:pt>
                <c:pt idx="708" formatCode="0.0%">
                  <c:v>2.2476029845821102E-2</c:v>
                </c:pt>
                <c:pt idx="709" formatCode="0.0%">
                  <c:v>1.8893756845564075E-2</c:v>
                </c:pt>
                <c:pt idx="710" formatCode="0.0%">
                  <c:v>1.6428260238164391E-2</c:v>
                </c:pt>
                <c:pt idx="711" formatCode="0.0%">
                  <c:v>1.3276339859810412E-2</c:v>
                </c:pt>
                <c:pt idx="712" formatCode="0.0%">
                  <c:v>1.1232308663120919E-2</c:v>
                </c:pt>
                <c:pt idx="713" formatCode="0.0%">
                  <c:v>1.2620852312622555E-2</c:v>
                </c:pt>
                <c:pt idx="714" formatCode="0.0%">
                  <c:v>9.9528361099653889E-3</c:v>
                </c:pt>
                <c:pt idx="715" formatCode="0.0%">
                  <c:v>1.1550533584431824E-2</c:v>
                </c:pt>
                <c:pt idx="716" formatCode="0.0%">
                  <c:v>1.4310112359550627E-2</c:v>
                </c:pt>
                <c:pt idx="717" formatCode="0.0%">
                  <c:v>8.474120787573711E-3</c:v>
                </c:pt>
                <c:pt idx="718" formatCode="0.0%">
                  <c:v>1.0538578725692299E-2</c:v>
                </c:pt>
                <c:pt idx="719" formatCode="0.0%">
                  <c:v>1.7916532560883991E-2</c:v>
                </c:pt>
                <c:pt idx="720" formatCode="0.0%">
                  <c:v>2.5854804295985478E-2</c:v>
                </c:pt>
                <c:pt idx="721" formatCode="0.0%">
                  <c:v>2.5978679566424797E-2</c:v>
                </c:pt>
                <c:pt idx="722" formatCode="0.0%">
                  <c:v>2.1288375332630831E-2</c:v>
                </c:pt>
                <c:pt idx="723" formatCode="0.0%">
                  <c:v>1.9948519948520014E-2</c:v>
                </c:pt>
                <c:pt idx="724" formatCode="0.0%">
                  <c:v>2.410497789188415E-2</c:v>
                </c:pt>
                <c:pt idx="725" formatCode="0.0%">
                  <c:v>2.9300903207453273E-2</c:v>
                </c:pt>
                <c:pt idx="726" formatCode="0.0%">
                  <c:v>3.0860470897404058E-2</c:v>
                </c:pt>
                <c:pt idx="727" formatCode="0.0%">
                  <c:v>3.3954502739410274E-2</c:v>
                </c:pt>
                <c:pt idx="728" formatCode="0.0%">
                  <c:v>3.8194998316229772E-2</c:v>
                </c:pt>
                <c:pt idx="729" formatCode="0.0%">
                  <c:v>4.5887368982057239E-2</c:v>
                </c:pt>
                <c:pt idx="730" formatCode="0.0%">
                  <c:v>4.8472057180355813E-2</c:v>
                </c:pt>
                <c:pt idx="731" formatCode="0.0%">
                  <c:v>4.2650365373805538E-2</c:v>
                </c:pt>
                <c:pt idx="732" formatCode="0.0%">
                  <c:v>4.0950799615485478E-2</c:v>
                </c:pt>
                <c:pt idx="733" formatCode="0.0%">
                  <c:v>4.3778922553042839E-2</c:v>
                </c:pt>
                <c:pt idx="734" formatCode="0.0%">
                  <c:v>8.5284602605578352E-2</c:v>
                </c:pt>
                <c:pt idx="735" formatCode="0.0%">
                  <c:v>0.16559761654398872</c:v>
                </c:pt>
                <c:pt idx="736" formatCode="0.0%">
                  <c:v>0.21685236768802235</c:v>
                </c:pt>
                <c:pt idx="737" formatCode="0.0%">
                  <c:v>0.22028950459476271</c:v>
                </c:pt>
                <c:pt idx="738" formatCode="0.0%">
                  <c:v>0.22001171282899257</c:v>
                </c:pt>
                <c:pt idx="739" formatCode="0.0%">
                  <c:v>0.21445964948382901</c:v>
                </c:pt>
                <c:pt idx="740" formatCode="0.0%">
                  <c:v>0.22070472548484008</c:v>
                </c:pt>
                <c:pt idx="741" formatCode="0.0%">
                  <c:v>0.22261478096920481</c:v>
                </c:pt>
                <c:pt idx="742" formatCode="0.0%">
                  <c:v>0.22909195480073064</c:v>
                </c:pt>
                <c:pt idx="743" formatCode="0.0%">
                  <c:v>0.23215850124671472</c:v>
                </c:pt>
                <c:pt idx="744" formatCode="0.0%">
                  <c:v>0.24173074985728193</c:v>
                </c:pt>
                <c:pt idx="745" formatCode="0.0%">
                  <c:v>0.25020076289901627</c:v>
                </c:pt>
                <c:pt idx="746" formatCode="0.0%">
                  <c:v>0.21173987303019567</c:v>
                </c:pt>
                <c:pt idx="747" formatCode="0.0%">
                  <c:v>0.13479378730698102</c:v>
                </c:pt>
                <c:pt idx="748" formatCode="0.0%">
                  <c:v>8.6957765823509101E-2</c:v>
                </c:pt>
                <c:pt idx="749" formatCode="0.0%">
                  <c:v>6.7180975299030415E-2</c:v>
                </c:pt>
                <c:pt idx="750" formatCode="0.0%">
                  <c:v>6.7133518756441579E-2</c:v>
                </c:pt>
                <c:pt idx="751" formatCode="0.0%">
                  <c:v>7.7463993222253655E-2</c:v>
                </c:pt>
                <c:pt idx="752" formatCode="0.0%">
                  <c:v>7.1058961736406412E-2</c:v>
                </c:pt>
                <c:pt idx="753" formatCode="0.0%">
                  <c:v>6.3713027410772644E-2</c:v>
                </c:pt>
                <c:pt idx="754" formatCode="0.0%">
                  <c:v>5.7914367112126539E-2</c:v>
                </c:pt>
                <c:pt idx="755" formatCode="0.0%">
                  <c:v>5.5923211551082909E-2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CB-E740-8334-C327E587C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3642.4</c:v>
                </c:pt>
                <c:pt idx="2245">
                  <c:v>3670.9</c:v>
                </c:pt>
                <c:pt idx="2246">
                  <c:v>3663.2</c:v>
                </c:pt>
                <c:pt idx="2247">
                  <c:v>3636.7</c:v>
                </c:pt>
                <c:pt idx="2248">
                  <c:v>3623</c:v>
                </c:pt>
                <c:pt idx="2249">
                  <c:v>3607.8</c:v>
                </c:pt>
                <c:pt idx="2250">
                  <c:v>3612.1</c:v>
                </c:pt>
                <c:pt idx="2251">
                  <c:v>3624.5</c:v>
                </c:pt>
                <c:pt idx="2252">
                  <c:v>3655.4</c:v>
                </c:pt>
                <c:pt idx="2253">
                  <c:v>3671</c:v>
                </c:pt>
                <c:pt idx="2254">
                  <c:v>3660.8</c:v>
                </c:pt>
                <c:pt idx="2255">
                  <c:v>3657.9</c:v>
                </c:pt>
                <c:pt idx="2256">
                  <c:v>3659.3</c:v>
                </c:pt>
                <c:pt idx="2257">
                  <c:v>3661.2</c:v>
                </c:pt>
                <c:pt idx="2258">
                  <c:v>3647.4</c:v>
                </c:pt>
                <c:pt idx="2259">
                  <c:v>3670.1</c:v>
                </c:pt>
                <c:pt idx="2260">
                  <c:v>3669.8</c:v>
                </c:pt>
                <c:pt idx="2261">
                  <c:v>3637.4</c:v>
                </c:pt>
                <c:pt idx="2262">
                  <c:v>3655.5</c:v>
                </c:pt>
                <c:pt idx="2263">
                  <c:v>3667</c:v>
                </c:pt>
                <c:pt idx="2264">
                  <c:v>3664.5</c:v>
                </c:pt>
                <c:pt idx="2265">
                  <c:v>3672.4</c:v>
                </c:pt>
                <c:pt idx="2266">
                  <c:v>3654.9</c:v>
                </c:pt>
                <c:pt idx="2267">
                  <c:v>3651.4</c:v>
                </c:pt>
                <c:pt idx="2268">
                  <c:v>3655.5</c:v>
                </c:pt>
                <c:pt idx="2269">
                  <c:v>3673.4</c:v>
                </c:pt>
                <c:pt idx="2270">
                  <c:v>3682.4</c:v>
                </c:pt>
                <c:pt idx="2271">
                  <c:v>3681.8</c:v>
                </c:pt>
                <c:pt idx="2272">
                  <c:v>3678</c:v>
                </c:pt>
                <c:pt idx="2273">
                  <c:v>3682.2</c:v>
                </c:pt>
                <c:pt idx="2274">
                  <c:v>3661.7</c:v>
                </c:pt>
                <c:pt idx="2275">
                  <c:v>3677.3</c:v>
                </c:pt>
                <c:pt idx="2276">
                  <c:v>3676.3</c:v>
                </c:pt>
                <c:pt idx="2277">
                  <c:v>3695.5</c:v>
                </c:pt>
                <c:pt idx="2278">
                  <c:v>3779.9</c:v>
                </c:pt>
                <c:pt idx="2279">
                  <c:v>3710.4</c:v>
                </c:pt>
                <c:pt idx="2280">
                  <c:v>3692</c:v>
                </c:pt>
                <c:pt idx="2281">
                  <c:v>3705</c:v>
                </c:pt>
                <c:pt idx="2282">
                  <c:v>3693.3</c:v>
                </c:pt>
                <c:pt idx="2283">
                  <c:v>3708.8</c:v>
                </c:pt>
                <c:pt idx="2284">
                  <c:v>3723.8</c:v>
                </c:pt>
                <c:pt idx="2285">
                  <c:v>3744.8</c:v>
                </c:pt>
                <c:pt idx="2286">
                  <c:v>3729.5</c:v>
                </c:pt>
                <c:pt idx="2287">
                  <c:v>3689.9</c:v>
                </c:pt>
                <c:pt idx="2288">
                  <c:v>3687.6</c:v>
                </c:pt>
                <c:pt idx="2289">
                  <c:v>3688.5</c:v>
                </c:pt>
                <c:pt idx="2290">
                  <c:v>3692.9</c:v>
                </c:pt>
                <c:pt idx="2291">
                  <c:v>3780.7</c:v>
                </c:pt>
                <c:pt idx="2292">
                  <c:v>3770.2</c:v>
                </c:pt>
                <c:pt idx="2293">
                  <c:v>3713.2</c:v>
                </c:pt>
                <c:pt idx="2294">
                  <c:v>3761</c:v>
                </c:pt>
                <c:pt idx="2295">
                  <c:v>3744.8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3746.4</c:v>
                </c:pt>
                <c:pt idx="2310">
                  <c:v>3796.6</c:v>
                </c:pt>
                <c:pt idx="2311">
                  <c:v>3789.8</c:v>
                </c:pt>
                <c:pt idx="2312">
                  <c:v>3813.3</c:v>
                </c:pt>
                <c:pt idx="2313">
                  <c:v>3765.5</c:v>
                </c:pt>
                <c:pt idx="2314">
                  <c:v>3772.7</c:v>
                </c:pt>
                <c:pt idx="2315">
                  <c:v>3781.9</c:v>
                </c:pt>
                <c:pt idx="2316">
                  <c:v>3810</c:v>
                </c:pt>
                <c:pt idx="2317">
                  <c:v>3876.1</c:v>
                </c:pt>
                <c:pt idx="2318">
                  <c:v>3839.6</c:v>
                </c:pt>
                <c:pt idx="2319">
                  <c:v>3832.6</c:v>
                </c:pt>
                <c:pt idx="2320">
                  <c:v>3829.8</c:v>
                </c:pt>
                <c:pt idx="2321">
                  <c:v>3818.7</c:v>
                </c:pt>
                <c:pt idx="2322">
                  <c:v>3837.4</c:v>
                </c:pt>
                <c:pt idx="2323">
                  <c:v>3856.5</c:v>
                </c:pt>
                <c:pt idx="2324">
                  <c:v>3875.4</c:v>
                </c:pt>
                <c:pt idx="2325">
                  <c:v>3872.8</c:v>
                </c:pt>
                <c:pt idx="2326">
                  <c:v>3875.1</c:v>
                </c:pt>
                <c:pt idx="2327">
                  <c:v>3861</c:v>
                </c:pt>
                <c:pt idx="2328">
                  <c:v>3832.4</c:v>
                </c:pt>
                <c:pt idx="2329">
                  <c:v>3845</c:v>
                </c:pt>
                <c:pt idx="2330">
                  <c:v>3878</c:v>
                </c:pt>
                <c:pt idx="2331">
                  <c:v>3895.9</c:v>
                </c:pt>
                <c:pt idx="2332">
                  <c:v>3895.8</c:v>
                </c:pt>
                <c:pt idx="2333">
                  <c:v>3911.1</c:v>
                </c:pt>
                <c:pt idx="2334">
                  <c:v>3928.2</c:v>
                </c:pt>
                <c:pt idx="2335">
                  <c:v>3893.7</c:v>
                </c:pt>
                <c:pt idx="2336">
                  <c:v>3930.6</c:v>
                </c:pt>
                <c:pt idx="2337">
                  <c:v>3929</c:v>
                </c:pt>
                <c:pt idx="2338">
                  <c:v>3934.5</c:v>
                </c:pt>
                <c:pt idx="2339">
                  <c:v>3955.3</c:v>
                </c:pt>
                <c:pt idx="2340">
                  <c:v>3955.4</c:v>
                </c:pt>
                <c:pt idx="2341">
                  <c:v>3928</c:v>
                </c:pt>
                <c:pt idx="2342">
                  <c:v>3962.5</c:v>
                </c:pt>
                <c:pt idx="2343">
                  <c:v>3953.8</c:v>
                </c:pt>
                <c:pt idx="2344">
                  <c:v>3978.4</c:v>
                </c:pt>
                <c:pt idx="2345">
                  <c:v>3992</c:v>
                </c:pt>
                <c:pt idx="2346">
                  <c:v>3999</c:v>
                </c:pt>
                <c:pt idx="2347">
                  <c:v>3963.7</c:v>
                </c:pt>
                <c:pt idx="2348">
                  <c:v>3948</c:v>
                </c:pt>
                <c:pt idx="2349">
                  <c:v>3949.7</c:v>
                </c:pt>
                <c:pt idx="2350">
                  <c:v>3978</c:v>
                </c:pt>
                <c:pt idx="2351">
                  <c:v>3962.2</c:v>
                </c:pt>
                <c:pt idx="2352">
                  <c:v>4081.4</c:v>
                </c:pt>
                <c:pt idx="2353">
                  <c:v>4012.8</c:v>
                </c:pt>
                <c:pt idx="2354">
                  <c:v>3983.6</c:v>
                </c:pt>
                <c:pt idx="2355">
                  <c:v>3971.4</c:v>
                </c:pt>
                <c:pt idx="2356">
                  <c:v>4028.2</c:v>
                </c:pt>
                <c:pt idx="2357">
                  <c:v>4063.6</c:v>
                </c:pt>
                <c:pt idx="2358">
                  <c:v>4126.8</c:v>
                </c:pt>
                <c:pt idx="2359">
                  <c:v>4313.6000000000004</c:v>
                </c:pt>
                <c:pt idx="2360">
                  <c:v>4513.2</c:v>
                </c:pt>
                <c:pt idx="2361">
                  <c:v>4591.2</c:v>
                </c:pt>
                <c:pt idx="2362">
                  <c:v>4716.8</c:v>
                </c:pt>
                <c:pt idx="2363">
                  <c:v>4850.1000000000004</c:v>
                </c:pt>
                <c:pt idx="2364">
                  <c:v>4898.5</c:v>
                </c:pt>
                <c:pt idx="2365">
                  <c:v>15982.1</c:v>
                </c:pt>
                <c:pt idx="2366">
                  <c:v>16201.3</c:v>
                </c:pt>
                <c:pt idx="2367">
                  <c:v>16292.4</c:v>
                </c:pt>
                <c:pt idx="2368">
                  <c:v>16319.7</c:v>
                </c:pt>
                <c:pt idx="2369">
                  <c:v>16364.1</c:v>
                </c:pt>
                <c:pt idx="2370">
                  <c:v>16467</c:v>
                </c:pt>
                <c:pt idx="2371">
                  <c:v>16554.5</c:v>
                </c:pt>
                <c:pt idx="2372">
                  <c:v>16654.8</c:v>
                </c:pt>
                <c:pt idx="2373">
                  <c:v>16656.599999999999</c:v>
                </c:pt>
                <c:pt idx="2374">
                  <c:v>16763.3</c:v>
                </c:pt>
                <c:pt idx="2375">
                  <c:v>16836.7</c:v>
                </c:pt>
                <c:pt idx="2376">
                  <c:v>16781.900000000001</c:v>
                </c:pt>
                <c:pt idx="2377">
                  <c:v>16753.3</c:v>
                </c:pt>
                <c:pt idx="2378">
                  <c:v>16734.7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16880.599999999999</c:v>
                </c:pt>
                <c:pt idx="2382">
                  <c:v>16962.8</c:v>
                </c:pt>
                <c:pt idx="2383">
                  <c:v>17087.5</c:v>
                </c:pt>
                <c:pt idx="2384">
                  <c:v>17214.5</c:v>
                </c:pt>
                <c:pt idx="2385">
                  <c:v>17237.7</c:v>
                </c:pt>
                <c:pt idx="2386">
                  <c:v>17175</c:v>
                </c:pt>
                <c:pt idx="2387">
                  <c:v>17223.5</c:v>
                </c:pt>
                <c:pt idx="2388">
                  <c:v>17331.5</c:v>
                </c:pt>
                <c:pt idx="2389">
                  <c:v>17350.3</c:v>
                </c:pt>
                <c:pt idx="2390">
                  <c:v>17375.900000000001</c:v>
                </c:pt>
                <c:pt idx="2391">
                  <c:v>17431</c:v>
                </c:pt>
                <c:pt idx="2392">
                  <c:v>17593.099999999999</c:v>
                </c:pt>
                <c:pt idx="2393">
                  <c:v>17638.099999999999</c:v>
                </c:pt>
                <c:pt idx="2394">
                  <c:v>17657.599999999999</c:v>
                </c:pt>
                <c:pt idx="2395">
                  <c:v>17547.400000000001</c:v>
                </c:pt>
                <c:pt idx="2396">
                  <c:v>17777</c:v>
                </c:pt>
                <c:pt idx="2397">
                  <c:v>17853.099999999999</c:v>
                </c:pt>
                <c:pt idx="2398">
                  <c:v>17762.599999999999</c:v>
                </c:pt>
                <c:pt idx="2399">
                  <c:v>17661.3</c:v>
                </c:pt>
                <c:pt idx="2400">
                  <c:v>17773.3</c:v>
                </c:pt>
                <c:pt idx="2401">
                  <c:v>18147.8</c:v>
                </c:pt>
                <c:pt idx="2402">
                  <c:v>18158.599999999999</c:v>
                </c:pt>
                <c:pt idx="2403">
                  <c:v>18116.2</c:v>
                </c:pt>
                <c:pt idx="2404">
                  <c:v>18115.2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33-834B-A701-86073F9FA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'!$A$7:$A$766</c:f>
              <c:numCache>
                <c:formatCode>m/d/yy</c:formatCode>
                <c:ptCount val="76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'!$D$7:$D$766</c:f>
              <c:numCache>
                <c:formatCode>0.00%</c:formatCode>
                <c:ptCount val="760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  <c:pt idx="754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7E-2340-9DAB-34ECCCABE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'!$A$7:$A$766</c:f>
              <c:numCache>
                <c:formatCode>m/d/yy</c:formatCode>
                <c:ptCount val="76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'!$B$7:$B$766</c:f>
              <c:numCache>
                <c:formatCode>0.0</c:formatCode>
                <c:ptCount val="76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4880.1000000000004</c:v>
                </c:pt>
                <c:pt idx="502">
                  <c:v>4924.7</c:v>
                </c:pt>
                <c:pt idx="503">
                  <c:v>4975.3</c:v>
                </c:pt>
                <c:pt idx="504">
                  <c:v>5013.5</c:v>
                </c:pt>
                <c:pt idx="505">
                  <c:v>5071.2</c:v>
                </c:pt>
                <c:pt idx="506">
                  <c:v>5135.2</c:v>
                </c:pt>
                <c:pt idx="507">
                  <c:v>5132.2</c:v>
                </c:pt>
                <c:pt idx="508">
                  <c:v>5172.5</c:v>
                </c:pt>
                <c:pt idx="509">
                  <c:v>5202.3999999999996</c:v>
                </c:pt>
                <c:pt idx="510">
                  <c:v>5236.3</c:v>
                </c:pt>
                <c:pt idx="511">
                  <c:v>5347.4</c:v>
                </c:pt>
                <c:pt idx="512">
                  <c:v>5336</c:v>
                </c:pt>
                <c:pt idx="513">
                  <c:v>5379.6</c:v>
                </c:pt>
                <c:pt idx="514">
                  <c:v>5432.7</c:v>
                </c:pt>
                <c:pt idx="515">
                  <c:v>5453</c:v>
                </c:pt>
                <c:pt idx="516">
                  <c:v>5482.4</c:v>
                </c:pt>
                <c:pt idx="517">
                  <c:v>5494.2</c:v>
                </c:pt>
                <c:pt idx="518">
                  <c:v>5494.4</c:v>
                </c:pt>
                <c:pt idx="519">
                  <c:v>5520.6</c:v>
                </c:pt>
                <c:pt idx="520">
                  <c:v>5545.6</c:v>
                </c:pt>
                <c:pt idx="521">
                  <c:v>5588.2</c:v>
                </c:pt>
                <c:pt idx="522">
                  <c:v>5630.6</c:v>
                </c:pt>
                <c:pt idx="523">
                  <c:v>5655</c:v>
                </c:pt>
                <c:pt idx="524">
                  <c:v>5699.6</c:v>
                </c:pt>
                <c:pt idx="525">
                  <c:v>5749.7</c:v>
                </c:pt>
                <c:pt idx="526">
                  <c:v>5770.9</c:v>
                </c:pt>
                <c:pt idx="527">
                  <c:v>5803.5</c:v>
                </c:pt>
                <c:pt idx="528">
                  <c:v>5839.5</c:v>
                </c:pt>
                <c:pt idx="529">
                  <c:v>5860.3</c:v>
                </c:pt>
                <c:pt idx="530">
                  <c:v>5897.7</c:v>
                </c:pt>
                <c:pt idx="531">
                  <c:v>5958</c:v>
                </c:pt>
                <c:pt idx="532">
                  <c:v>5994.7</c:v>
                </c:pt>
                <c:pt idx="533">
                  <c:v>6041.4</c:v>
                </c:pt>
                <c:pt idx="534">
                  <c:v>6099.5</c:v>
                </c:pt>
                <c:pt idx="535">
                  <c:v>6071.6</c:v>
                </c:pt>
                <c:pt idx="536">
                  <c:v>6062.5</c:v>
                </c:pt>
                <c:pt idx="537">
                  <c:v>6067.7</c:v>
                </c:pt>
                <c:pt idx="538">
                  <c:v>6065.9</c:v>
                </c:pt>
                <c:pt idx="539">
                  <c:v>6074.4</c:v>
                </c:pt>
                <c:pt idx="540">
                  <c:v>6113.2</c:v>
                </c:pt>
                <c:pt idx="541">
                  <c:v>6149</c:v>
                </c:pt>
                <c:pt idx="542">
                  <c:v>6190.2</c:v>
                </c:pt>
                <c:pt idx="543">
                  <c:v>6267</c:v>
                </c:pt>
                <c:pt idx="544">
                  <c:v>6269.4</c:v>
                </c:pt>
                <c:pt idx="545">
                  <c:v>6283.1</c:v>
                </c:pt>
                <c:pt idx="546">
                  <c:v>6309.2</c:v>
                </c:pt>
                <c:pt idx="547">
                  <c:v>6343.9</c:v>
                </c:pt>
                <c:pt idx="548">
                  <c:v>6372.1</c:v>
                </c:pt>
                <c:pt idx="549">
                  <c:v>6398.7</c:v>
                </c:pt>
                <c:pt idx="550">
                  <c:v>6417.2</c:v>
                </c:pt>
                <c:pt idx="551">
                  <c:v>6423.4</c:v>
                </c:pt>
                <c:pt idx="552">
                  <c:v>6431.8</c:v>
                </c:pt>
                <c:pt idx="553">
                  <c:v>6440.8</c:v>
                </c:pt>
                <c:pt idx="554">
                  <c:v>6454.7</c:v>
                </c:pt>
                <c:pt idx="555">
                  <c:v>6472</c:v>
                </c:pt>
                <c:pt idx="556">
                  <c:v>6504.4</c:v>
                </c:pt>
                <c:pt idx="557">
                  <c:v>6536</c:v>
                </c:pt>
                <c:pt idx="558">
                  <c:v>6568.7</c:v>
                </c:pt>
                <c:pt idx="559">
                  <c:v>6602.9</c:v>
                </c:pt>
                <c:pt idx="560">
                  <c:v>6637</c:v>
                </c:pt>
                <c:pt idx="561">
                  <c:v>6653.4</c:v>
                </c:pt>
                <c:pt idx="562">
                  <c:v>6680.1</c:v>
                </c:pt>
                <c:pt idx="563">
                  <c:v>6722.5</c:v>
                </c:pt>
                <c:pt idx="564">
                  <c:v>6746.8</c:v>
                </c:pt>
                <c:pt idx="565">
                  <c:v>6761.1</c:v>
                </c:pt>
                <c:pt idx="566">
                  <c:v>6798.5</c:v>
                </c:pt>
                <c:pt idx="567">
                  <c:v>6805.2</c:v>
                </c:pt>
                <c:pt idx="568">
                  <c:v>6843.2</c:v>
                </c:pt>
                <c:pt idx="569">
                  <c:v>6884.6</c:v>
                </c:pt>
                <c:pt idx="570">
                  <c:v>6915.4</c:v>
                </c:pt>
                <c:pt idx="571">
                  <c:v>6942.6</c:v>
                </c:pt>
                <c:pt idx="572">
                  <c:v>6991.6</c:v>
                </c:pt>
                <c:pt idx="573">
                  <c:v>7026.5</c:v>
                </c:pt>
                <c:pt idx="574">
                  <c:v>7069.5</c:v>
                </c:pt>
                <c:pt idx="575">
                  <c:v>7107.4</c:v>
                </c:pt>
                <c:pt idx="576">
                  <c:v>7123.2</c:v>
                </c:pt>
                <c:pt idx="577">
                  <c:v>7156.9</c:v>
                </c:pt>
                <c:pt idx="578">
                  <c:v>7229.3</c:v>
                </c:pt>
                <c:pt idx="579">
                  <c:v>7243.2</c:v>
                </c:pt>
                <c:pt idx="580">
                  <c:v>7276.3</c:v>
                </c:pt>
                <c:pt idx="581">
                  <c:v>7306.6</c:v>
                </c:pt>
                <c:pt idx="582">
                  <c:v>7382.8</c:v>
                </c:pt>
                <c:pt idx="583">
                  <c:v>7401.1</c:v>
                </c:pt>
                <c:pt idx="584">
                  <c:v>7414.8</c:v>
                </c:pt>
                <c:pt idx="585">
                  <c:v>7439.6</c:v>
                </c:pt>
                <c:pt idx="586">
                  <c:v>7469.4</c:v>
                </c:pt>
                <c:pt idx="587">
                  <c:v>7503.1</c:v>
                </c:pt>
                <c:pt idx="588">
                  <c:v>7587.6</c:v>
                </c:pt>
                <c:pt idx="589">
                  <c:v>7653.3</c:v>
                </c:pt>
                <c:pt idx="590">
                  <c:v>7696.1</c:v>
                </c:pt>
                <c:pt idx="591">
                  <c:v>7708.3</c:v>
                </c:pt>
                <c:pt idx="592">
                  <c:v>7725.8</c:v>
                </c:pt>
                <c:pt idx="593">
                  <c:v>7772.1</c:v>
                </c:pt>
                <c:pt idx="594">
                  <c:v>7787</c:v>
                </c:pt>
                <c:pt idx="595">
                  <c:v>7856.5</c:v>
                </c:pt>
                <c:pt idx="596">
                  <c:v>7963.1</c:v>
                </c:pt>
                <c:pt idx="597">
                  <c:v>8013.5</c:v>
                </c:pt>
                <c:pt idx="598">
                  <c:v>8189.7</c:v>
                </c:pt>
                <c:pt idx="599">
                  <c:v>8271.2000000000007</c:v>
                </c:pt>
                <c:pt idx="600">
                  <c:v>8300.5</c:v>
                </c:pt>
                <c:pt idx="601">
                  <c:v>8366.5</c:v>
                </c:pt>
                <c:pt idx="602">
                  <c:v>8369.9</c:v>
                </c:pt>
                <c:pt idx="603">
                  <c:v>8427.6</c:v>
                </c:pt>
                <c:pt idx="604">
                  <c:v>8437.2000000000007</c:v>
                </c:pt>
                <c:pt idx="605">
                  <c:v>8442</c:v>
                </c:pt>
                <c:pt idx="606">
                  <c:v>8441.7999999999993</c:v>
                </c:pt>
                <c:pt idx="607">
                  <c:v>8441.1</c:v>
                </c:pt>
                <c:pt idx="608">
                  <c:v>8468.1</c:v>
                </c:pt>
                <c:pt idx="609">
                  <c:v>8498.2000000000007</c:v>
                </c:pt>
                <c:pt idx="610">
                  <c:v>8493.1</c:v>
                </c:pt>
                <c:pt idx="611">
                  <c:v>8455.4</c:v>
                </c:pt>
                <c:pt idx="612">
                  <c:v>8505.1</c:v>
                </c:pt>
                <c:pt idx="613">
                  <c:v>8502.2000000000007</c:v>
                </c:pt>
                <c:pt idx="614">
                  <c:v>8532.7999999999993</c:v>
                </c:pt>
                <c:pt idx="615">
                  <c:v>8587.7000000000007</c:v>
                </c:pt>
                <c:pt idx="616">
                  <c:v>8606.7000000000007</c:v>
                </c:pt>
                <c:pt idx="617">
                  <c:v>8616.2999999999993</c:v>
                </c:pt>
                <c:pt idx="618">
                  <c:v>8666.7000000000007</c:v>
                </c:pt>
                <c:pt idx="619">
                  <c:v>8697.7999999999993</c:v>
                </c:pt>
                <c:pt idx="620">
                  <c:v>8746.9</c:v>
                </c:pt>
                <c:pt idx="621">
                  <c:v>8767.7000000000007</c:v>
                </c:pt>
                <c:pt idx="622">
                  <c:v>8799.4</c:v>
                </c:pt>
                <c:pt idx="623">
                  <c:v>8820.4</c:v>
                </c:pt>
                <c:pt idx="624">
                  <c:v>8884.2000000000007</c:v>
                </c:pt>
                <c:pt idx="625">
                  <c:v>8940.6</c:v>
                </c:pt>
                <c:pt idx="626">
                  <c:v>9002.1</c:v>
                </c:pt>
                <c:pt idx="627">
                  <c:v>9072.7000000000007</c:v>
                </c:pt>
                <c:pt idx="628">
                  <c:v>9148.4</c:v>
                </c:pt>
                <c:pt idx="629">
                  <c:v>9313.7999999999993</c:v>
                </c:pt>
                <c:pt idx="630">
                  <c:v>9505</c:v>
                </c:pt>
                <c:pt idx="631">
                  <c:v>9525.7999999999993</c:v>
                </c:pt>
                <c:pt idx="632">
                  <c:v>9559.5</c:v>
                </c:pt>
                <c:pt idx="633">
                  <c:v>9610.1</c:v>
                </c:pt>
                <c:pt idx="634">
                  <c:v>9657.7000000000007</c:v>
                </c:pt>
                <c:pt idx="635">
                  <c:v>9731.5</c:v>
                </c:pt>
                <c:pt idx="636">
                  <c:v>9789.2999999999993</c:v>
                </c:pt>
                <c:pt idx="637">
                  <c:v>9837.1</c:v>
                </c:pt>
                <c:pt idx="638">
                  <c:v>9889.9</c:v>
                </c:pt>
                <c:pt idx="639">
                  <c:v>9934.6</c:v>
                </c:pt>
                <c:pt idx="640">
                  <c:v>9998.1</c:v>
                </c:pt>
                <c:pt idx="641">
                  <c:v>10055.299999999999</c:v>
                </c:pt>
                <c:pt idx="642">
                  <c:v>10115.200000000001</c:v>
                </c:pt>
                <c:pt idx="643">
                  <c:v>10193.1</c:v>
                </c:pt>
                <c:pt idx="644">
                  <c:v>10256.5</c:v>
                </c:pt>
                <c:pt idx="645">
                  <c:v>10319.799999999999</c:v>
                </c:pt>
                <c:pt idx="646">
                  <c:v>10451.5</c:v>
                </c:pt>
                <c:pt idx="647">
                  <c:v>10477</c:v>
                </c:pt>
                <c:pt idx="648">
                  <c:v>10489.1</c:v>
                </c:pt>
                <c:pt idx="649">
                  <c:v>10555.8</c:v>
                </c:pt>
                <c:pt idx="650">
                  <c:v>10590.3</c:v>
                </c:pt>
                <c:pt idx="651">
                  <c:v>10630.1</c:v>
                </c:pt>
                <c:pt idx="652">
                  <c:v>10682.5</c:v>
                </c:pt>
                <c:pt idx="653">
                  <c:v>10728.9</c:v>
                </c:pt>
                <c:pt idx="654">
                  <c:v>10783.5</c:v>
                </c:pt>
                <c:pt idx="655">
                  <c:v>10835.3</c:v>
                </c:pt>
                <c:pt idx="656">
                  <c:v>10948.7</c:v>
                </c:pt>
                <c:pt idx="657">
                  <c:v>10954.1</c:v>
                </c:pt>
                <c:pt idx="658">
                  <c:v>11020.3</c:v>
                </c:pt>
                <c:pt idx="659">
                  <c:v>11076.6</c:v>
                </c:pt>
                <c:pt idx="660">
                  <c:v>11169.3</c:v>
                </c:pt>
                <c:pt idx="661">
                  <c:v>11207.6</c:v>
                </c:pt>
                <c:pt idx="662">
                  <c:v>11259.8</c:v>
                </c:pt>
                <c:pt idx="663">
                  <c:v>11326.3</c:v>
                </c:pt>
                <c:pt idx="664">
                  <c:v>11377.2</c:v>
                </c:pt>
                <c:pt idx="665">
                  <c:v>11434</c:v>
                </c:pt>
                <c:pt idx="666">
                  <c:v>11462.9</c:v>
                </c:pt>
                <c:pt idx="667">
                  <c:v>11496.7</c:v>
                </c:pt>
                <c:pt idx="668">
                  <c:v>11558.6</c:v>
                </c:pt>
                <c:pt idx="669">
                  <c:v>11594.7</c:v>
                </c:pt>
                <c:pt idx="670">
                  <c:v>11674</c:v>
                </c:pt>
                <c:pt idx="671">
                  <c:v>11743.9</c:v>
                </c:pt>
                <c:pt idx="672">
                  <c:v>11871.7</c:v>
                </c:pt>
                <c:pt idx="673">
                  <c:v>11888.1</c:v>
                </c:pt>
                <c:pt idx="674">
                  <c:v>11927.6</c:v>
                </c:pt>
                <c:pt idx="675">
                  <c:v>11957.9</c:v>
                </c:pt>
                <c:pt idx="676">
                  <c:v>12002.9</c:v>
                </c:pt>
                <c:pt idx="677">
                  <c:v>12052</c:v>
                </c:pt>
                <c:pt idx="678">
                  <c:v>12100.6</c:v>
                </c:pt>
                <c:pt idx="679">
                  <c:v>12154.6</c:v>
                </c:pt>
                <c:pt idx="680">
                  <c:v>12192.5</c:v>
                </c:pt>
                <c:pt idx="681">
                  <c:v>12277</c:v>
                </c:pt>
                <c:pt idx="682">
                  <c:v>12340.1</c:v>
                </c:pt>
                <c:pt idx="683">
                  <c:v>12471.4</c:v>
                </c:pt>
                <c:pt idx="684">
                  <c:v>12552.3</c:v>
                </c:pt>
                <c:pt idx="685">
                  <c:v>12616.6</c:v>
                </c:pt>
                <c:pt idx="686">
                  <c:v>12697</c:v>
                </c:pt>
                <c:pt idx="687">
                  <c:v>12763.7</c:v>
                </c:pt>
                <c:pt idx="688">
                  <c:v>12830.6</c:v>
                </c:pt>
                <c:pt idx="689">
                  <c:v>12889.1</c:v>
                </c:pt>
                <c:pt idx="690">
                  <c:v>12968.2</c:v>
                </c:pt>
                <c:pt idx="691">
                  <c:v>13027.4</c:v>
                </c:pt>
                <c:pt idx="692">
                  <c:v>13099.7</c:v>
                </c:pt>
                <c:pt idx="693">
                  <c:v>13174.1</c:v>
                </c:pt>
                <c:pt idx="694">
                  <c:v>13214.2</c:v>
                </c:pt>
                <c:pt idx="695">
                  <c:v>13288.7</c:v>
                </c:pt>
                <c:pt idx="696">
                  <c:v>13359.2</c:v>
                </c:pt>
                <c:pt idx="697">
                  <c:v>13428.6</c:v>
                </c:pt>
                <c:pt idx="698">
                  <c:v>13486.6</c:v>
                </c:pt>
                <c:pt idx="699">
                  <c:v>13537.3</c:v>
                </c:pt>
                <c:pt idx="700">
                  <c:v>13564.7</c:v>
                </c:pt>
                <c:pt idx="701">
                  <c:v>13621.8</c:v>
                </c:pt>
                <c:pt idx="702">
                  <c:v>13671.4</c:v>
                </c:pt>
                <c:pt idx="703">
                  <c:v>13714.4</c:v>
                </c:pt>
                <c:pt idx="704">
                  <c:v>13767.6</c:v>
                </c:pt>
                <c:pt idx="705">
                  <c:v>13802.4</c:v>
                </c:pt>
                <c:pt idx="706">
                  <c:v>13854.8</c:v>
                </c:pt>
                <c:pt idx="707">
                  <c:v>13872</c:v>
                </c:pt>
                <c:pt idx="708">
                  <c:v>13914.6</c:v>
                </c:pt>
                <c:pt idx="709">
                  <c:v>13971.2</c:v>
                </c:pt>
                <c:pt idx="710">
                  <c:v>14001.3</c:v>
                </c:pt>
                <c:pt idx="711">
                  <c:v>14066</c:v>
                </c:pt>
                <c:pt idx="712">
                  <c:v>14125.8</c:v>
                </c:pt>
                <c:pt idx="713">
                  <c:v>14155.2</c:v>
                </c:pt>
                <c:pt idx="714">
                  <c:v>14197.7</c:v>
                </c:pt>
                <c:pt idx="715">
                  <c:v>14228.4</c:v>
                </c:pt>
                <c:pt idx="716">
                  <c:v>14235.8</c:v>
                </c:pt>
                <c:pt idx="717">
                  <c:v>14254.9</c:v>
                </c:pt>
                <c:pt idx="718">
                  <c:v>14373.9</c:v>
                </c:pt>
                <c:pt idx="719">
                  <c:v>14443.3</c:v>
                </c:pt>
                <c:pt idx="720">
                  <c:v>14486.2</c:v>
                </c:pt>
                <c:pt idx="721">
                  <c:v>14533.5</c:v>
                </c:pt>
                <c:pt idx="722">
                  <c:v>14568.9</c:v>
                </c:pt>
                <c:pt idx="723">
                  <c:v>14668.4</c:v>
                </c:pt>
                <c:pt idx="724">
                  <c:v>14787</c:v>
                </c:pt>
                <c:pt idx="725">
                  <c:v>14857.9</c:v>
                </c:pt>
                <c:pt idx="726">
                  <c:v>14935.2</c:v>
                </c:pt>
                <c:pt idx="727">
                  <c:v>15026.6</c:v>
                </c:pt>
                <c:pt idx="728">
                  <c:v>15153.1</c:v>
                </c:pt>
                <c:pt idx="729">
                  <c:v>15251.3</c:v>
                </c:pt>
                <c:pt idx="730">
                  <c:v>15325.8</c:v>
                </c:pt>
                <c:pt idx="731">
                  <c:v>15406.8</c:v>
                </c:pt>
                <c:pt idx="732">
                  <c:v>15470.4</c:v>
                </c:pt>
                <c:pt idx="733">
                  <c:v>16011.4</c:v>
                </c:pt>
                <c:pt idx="734">
                  <c:v>17039.099999999999</c:v>
                </c:pt>
                <c:pt idx="735">
                  <c:v>17889.2</c:v>
                </c:pt>
                <c:pt idx="736">
                  <c:v>18175.7</c:v>
                </c:pt>
                <c:pt idx="737">
                  <c:v>18316.599999999999</c:v>
                </c:pt>
                <c:pt idx="738">
                  <c:v>18378.5</c:v>
                </c:pt>
                <c:pt idx="739">
                  <c:v>18601.599999999999</c:v>
                </c:pt>
                <c:pt idx="740">
                  <c:v>18747.900000000001</c:v>
                </c:pt>
                <c:pt idx="741">
                  <c:v>18958.7</c:v>
                </c:pt>
                <c:pt idx="742">
                  <c:v>19129.5</c:v>
                </c:pt>
                <c:pt idx="743">
                  <c:v>19393.2</c:v>
                </c:pt>
                <c:pt idx="744">
                  <c:v>19665.3</c:v>
                </c:pt>
                <c:pt idx="745">
                  <c:v>19913.2</c:v>
                </c:pt>
                <c:pt idx="746">
                  <c:v>20138.8</c:v>
                </c:pt>
                <c:pt idx="747">
                  <c:v>20402.8</c:v>
                </c:pt>
                <c:pt idx="748">
                  <c:v>20429.5</c:v>
                </c:pt>
                <c:pt idx="749">
                  <c:v>20578.900000000001</c:v>
                </c:pt>
                <c:pt idx="750">
                  <c:v>20832.5</c:v>
                </c:pt>
                <c:pt idx="751">
                  <c:v>20994.799999999999</c:v>
                </c:pt>
                <c:pt idx="752">
                  <c:v>21187.5</c:v>
                </c:pt>
                <c:pt idx="753">
                  <c:v>21436.7</c:v>
                </c:pt>
                <c:pt idx="754">
                  <c:v>21638.1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FD-724D-ABCC-37916FAC9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'!$A$7:$A$769</c:f>
              <c:numCache>
                <c:formatCode>m/d/yy</c:formatCode>
                <c:ptCount val="763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'!$D$7:$D$769</c:f>
              <c:numCache>
                <c:formatCode>0.00%</c:formatCode>
                <c:ptCount val="763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  <c:pt idx="754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AD-DC42-98AC-59F6A7195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Country!$A$474:$A$742</c:f>
              <c:numCache>
                <c:formatCode>m/d/yy</c:formatCode>
                <c:ptCount val="269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</c:numCache>
            </c:numRef>
          </c:cat>
          <c:val>
            <c:numRef>
              <c:f>Country!$B$474:$B$742</c:f>
              <c:numCache>
                <c:formatCode>0.00</c:formatCode>
                <c:ptCount val="269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  <c:pt idx="235">
                  <c:v>124.1027</c:v>
                </c:pt>
                <c:pt idx="236">
                  <c:v>124.8614</c:v>
                </c:pt>
                <c:pt idx="237">
                  <c:v>125.9392</c:v>
                </c:pt>
                <c:pt idx="238">
                  <c:v>126.8068</c:v>
                </c:pt>
                <c:pt idx="239">
                  <c:v>127.2988</c:v>
                </c:pt>
                <c:pt idx="240">
                  <c:v>128.29849999999999</c:v>
                </c:pt>
                <c:pt idx="241">
                  <c:v>129.1062</c:v>
                </c:pt>
                <c:pt idx="242">
                  <c:v>132.95849999999999</c:v>
                </c:pt>
                <c:pt idx="243">
                  <c:v>141.49250000000001</c:v>
                </c:pt>
                <c:pt idx="244">
                  <c:v>148.55170000000001</c:v>
                </c:pt>
                <c:pt idx="245">
                  <c:v>150.9308</c:v>
                </c:pt>
                <c:pt idx="246">
                  <c:v>152.10079999999999</c:v>
                </c:pt>
                <c:pt idx="247">
                  <c:v>152.6148</c:v>
                </c:pt>
                <c:pt idx="248">
                  <c:v>154.4674</c:v>
                </c:pt>
                <c:pt idx="249">
                  <c:v>155.6823</c:v>
                </c:pt>
                <c:pt idx="250">
                  <c:v>157.43279999999999</c:v>
                </c:pt>
                <c:pt idx="251">
                  <c:v>158.8511</c:v>
                </c:pt>
                <c:pt idx="252">
                  <c:v>161.04089999999999</c:v>
                </c:pt>
                <c:pt idx="253">
                  <c:v>163.30119999999999</c:v>
                </c:pt>
                <c:pt idx="254">
                  <c:v>165.35980000000001</c:v>
                </c:pt>
                <c:pt idx="255">
                  <c:v>167.22819999999999</c:v>
                </c:pt>
                <c:pt idx="256">
                  <c:v>169.4196</c:v>
                </c:pt>
                <c:pt idx="257">
                  <c:v>169.6405</c:v>
                </c:pt>
                <c:pt idx="258">
                  <c:v>170.88030000000001</c:v>
                </c:pt>
                <c:pt idx="259">
                  <c:v>172.9845</c:v>
                </c:pt>
                <c:pt idx="260">
                  <c:v>174.3356</c:v>
                </c:pt>
                <c:pt idx="261">
                  <c:v>175.9374</c:v>
                </c:pt>
                <c:pt idx="262">
                  <c:v>178.01009999999999</c:v>
                </c:pt>
                <c:pt idx="263">
                  <c:v>179.6825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85-B24D-90B4-F26040CC7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Country!$A$474:$A$741</c:f>
              <c:numCache>
                <c:formatCode>m/d/yy</c:formatCode>
                <c:ptCount val="268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</c:numCache>
            </c:numRef>
          </c:cat>
          <c:val>
            <c:numRef>
              <c:f>Country!$D$474:$D$741</c:f>
              <c:numCache>
                <c:formatCode>0.0%</c:formatCode>
                <c:ptCount val="268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  <c:pt idx="235">
                  <c:v>6.0489342902909859E-2</c:v>
                </c:pt>
                <c:pt idx="236">
                  <c:v>7.5879516637185507E-2</c:v>
                </c:pt>
                <c:pt idx="237">
                  <c:v>0.10864565991857367</c:v>
                </c:pt>
                <c:pt idx="238">
                  <c:v>8.5873801843129538E-2</c:v>
                </c:pt>
                <c:pt idx="239">
                  <c:v>4.7565528296855897E-2</c:v>
                </c:pt>
                <c:pt idx="240">
                  <c:v>9.8416958742367333E-2</c:v>
                </c:pt>
                <c:pt idx="241">
                  <c:v>7.8217155747160483E-2</c:v>
                </c:pt>
                <c:pt idx="242">
                  <c:v>0.42307601373208947</c:v>
                </c:pt>
                <c:pt idx="243">
                  <c:v>1.1096371213170917</c:v>
                </c:pt>
                <c:pt idx="244">
                  <c:v>0.79362014321177354</c:v>
                </c:pt>
                <c:pt idx="245">
                  <c:v>0.21004904750557074</c:v>
                </c:pt>
                <c:pt idx="246">
                  <c:v>9.7093120122837107E-2</c:v>
                </c:pt>
                <c:pt idx="247">
                  <c:v>4.1314325083422032E-2</c:v>
                </c:pt>
                <c:pt idx="248">
                  <c:v>0.15579873830159485</c:v>
                </c:pt>
                <c:pt idx="249">
                  <c:v>9.8572771219517241E-2</c:v>
                </c:pt>
                <c:pt idx="250">
                  <c:v>0.14359373132803377</c:v>
                </c:pt>
                <c:pt idx="251">
                  <c:v>0.11362784964828876</c:v>
                </c:pt>
                <c:pt idx="252">
                  <c:v>0.17855959933654186</c:v>
                </c:pt>
                <c:pt idx="253">
                  <c:v>0.18205652671461103</c:v>
                </c:pt>
                <c:pt idx="254">
                  <c:v>0.16221572394237915</c:v>
                </c:pt>
                <c:pt idx="255">
                  <c:v>0.14433958610321262</c:v>
                </c:pt>
                <c:pt idx="256">
                  <c:v>0.16909456770420417</c:v>
                </c:pt>
                <c:pt idx="257">
                  <c:v>1.5759052713404165E-2</c:v>
                </c:pt>
                <c:pt idx="258">
                  <c:v>9.1313298969481149E-2</c:v>
                </c:pt>
                <c:pt idx="259">
                  <c:v>0.15819667461459153</c:v>
                </c:pt>
                <c:pt idx="260">
                  <c:v>9.7859291869547782E-2</c:v>
                </c:pt>
                <c:pt idx="261">
                  <c:v>0.11600224176851071</c:v>
                </c:pt>
                <c:pt idx="262">
                  <c:v>0.15090027468526923</c:v>
                </c:pt>
                <c:pt idx="263">
                  <c:v>0.11875154447938208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B-3741-9765-7021F197E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</xdr:colOff>
      <xdr:row>1</xdr:row>
      <xdr:rowOff>9525</xdr:rowOff>
    </xdr:from>
    <xdr:to>
      <xdr:col>17</xdr:col>
      <xdr:colOff>0</xdr:colOff>
      <xdr:row>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11</xdr:col>
      <xdr:colOff>119313</xdr:colOff>
      <xdr:row>262</xdr:row>
      <xdr:rowOff>100765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232834</xdr:colOff>
      <xdr:row>727</xdr:row>
      <xdr:rowOff>65263</xdr:rowOff>
    </xdr:from>
    <xdr:to>
      <xdr:col>10</xdr:col>
      <xdr:colOff>561446</xdr:colOff>
      <xdr:row>742</xdr:row>
      <xdr:rowOff>150988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10</xdr:col>
      <xdr:colOff>347134</xdr:colOff>
      <xdr:row>760</xdr:row>
      <xdr:rowOff>36687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730</xdr:row>
      <xdr:rowOff>104222</xdr:rowOff>
    </xdr:from>
    <xdr:to>
      <xdr:col>10</xdr:col>
      <xdr:colOff>397901</xdr:colOff>
      <xdr:row>744</xdr:row>
      <xdr:rowOff>184157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136527</xdr:rowOff>
    </xdr:from>
    <xdr:to>
      <xdr:col>10</xdr:col>
      <xdr:colOff>307414</xdr:colOff>
      <xdr:row>760</xdr:row>
      <xdr:rowOff>18492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15</xdr:col>
      <xdr:colOff>73932</xdr:colOff>
      <xdr:row>2410</xdr:row>
      <xdr:rowOff>40821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90488</xdr:colOff>
      <xdr:row>740</xdr:row>
      <xdr:rowOff>185735</xdr:rowOff>
    </xdr:from>
    <xdr:to>
      <xdr:col>13</xdr:col>
      <xdr:colOff>109538</xdr:colOff>
      <xdr:row>759</xdr:row>
      <xdr:rowOff>133348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61912</xdr:colOff>
      <xdr:row>721</xdr:row>
      <xdr:rowOff>114298</xdr:rowOff>
    </xdr:from>
    <xdr:to>
      <xdr:col>13</xdr:col>
      <xdr:colOff>147638</xdr:colOff>
      <xdr:row>739</xdr:row>
      <xdr:rowOff>180973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261938</xdr:colOff>
      <xdr:row>741</xdr:row>
      <xdr:rowOff>7937</xdr:rowOff>
    </xdr:from>
    <xdr:to>
      <xdr:col>22</xdr:col>
      <xdr:colOff>280988</xdr:colOff>
      <xdr:row>759</xdr:row>
      <xdr:rowOff>146050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385535</xdr:colOff>
      <xdr:row>696</xdr:row>
      <xdr:rowOff>117928</xdr:rowOff>
    </xdr:from>
    <xdr:to>
      <xdr:col>12</xdr:col>
      <xdr:colOff>308429</xdr:colOff>
      <xdr:row>717</xdr:row>
      <xdr:rowOff>25173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383267</xdr:colOff>
      <xdr:row>717</xdr:row>
      <xdr:rowOff>158522</xdr:rowOff>
    </xdr:from>
    <xdr:to>
      <xdr:col>12</xdr:col>
      <xdr:colOff>308428</xdr:colOff>
      <xdr:row>737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3" totalsRowShown="0" headerRowCellStyle="Normal 3" dataCellStyle="Normal 3">
  <autoFilter ref="A11:B263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1" totalsRowShown="0" headerRowDxfId="33" dataDxfId="31" headerRowBorderDxfId="32">
  <autoFilter ref="A5:C761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1" totalsRowShown="0" headerRowDxfId="27" dataDxfId="26" tableBorderDxfId="25">
  <autoFilter ref="A5:C761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1" totalsRowShown="0" headerRowDxfId="12" dataDxfId="10" headerRowBorderDxfId="11" dataCellStyle="Normal 2">
  <autoFilter ref="A5:D761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37" totalsRowShown="0" headerRowDxfId="5" headerRowBorderDxfId="4">
  <autoFilter ref="A5:D737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tabSelected="1" zoomScale="150" zoomScaleNormal="150" workbookViewId="0">
      <selection activeCell="AB17" sqref="AB17"/>
    </sheetView>
  </sheetViews>
  <sheetFormatPr baseColWidth="10" defaultColWidth="9.1640625" defaultRowHeight="15" x14ac:dyDescent="0.2"/>
  <cols>
    <col min="1" max="1" width="9.1640625" style="72" customWidth="1"/>
    <col min="2" max="10" width="12.83203125" style="72" customWidth="1"/>
    <col min="11" max="13" width="3.33203125" style="72" customWidth="1"/>
    <col min="14" max="14" width="21.33203125" style="72" customWidth="1"/>
    <col min="15" max="15" width="15.6640625" style="72" customWidth="1"/>
    <col min="16" max="16" width="16.83203125" style="72" customWidth="1"/>
    <col min="17" max="17" width="23" style="72" customWidth="1"/>
    <col min="18" max="30" width="9.1640625" style="72" customWidth="1"/>
    <col min="31" max="16384" width="9.1640625" style="72"/>
  </cols>
  <sheetData>
    <row r="1" spans="2:27" x14ac:dyDescent="0.2">
      <c r="B1" s="82"/>
      <c r="C1" s="76"/>
      <c r="D1" s="76"/>
      <c r="E1" s="76"/>
      <c r="F1" s="76"/>
      <c r="G1" s="76"/>
      <c r="H1" s="76"/>
      <c r="I1" s="76"/>
      <c r="J1" s="76"/>
    </row>
    <row r="2" spans="2:27" ht="16" customHeight="1" thickBot="1" x14ac:dyDescent="0.25">
      <c r="B2" s="83"/>
      <c r="C2" s="83"/>
      <c r="D2" s="83"/>
      <c r="E2" s="83"/>
      <c r="F2" s="83"/>
      <c r="G2" s="83"/>
      <c r="H2" s="83"/>
      <c r="I2" s="83"/>
      <c r="J2" s="83"/>
    </row>
    <row r="3" spans="2:27" ht="16" customHeight="1" thickBot="1" x14ac:dyDescent="0.25">
      <c r="B3" s="84" t="s">
        <v>0</v>
      </c>
      <c r="C3" s="85"/>
      <c r="D3" s="85"/>
      <c r="E3" s="85"/>
      <c r="F3" s="85"/>
      <c r="G3" s="85"/>
      <c r="H3" s="85"/>
      <c r="I3" s="85"/>
      <c r="J3" s="86"/>
    </row>
    <row r="5" spans="2:27" x14ac:dyDescent="0.2">
      <c r="B5" s="79" t="s">
        <v>1</v>
      </c>
      <c r="C5" s="80"/>
      <c r="D5" s="80"/>
      <c r="E5" s="80"/>
      <c r="F5" s="80"/>
      <c r="G5" s="80"/>
      <c r="H5" s="80"/>
      <c r="I5" s="80"/>
      <c r="J5" s="81"/>
    </row>
    <row r="7" spans="2:27" ht="100.5" customHeight="1" x14ac:dyDescent="0.2">
      <c r="B7" s="87" t="s">
        <v>2</v>
      </c>
      <c r="C7" s="76"/>
      <c r="D7" s="76"/>
      <c r="E7" s="76"/>
      <c r="F7" s="76"/>
      <c r="G7" s="76"/>
      <c r="H7" s="76"/>
      <c r="I7" s="76"/>
      <c r="J7" s="76"/>
      <c r="P7" s="20"/>
    </row>
    <row r="8" spans="2:27" ht="33.75" customHeight="1" x14ac:dyDescent="0.2">
      <c r="B8" s="77"/>
      <c r="C8" s="76"/>
      <c r="D8" s="76"/>
      <c r="E8" s="76"/>
      <c r="F8" s="76"/>
      <c r="G8" s="76"/>
      <c r="H8" s="76"/>
      <c r="I8" s="76"/>
      <c r="J8" s="76"/>
    </row>
    <row r="9" spans="2:27" x14ac:dyDescent="0.2">
      <c r="B9" s="42"/>
      <c r="C9" s="42"/>
      <c r="D9" s="42"/>
      <c r="E9" s="42"/>
    </row>
    <row r="10" spans="2:27" x14ac:dyDescent="0.2">
      <c r="B10" s="79" t="s">
        <v>3</v>
      </c>
      <c r="C10" s="80"/>
      <c r="D10" s="80"/>
      <c r="E10" s="80"/>
      <c r="F10" s="80"/>
      <c r="G10" s="80"/>
      <c r="H10" s="80"/>
      <c r="I10" s="80"/>
      <c r="J10" s="81"/>
    </row>
    <row r="11" spans="2:27" ht="16" customHeight="1" x14ac:dyDescent="0.2"/>
    <row r="12" spans="2:27" ht="16" customHeight="1" x14ac:dyDescent="0.2">
      <c r="B12" s="79" t="s">
        <v>4</v>
      </c>
      <c r="C12" s="80"/>
      <c r="D12" s="80"/>
      <c r="E12" s="80"/>
      <c r="F12" s="81"/>
      <c r="G12" s="79" t="s">
        <v>5</v>
      </c>
      <c r="H12" s="80"/>
      <c r="I12" s="80"/>
      <c r="J12" s="81"/>
    </row>
    <row r="14" spans="2:27" ht="19.5" customHeight="1" x14ac:dyDescent="0.2">
      <c r="B14" s="1" t="s">
        <v>6</v>
      </c>
      <c r="G14" s="76" t="s">
        <v>7</v>
      </c>
      <c r="H14" s="76"/>
      <c r="I14" s="76"/>
      <c r="J14" s="76"/>
    </row>
    <row r="15" spans="2:27" ht="16" customHeight="1" thickBot="1" x14ac:dyDescent="0.25">
      <c r="B15" s="77" t="s">
        <v>8</v>
      </c>
      <c r="C15" s="76"/>
      <c r="D15" s="76"/>
      <c r="E15" s="76"/>
      <c r="F15" s="76"/>
      <c r="G15" s="75" t="s">
        <v>7</v>
      </c>
      <c r="H15" s="76"/>
      <c r="I15" s="76"/>
      <c r="J15" s="76"/>
    </row>
    <row r="16" spans="2:27" ht="18" customHeight="1" x14ac:dyDescent="0.2">
      <c r="B16" s="77" t="s">
        <v>9</v>
      </c>
      <c r="C16" s="76"/>
      <c r="D16" s="76"/>
      <c r="E16" s="76"/>
      <c r="F16" s="76"/>
      <c r="G16" s="75" t="s">
        <v>10</v>
      </c>
      <c r="H16" s="76"/>
      <c r="I16" s="76"/>
      <c r="J16" s="76"/>
      <c r="Z16" s="43" t="s">
        <v>11</v>
      </c>
      <c r="AA16" s="72" t="s">
        <v>12</v>
      </c>
    </row>
    <row r="17" spans="2:27" ht="18" customHeight="1" x14ac:dyDescent="0.2">
      <c r="B17" s="77" t="s">
        <v>13</v>
      </c>
      <c r="C17" s="76"/>
      <c r="D17" s="76"/>
      <c r="E17" s="76"/>
      <c r="F17" s="76"/>
      <c r="G17" s="78" t="s">
        <v>14</v>
      </c>
      <c r="H17" s="76"/>
      <c r="I17" s="76"/>
      <c r="J17" s="76"/>
      <c r="Z17" s="44" t="s">
        <v>15</v>
      </c>
      <c r="AA17" s="72" t="s">
        <v>16</v>
      </c>
    </row>
    <row r="18" spans="2:27" ht="33.75" customHeight="1" x14ac:dyDescent="0.2">
      <c r="B18" s="77" t="s">
        <v>17</v>
      </c>
      <c r="C18" s="76"/>
      <c r="D18" s="76"/>
      <c r="E18" s="76"/>
      <c r="F18" s="76"/>
      <c r="G18" s="78" t="s">
        <v>7</v>
      </c>
      <c r="H18" s="76"/>
      <c r="I18" s="76"/>
      <c r="J18" s="76"/>
      <c r="Z18" s="45" t="s">
        <v>18</v>
      </c>
      <c r="AA18" s="72" t="s">
        <v>19</v>
      </c>
    </row>
    <row r="19" spans="2:27" ht="18" customHeight="1" x14ac:dyDescent="0.2">
      <c r="B19" s="77" t="s">
        <v>20</v>
      </c>
      <c r="C19" s="76"/>
      <c r="D19" s="76"/>
      <c r="E19" s="76"/>
      <c r="F19" s="76"/>
      <c r="G19" s="78" t="s">
        <v>21</v>
      </c>
      <c r="H19" s="76"/>
      <c r="I19" s="76"/>
      <c r="J19" s="76"/>
      <c r="Z19" s="44" t="s">
        <v>22</v>
      </c>
      <c r="AA19" s="72" t="s">
        <v>23</v>
      </c>
    </row>
    <row r="20" spans="2:27" ht="18" customHeight="1" x14ac:dyDescent="0.2">
      <c r="B20" s="77" t="s">
        <v>24</v>
      </c>
      <c r="C20" s="76"/>
      <c r="D20" s="76"/>
      <c r="E20" s="76"/>
      <c r="F20" s="76"/>
      <c r="G20" s="72" t="s">
        <v>25</v>
      </c>
      <c r="Z20" s="45" t="s">
        <v>26</v>
      </c>
      <c r="AA20" s="72" t="s">
        <v>27</v>
      </c>
    </row>
    <row r="21" spans="2:27" ht="18" customHeight="1" x14ac:dyDescent="0.2">
      <c r="B21" s="77"/>
      <c r="C21" s="76"/>
      <c r="D21" s="76"/>
      <c r="E21" s="76"/>
      <c r="F21" s="76"/>
      <c r="G21" s="72" t="s">
        <v>28</v>
      </c>
      <c r="Z21" s="45" t="s">
        <v>29</v>
      </c>
      <c r="AA21" s="72" t="s">
        <v>30</v>
      </c>
    </row>
    <row r="22" spans="2:27" ht="18" customHeight="1" x14ac:dyDescent="0.2">
      <c r="B22" s="77"/>
      <c r="C22" s="76"/>
      <c r="D22" s="76"/>
      <c r="E22" s="76"/>
      <c r="F22" s="76"/>
      <c r="G22" s="72" t="s">
        <v>31</v>
      </c>
      <c r="Z22" s="45" t="s">
        <v>32</v>
      </c>
      <c r="AA22" s="72" t="s">
        <v>33</v>
      </c>
    </row>
    <row r="23" spans="2:27" ht="18" customHeight="1" x14ac:dyDescent="0.2">
      <c r="B23" s="77"/>
      <c r="C23" s="76"/>
      <c r="D23" s="76"/>
      <c r="E23" s="76"/>
      <c r="F23" s="76"/>
      <c r="G23" s="72" t="s">
        <v>34</v>
      </c>
      <c r="Z23" s="45" t="s">
        <v>35</v>
      </c>
      <c r="AA23" s="72" t="s">
        <v>36</v>
      </c>
    </row>
    <row r="24" spans="2:27" ht="18" customHeight="1" x14ac:dyDescent="0.2">
      <c r="B24" s="77"/>
      <c r="C24" s="76"/>
      <c r="D24" s="76"/>
      <c r="E24" s="76"/>
      <c r="F24" s="76"/>
      <c r="G24" s="78" t="s">
        <v>37</v>
      </c>
      <c r="H24" s="76"/>
      <c r="I24" s="76"/>
      <c r="J24" s="76"/>
      <c r="Z24" s="45" t="s">
        <v>38</v>
      </c>
      <c r="AA24" s="72" t="s">
        <v>39</v>
      </c>
    </row>
    <row r="25" spans="2:27" ht="16" customHeight="1" thickBot="1" x14ac:dyDescent="0.25">
      <c r="Z25" s="46" t="s">
        <v>40</v>
      </c>
      <c r="AA25" s="72" t="s">
        <v>41</v>
      </c>
    </row>
    <row r="35" spans="2:17" ht="16" customHeight="1" x14ac:dyDescent="0.2"/>
    <row r="39" spans="2:17" x14ac:dyDescent="0.2">
      <c r="B39" s="40"/>
    </row>
    <row r="40" spans="2:17" x14ac:dyDescent="0.2">
      <c r="B40" s="75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</row>
    <row r="41" spans="2:17" x14ac:dyDescent="0.2">
      <c r="B41" s="41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84"/>
  <sheetViews>
    <sheetView zoomScale="170" zoomScaleNormal="170" workbookViewId="0">
      <pane ySplit="1" topLeftCell="A3075" activePane="bottomLeft" state="frozen"/>
      <selection pane="bottomLeft" activeCell="F2" sqref="F2"/>
    </sheetView>
  </sheetViews>
  <sheetFormatPr baseColWidth="10" defaultRowHeight="15" x14ac:dyDescent="0.2"/>
  <sheetData>
    <row r="1" spans="1:6" x14ac:dyDescent="0.2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2">
      <c r="A2" s="74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2">
      <c r="A3" s="74">
        <v>21582</v>
      </c>
      <c r="B3">
        <v>480.7</v>
      </c>
      <c r="C3">
        <v>992.1</v>
      </c>
      <c r="E3">
        <v>287.7</v>
      </c>
    </row>
    <row r="4" spans="1:6" x14ac:dyDescent="0.2">
      <c r="A4" s="74">
        <v>21610</v>
      </c>
      <c r="B4">
        <v>482.2</v>
      </c>
      <c r="C4">
        <v>998.3</v>
      </c>
      <c r="E4">
        <v>289.2</v>
      </c>
    </row>
    <row r="5" spans="1:6" x14ac:dyDescent="0.2">
      <c r="A5" s="74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2">
      <c r="A6" s="74">
        <v>21671</v>
      </c>
      <c r="B6">
        <v>484.5</v>
      </c>
      <c r="C6">
        <v>1006.2</v>
      </c>
      <c r="E6">
        <v>292.2</v>
      </c>
    </row>
    <row r="7" spans="1:6" x14ac:dyDescent="0.2">
      <c r="A7" s="74">
        <v>21702</v>
      </c>
      <c r="B7">
        <v>485.1</v>
      </c>
      <c r="C7">
        <v>1010.3</v>
      </c>
      <c r="E7">
        <v>294.10000000000002</v>
      </c>
    </row>
    <row r="8" spans="1:6" x14ac:dyDescent="0.2">
      <c r="A8" s="74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2">
      <c r="A9" s="74">
        <v>21763</v>
      </c>
      <c r="B9">
        <v>486.3</v>
      </c>
      <c r="C9">
        <v>1015.8</v>
      </c>
      <c r="E9">
        <v>296.39999999999998</v>
      </c>
    </row>
    <row r="10" spans="1:6" x14ac:dyDescent="0.2">
      <c r="A10" s="74">
        <v>21794</v>
      </c>
      <c r="B10">
        <v>482.1</v>
      </c>
      <c r="C10">
        <v>1014.4</v>
      </c>
      <c r="E10">
        <v>296.7</v>
      </c>
    </row>
    <row r="11" spans="1:6" x14ac:dyDescent="0.2">
      <c r="A11" s="74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2">
      <c r="A12" s="74">
        <v>21855</v>
      </c>
      <c r="B12">
        <v>478.4</v>
      </c>
      <c r="C12">
        <v>1012.3</v>
      </c>
      <c r="E12">
        <v>297.10000000000002</v>
      </c>
    </row>
    <row r="13" spans="1:6" x14ac:dyDescent="0.2">
      <c r="A13" s="74">
        <v>21885</v>
      </c>
      <c r="B13">
        <v>475.7</v>
      </c>
      <c r="C13">
        <v>1012.6</v>
      </c>
      <c r="E13">
        <v>297.8</v>
      </c>
    </row>
    <row r="14" spans="1:6" x14ac:dyDescent="0.2">
      <c r="A14" s="74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2">
      <c r="A15" s="74">
        <v>21947</v>
      </c>
      <c r="B15">
        <v>475.7</v>
      </c>
      <c r="C15">
        <v>1014.6</v>
      </c>
      <c r="E15">
        <v>298.39999999999998</v>
      </c>
    </row>
    <row r="16" spans="1:6" x14ac:dyDescent="0.2">
      <c r="A16" s="74">
        <v>21976</v>
      </c>
      <c r="B16">
        <v>475.3</v>
      </c>
      <c r="C16">
        <v>1017.7</v>
      </c>
      <c r="E16">
        <v>299.3</v>
      </c>
    </row>
    <row r="17" spans="1:6" x14ac:dyDescent="0.2">
      <c r="A17" s="74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2">
      <c r="A18" s="74">
        <v>22037</v>
      </c>
      <c r="B18">
        <v>472.1</v>
      </c>
      <c r="C18">
        <v>1017.6</v>
      </c>
      <c r="E18">
        <v>300.89999999999998</v>
      </c>
    </row>
    <row r="19" spans="1:6" x14ac:dyDescent="0.2">
      <c r="A19" s="74">
        <v>22068</v>
      </c>
      <c r="B19">
        <v>471.5</v>
      </c>
      <c r="C19">
        <v>1020.9</v>
      </c>
      <c r="E19">
        <v>302.3</v>
      </c>
    </row>
    <row r="20" spans="1:6" x14ac:dyDescent="0.2">
      <c r="A20" s="74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2">
      <c r="A21" s="74">
        <v>22129</v>
      </c>
      <c r="B21">
        <v>477.2</v>
      </c>
      <c r="C21">
        <v>1036.5</v>
      </c>
      <c r="E21">
        <v>306.89999999999998</v>
      </c>
    </row>
    <row r="22" spans="1:6" x14ac:dyDescent="0.2">
      <c r="A22" s="74">
        <v>22160</v>
      </c>
      <c r="B22">
        <v>476.9</v>
      </c>
      <c r="C22">
        <v>1041.5</v>
      </c>
      <c r="E22">
        <v>308.39999999999998</v>
      </c>
    </row>
    <row r="23" spans="1:6" x14ac:dyDescent="0.2">
      <c r="A23" s="74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2">
      <c r="A24" s="74">
        <v>22221</v>
      </c>
      <c r="B24">
        <v>473.1</v>
      </c>
      <c r="C24">
        <v>1044</v>
      </c>
      <c r="E24">
        <v>310.89999999999998</v>
      </c>
    </row>
    <row r="25" spans="1:6" x14ac:dyDescent="0.2">
      <c r="A25" s="74">
        <v>22251</v>
      </c>
      <c r="B25">
        <v>472</v>
      </c>
      <c r="C25">
        <v>1048</v>
      </c>
      <c r="E25">
        <v>312.39999999999998</v>
      </c>
    </row>
    <row r="26" spans="1:6" x14ac:dyDescent="0.2">
      <c r="A26" s="74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2">
      <c r="A27" s="74">
        <v>22313</v>
      </c>
      <c r="B27">
        <v>474.5</v>
      </c>
      <c r="C27">
        <v>1060.7</v>
      </c>
      <c r="E27">
        <v>316.5</v>
      </c>
    </row>
    <row r="28" spans="1:6" x14ac:dyDescent="0.2">
      <c r="A28" s="74">
        <v>22341</v>
      </c>
      <c r="B28">
        <v>475.5</v>
      </c>
      <c r="C28">
        <v>1066.7</v>
      </c>
      <c r="E28">
        <v>318.3</v>
      </c>
    </row>
    <row r="29" spans="1:6" x14ac:dyDescent="0.2">
      <c r="A29" s="74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2">
      <c r="A30" s="74">
        <v>22402</v>
      </c>
      <c r="B30">
        <v>478.2</v>
      </c>
      <c r="C30">
        <v>1079.8</v>
      </c>
      <c r="E30">
        <v>322.2</v>
      </c>
    </row>
    <row r="31" spans="1:6" x14ac:dyDescent="0.2">
      <c r="A31" s="74">
        <v>22433</v>
      </c>
      <c r="B31">
        <v>478.9</v>
      </c>
      <c r="C31">
        <v>1086.8</v>
      </c>
      <c r="E31">
        <v>324.3</v>
      </c>
    </row>
    <row r="32" spans="1:6" x14ac:dyDescent="0.2">
      <c r="A32" s="74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2">
      <c r="A33" s="74">
        <v>22494</v>
      </c>
      <c r="B33">
        <v>479.3</v>
      </c>
      <c r="C33">
        <v>1094.2</v>
      </c>
      <c r="E33">
        <v>327.60000000000002</v>
      </c>
    </row>
    <row r="34" spans="1:6" x14ac:dyDescent="0.2">
      <c r="A34" s="74">
        <v>22525</v>
      </c>
      <c r="B34">
        <v>479.7</v>
      </c>
      <c r="C34">
        <v>1099.0999999999999</v>
      </c>
      <c r="E34">
        <v>329.5</v>
      </c>
    </row>
    <row r="35" spans="1:6" x14ac:dyDescent="0.2">
      <c r="A35" s="74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2">
      <c r="A36" s="74">
        <v>22586</v>
      </c>
      <c r="B36">
        <v>483</v>
      </c>
      <c r="C36">
        <v>1112.0999999999999</v>
      </c>
      <c r="E36">
        <v>333.4</v>
      </c>
    </row>
    <row r="37" spans="1:6" x14ac:dyDescent="0.2">
      <c r="A37" s="74">
        <v>22616</v>
      </c>
      <c r="B37">
        <v>483.8</v>
      </c>
      <c r="C37">
        <v>1118</v>
      </c>
      <c r="E37">
        <v>335.5</v>
      </c>
    </row>
    <row r="38" spans="1:6" x14ac:dyDescent="0.2">
      <c r="A38" s="74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2">
      <c r="A39" s="74">
        <v>22678</v>
      </c>
      <c r="B39">
        <v>483.9</v>
      </c>
      <c r="C39">
        <v>1129.5</v>
      </c>
      <c r="E39">
        <v>340.1</v>
      </c>
    </row>
    <row r="40" spans="1:6" x14ac:dyDescent="0.2">
      <c r="A40" s="74">
        <v>22706</v>
      </c>
      <c r="B40">
        <v>483.9</v>
      </c>
      <c r="C40">
        <v>1137.2</v>
      </c>
      <c r="E40">
        <v>343.1</v>
      </c>
    </row>
    <row r="41" spans="1:6" x14ac:dyDescent="0.2">
      <c r="A41" s="74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2">
      <c r="A42" s="74">
        <v>22767</v>
      </c>
      <c r="B42">
        <v>485.4</v>
      </c>
      <c r="C42">
        <v>1149.0999999999999</v>
      </c>
      <c r="E42">
        <v>347.5</v>
      </c>
    </row>
    <row r="43" spans="1:6" x14ac:dyDescent="0.2">
      <c r="A43" s="74">
        <v>22798</v>
      </c>
      <c r="B43">
        <v>485.3</v>
      </c>
      <c r="C43">
        <v>1156.2</v>
      </c>
      <c r="E43">
        <v>349.3</v>
      </c>
    </row>
    <row r="44" spans="1:6" x14ac:dyDescent="0.2">
      <c r="A44" s="74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2">
      <c r="A45" s="74">
        <v>22859</v>
      </c>
      <c r="B45">
        <v>484.1</v>
      </c>
      <c r="C45">
        <v>1165.0999999999999</v>
      </c>
      <c r="E45">
        <v>352.8</v>
      </c>
    </row>
    <row r="46" spans="1:6" x14ac:dyDescent="0.2">
      <c r="A46" s="74">
        <v>22890</v>
      </c>
      <c r="B46">
        <v>480.9</v>
      </c>
      <c r="C46">
        <v>1166.7</v>
      </c>
      <c r="E46">
        <v>354.9</v>
      </c>
    </row>
    <row r="47" spans="1:6" x14ac:dyDescent="0.2">
      <c r="A47" s="74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2">
      <c r="A48" s="74">
        <v>22951</v>
      </c>
      <c r="B48">
        <v>484.9</v>
      </c>
      <c r="C48">
        <v>1184.3</v>
      </c>
      <c r="E48">
        <v>359.8</v>
      </c>
    </row>
    <row r="49" spans="1:6" x14ac:dyDescent="0.2">
      <c r="A49" s="74">
        <v>22981</v>
      </c>
      <c r="B49">
        <v>486.5</v>
      </c>
      <c r="C49">
        <v>1193.9000000000001</v>
      </c>
      <c r="E49">
        <v>362.7</v>
      </c>
    </row>
    <row r="50" spans="1:6" x14ac:dyDescent="0.2">
      <c r="A50" s="74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2">
      <c r="A51" s="74">
        <v>23043</v>
      </c>
      <c r="B51">
        <v>488.5</v>
      </c>
      <c r="C51">
        <v>1207</v>
      </c>
      <c r="E51">
        <v>367.9</v>
      </c>
    </row>
    <row r="52" spans="1:6" x14ac:dyDescent="0.2">
      <c r="A52" s="74">
        <v>23071</v>
      </c>
      <c r="B52">
        <v>489</v>
      </c>
      <c r="C52">
        <v>1215</v>
      </c>
      <c r="E52">
        <v>370.7</v>
      </c>
    </row>
    <row r="53" spans="1:6" x14ac:dyDescent="0.2">
      <c r="A53" s="74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2">
      <c r="A54" s="74">
        <v>23132</v>
      </c>
      <c r="B54">
        <v>493</v>
      </c>
      <c r="C54">
        <v>1232.7</v>
      </c>
      <c r="E54">
        <v>376.1</v>
      </c>
    </row>
    <row r="55" spans="1:6" x14ac:dyDescent="0.2">
      <c r="A55" s="74">
        <v>23163</v>
      </c>
      <c r="B55">
        <v>491.3</v>
      </c>
      <c r="C55">
        <v>1236.2</v>
      </c>
      <c r="E55">
        <v>378.4</v>
      </c>
    </row>
    <row r="56" spans="1:6" x14ac:dyDescent="0.2">
      <c r="A56" s="74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2">
      <c r="A57" s="74">
        <v>23224</v>
      </c>
      <c r="B57">
        <v>493.7</v>
      </c>
      <c r="C57">
        <v>1247.5</v>
      </c>
      <c r="E57">
        <v>383.6</v>
      </c>
    </row>
    <row r="58" spans="1:6" x14ac:dyDescent="0.2">
      <c r="A58" s="74">
        <v>23255</v>
      </c>
      <c r="B58">
        <v>494.8</v>
      </c>
      <c r="C58">
        <v>1256.5</v>
      </c>
      <c r="E58">
        <v>386</v>
      </c>
    </row>
    <row r="59" spans="1:6" x14ac:dyDescent="0.2">
      <c r="A59" s="74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2">
      <c r="A60" s="74">
        <v>23316</v>
      </c>
      <c r="B60">
        <v>499</v>
      </c>
      <c r="C60">
        <v>1271.9000000000001</v>
      </c>
      <c r="E60">
        <v>391.5</v>
      </c>
    </row>
    <row r="61" spans="1:6" x14ac:dyDescent="0.2">
      <c r="A61" s="74">
        <v>23346</v>
      </c>
      <c r="B61">
        <v>496.4</v>
      </c>
      <c r="C61">
        <v>1273.3</v>
      </c>
      <c r="E61">
        <v>393.2</v>
      </c>
    </row>
    <row r="62" spans="1:6" x14ac:dyDescent="0.2">
      <c r="A62" s="74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2">
      <c r="A63" s="74">
        <v>23408</v>
      </c>
      <c r="B63">
        <v>499.2</v>
      </c>
      <c r="C63">
        <v>1286.3</v>
      </c>
      <c r="E63">
        <v>397.6</v>
      </c>
    </row>
    <row r="64" spans="1:6" x14ac:dyDescent="0.2">
      <c r="A64" s="74">
        <v>23437</v>
      </c>
      <c r="B64">
        <v>499.4</v>
      </c>
      <c r="C64">
        <v>1292.2</v>
      </c>
      <c r="E64">
        <v>399.8</v>
      </c>
    </row>
    <row r="65" spans="1:6" x14ac:dyDescent="0.2">
      <c r="A65" s="74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2">
      <c r="A66" s="74">
        <v>23498</v>
      </c>
      <c r="B66">
        <v>501.3</v>
      </c>
      <c r="C66">
        <v>1304.7</v>
      </c>
      <c r="E66">
        <v>404.2</v>
      </c>
    </row>
    <row r="67" spans="1:6" x14ac:dyDescent="0.2">
      <c r="A67" s="74">
        <v>23529</v>
      </c>
      <c r="B67">
        <v>501.8</v>
      </c>
      <c r="C67">
        <v>1312.8</v>
      </c>
      <c r="E67">
        <v>407.1</v>
      </c>
    </row>
    <row r="68" spans="1:6" x14ac:dyDescent="0.2">
      <c r="A68" s="74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2">
      <c r="A69" s="74">
        <v>23590</v>
      </c>
      <c r="B69">
        <v>508.2</v>
      </c>
      <c r="C69">
        <v>1331.4</v>
      </c>
      <c r="E69">
        <v>413.4</v>
      </c>
    </row>
    <row r="70" spans="1:6" x14ac:dyDescent="0.2">
      <c r="A70" s="74">
        <v>23621</v>
      </c>
      <c r="B70">
        <v>510.6</v>
      </c>
      <c r="C70">
        <v>1341.4</v>
      </c>
      <c r="E70">
        <v>416.9</v>
      </c>
    </row>
    <row r="71" spans="1:6" x14ac:dyDescent="0.2">
      <c r="A71" s="74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2">
      <c r="A72" s="74">
        <v>23682</v>
      </c>
      <c r="B72">
        <v>512.70000000000005</v>
      </c>
      <c r="C72">
        <v>1352.1</v>
      </c>
      <c r="E72">
        <v>422</v>
      </c>
    </row>
    <row r="73" spans="1:6" x14ac:dyDescent="0.2">
      <c r="A73" s="74">
        <v>23712</v>
      </c>
      <c r="B73">
        <v>513</v>
      </c>
      <c r="C73">
        <v>1359</v>
      </c>
      <c r="E73">
        <v>424.7</v>
      </c>
    </row>
    <row r="74" spans="1:6" x14ac:dyDescent="0.2">
      <c r="A74" s="74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2">
      <c r="A75" s="74">
        <v>23774</v>
      </c>
      <c r="B75">
        <v>514.4</v>
      </c>
      <c r="C75">
        <v>1376</v>
      </c>
      <c r="E75">
        <v>430.4</v>
      </c>
    </row>
    <row r="76" spans="1:6" x14ac:dyDescent="0.2">
      <c r="A76" s="74">
        <v>23802</v>
      </c>
      <c r="B76">
        <v>515.79999999999995</v>
      </c>
      <c r="C76">
        <v>1383.6</v>
      </c>
      <c r="E76">
        <v>433.2</v>
      </c>
    </row>
    <row r="77" spans="1:6" x14ac:dyDescent="0.2">
      <c r="A77" s="74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2">
      <c r="A78" s="74">
        <v>23863</v>
      </c>
      <c r="B78">
        <v>513.70000000000005</v>
      </c>
      <c r="C78">
        <v>1388.5</v>
      </c>
      <c r="E78">
        <v>437.1</v>
      </c>
    </row>
    <row r="79" spans="1:6" x14ac:dyDescent="0.2">
      <c r="A79" s="74">
        <v>23894</v>
      </c>
      <c r="B79">
        <v>513.1</v>
      </c>
      <c r="C79">
        <v>1392.3</v>
      </c>
      <c r="E79">
        <v>440.1</v>
      </c>
    </row>
    <row r="80" spans="1:6" x14ac:dyDescent="0.2">
      <c r="A80" s="74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2">
      <c r="A81" s="74">
        <v>23955</v>
      </c>
      <c r="B81">
        <v>518.9</v>
      </c>
      <c r="C81">
        <v>1413</v>
      </c>
      <c r="E81">
        <v>445.8</v>
      </c>
    </row>
    <row r="82" spans="1:6" x14ac:dyDescent="0.2">
      <c r="A82" s="74">
        <v>23986</v>
      </c>
      <c r="B82">
        <v>521.20000000000005</v>
      </c>
      <c r="C82">
        <v>1421.6</v>
      </c>
      <c r="E82">
        <v>449.5</v>
      </c>
    </row>
    <row r="83" spans="1:6" x14ac:dyDescent="0.2">
      <c r="A83" s="74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2">
      <c r="A84" s="74">
        <v>24047</v>
      </c>
      <c r="B84">
        <v>525</v>
      </c>
      <c r="C84">
        <v>1435.3</v>
      </c>
      <c r="E84">
        <v>455.7</v>
      </c>
    </row>
    <row r="85" spans="1:6" x14ac:dyDescent="0.2">
      <c r="A85" s="74">
        <v>24077</v>
      </c>
      <c r="B85">
        <v>526.79999999999995</v>
      </c>
      <c r="C85">
        <v>1441.8</v>
      </c>
      <c r="E85">
        <v>459.2</v>
      </c>
    </row>
    <row r="86" spans="1:6" x14ac:dyDescent="0.2">
      <c r="A86" s="74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2">
      <c r="A87" s="74">
        <v>24139</v>
      </c>
      <c r="B87">
        <v>528.70000000000005</v>
      </c>
      <c r="C87">
        <v>1448.3</v>
      </c>
      <c r="E87">
        <v>464.6</v>
      </c>
    </row>
    <row r="88" spans="1:6" x14ac:dyDescent="0.2">
      <c r="A88" s="74">
        <v>24167</v>
      </c>
      <c r="B88">
        <v>529.79999999999995</v>
      </c>
      <c r="C88">
        <v>1451.8</v>
      </c>
      <c r="E88">
        <v>467.2</v>
      </c>
    </row>
    <row r="89" spans="1:6" x14ac:dyDescent="0.2">
      <c r="A89" s="74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2">
      <c r="A90" s="74">
        <v>24228</v>
      </c>
      <c r="B90">
        <v>529.5</v>
      </c>
      <c r="C90">
        <v>1453.2</v>
      </c>
      <c r="E90">
        <v>470.1</v>
      </c>
    </row>
    <row r="91" spans="1:6" x14ac:dyDescent="0.2">
      <c r="A91" s="74">
        <v>24259</v>
      </c>
      <c r="B91">
        <v>530</v>
      </c>
      <c r="C91">
        <v>1455.2</v>
      </c>
      <c r="E91">
        <v>471.2</v>
      </c>
    </row>
    <row r="92" spans="1:6" x14ac:dyDescent="0.2">
      <c r="A92" s="74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2">
      <c r="A93" s="74">
        <v>24320</v>
      </c>
      <c r="B93">
        <v>523.1</v>
      </c>
      <c r="C93">
        <v>1447.5</v>
      </c>
      <c r="E93">
        <v>472.6</v>
      </c>
    </row>
    <row r="94" spans="1:6" x14ac:dyDescent="0.2">
      <c r="A94" s="74">
        <v>24351</v>
      </c>
      <c r="B94">
        <v>525.20000000000005</v>
      </c>
      <c r="C94">
        <v>1451.6</v>
      </c>
      <c r="E94">
        <v>475.4</v>
      </c>
    </row>
    <row r="95" spans="1:6" x14ac:dyDescent="0.2">
      <c r="A95" s="74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2">
      <c r="A96" s="74">
        <v>24412</v>
      </c>
      <c r="B96">
        <v>521.29999999999995</v>
      </c>
      <c r="C96">
        <v>1451.6</v>
      </c>
      <c r="E96">
        <v>477.3</v>
      </c>
    </row>
    <row r="97" spans="1:6" x14ac:dyDescent="0.2">
      <c r="A97" s="74">
        <v>24442</v>
      </c>
      <c r="B97">
        <v>522.5</v>
      </c>
      <c r="C97">
        <v>1458.7</v>
      </c>
      <c r="E97">
        <v>480.2</v>
      </c>
    </row>
    <row r="98" spans="1:6" x14ac:dyDescent="0.2">
      <c r="A98" s="74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2">
      <c r="A99" s="74">
        <v>24504</v>
      </c>
      <c r="B99">
        <v>524.20000000000005</v>
      </c>
      <c r="C99">
        <v>1470</v>
      </c>
      <c r="E99">
        <v>485.1</v>
      </c>
    </row>
    <row r="100" spans="1:6" x14ac:dyDescent="0.2">
      <c r="A100" s="74">
        <v>24532</v>
      </c>
      <c r="B100">
        <v>529.70000000000005</v>
      </c>
      <c r="C100">
        <v>1483.9</v>
      </c>
      <c r="E100">
        <v>489.7</v>
      </c>
    </row>
    <row r="101" spans="1:6" x14ac:dyDescent="0.2">
      <c r="A101" s="74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2">
      <c r="A102" s="74">
        <v>24593</v>
      </c>
      <c r="B102">
        <v>530.79999999999995</v>
      </c>
      <c r="C102">
        <v>1502.1</v>
      </c>
      <c r="E102">
        <v>497.2</v>
      </c>
    </row>
    <row r="103" spans="1:6" x14ac:dyDescent="0.2">
      <c r="A103" s="74">
        <v>24624</v>
      </c>
      <c r="B103">
        <v>531.5</v>
      </c>
      <c r="C103">
        <v>1507.5</v>
      </c>
      <c r="E103">
        <v>502</v>
      </c>
    </row>
    <row r="104" spans="1:6" x14ac:dyDescent="0.2">
      <c r="A104" s="74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2">
      <c r="A105" s="74">
        <v>24685</v>
      </c>
      <c r="B105">
        <v>536.4</v>
      </c>
      <c r="C105">
        <v>1524.8</v>
      </c>
      <c r="E105">
        <v>510.8</v>
      </c>
    </row>
    <row r="106" spans="1:6" x14ac:dyDescent="0.2">
      <c r="A106" s="74">
        <v>24716</v>
      </c>
      <c r="B106">
        <v>537.79999999999995</v>
      </c>
      <c r="C106">
        <v>1531.8</v>
      </c>
      <c r="E106">
        <v>514.70000000000005</v>
      </c>
    </row>
    <row r="107" spans="1:6" x14ac:dyDescent="0.2">
      <c r="A107" s="74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2">
      <c r="A108" s="74">
        <v>24777</v>
      </c>
      <c r="B108">
        <v>538.1</v>
      </c>
      <c r="C108">
        <v>1537.5</v>
      </c>
      <c r="E108">
        <v>521.20000000000005</v>
      </c>
    </row>
    <row r="109" spans="1:6" x14ac:dyDescent="0.2">
      <c r="A109" s="74">
        <v>24807</v>
      </c>
      <c r="B109">
        <v>539.1</v>
      </c>
      <c r="C109">
        <v>1543.5</v>
      </c>
      <c r="E109">
        <v>524.79999999999995</v>
      </c>
    </row>
    <row r="110" spans="1:6" x14ac:dyDescent="0.2">
      <c r="A110" s="74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2">
      <c r="A111" s="74">
        <v>24869</v>
      </c>
      <c r="B111">
        <v>540.1</v>
      </c>
      <c r="C111">
        <v>1550.9</v>
      </c>
      <c r="E111">
        <v>530.4</v>
      </c>
    </row>
    <row r="112" spans="1:6" x14ac:dyDescent="0.2">
      <c r="A112" s="74">
        <v>24898</v>
      </c>
      <c r="B112">
        <v>540.79999999999995</v>
      </c>
      <c r="C112">
        <v>1554.5</v>
      </c>
      <c r="E112">
        <v>533.20000000000005</v>
      </c>
    </row>
    <row r="113" spans="1:6" x14ac:dyDescent="0.2">
      <c r="A113" s="74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2">
      <c r="A114" s="74">
        <v>24959</v>
      </c>
      <c r="B114">
        <v>544.9</v>
      </c>
      <c r="C114">
        <v>1562</v>
      </c>
      <c r="E114">
        <v>538.9</v>
      </c>
    </row>
    <row r="115" spans="1:6" x14ac:dyDescent="0.2">
      <c r="A115" s="74">
        <v>24990</v>
      </c>
      <c r="B115">
        <v>545.79999999999995</v>
      </c>
      <c r="C115">
        <v>1563.7</v>
      </c>
      <c r="E115">
        <v>542.6</v>
      </c>
    </row>
    <row r="116" spans="1:6" x14ac:dyDescent="0.2">
      <c r="A116" s="74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2">
      <c r="A117" s="74">
        <v>25051</v>
      </c>
      <c r="B117">
        <v>548</v>
      </c>
      <c r="C117">
        <v>1569.7</v>
      </c>
      <c r="E117">
        <v>549.4</v>
      </c>
    </row>
    <row r="118" spans="1:6" x14ac:dyDescent="0.2">
      <c r="A118" s="74">
        <v>25082</v>
      </c>
      <c r="B118">
        <v>549</v>
      </c>
      <c r="C118">
        <v>1577.2</v>
      </c>
      <c r="E118">
        <v>553.6</v>
      </c>
    </row>
    <row r="119" spans="1:6" x14ac:dyDescent="0.2">
      <c r="A119" s="74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2">
      <c r="A120" s="74">
        <v>25143</v>
      </c>
      <c r="B120">
        <v>553.70000000000005</v>
      </c>
      <c r="C120">
        <v>1588.7</v>
      </c>
      <c r="E120">
        <v>562.4</v>
      </c>
    </row>
    <row r="121" spans="1:6" x14ac:dyDescent="0.2">
      <c r="A121" s="74">
        <v>25173</v>
      </c>
      <c r="B121">
        <v>554.5</v>
      </c>
      <c r="C121">
        <v>1592.1</v>
      </c>
      <c r="E121">
        <v>566.79999999999995</v>
      </c>
    </row>
    <row r="122" spans="1:6" x14ac:dyDescent="0.2">
      <c r="A122" s="74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2">
      <c r="A123" s="74">
        <v>25235</v>
      </c>
      <c r="B123">
        <v>556.70000000000005</v>
      </c>
      <c r="C123">
        <v>1597.5</v>
      </c>
      <c r="E123">
        <v>571.9</v>
      </c>
    </row>
    <row r="124" spans="1:6" x14ac:dyDescent="0.2">
      <c r="A124" s="74">
        <v>25263</v>
      </c>
      <c r="B124">
        <v>554</v>
      </c>
      <c r="C124">
        <v>1591.1</v>
      </c>
      <c r="E124">
        <v>574.4</v>
      </c>
    </row>
    <row r="125" spans="1:6" x14ac:dyDescent="0.2">
      <c r="A125" s="74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2">
      <c r="A126" s="74">
        <v>25324</v>
      </c>
      <c r="B126">
        <v>551.6</v>
      </c>
      <c r="C126">
        <v>1583.8</v>
      </c>
      <c r="E126">
        <v>576.5</v>
      </c>
    </row>
    <row r="127" spans="1:6" x14ac:dyDescent="0.2">
      <c r="A127" s="74">
        <v>25355</v>
      </c>
      <c r="B127">
        <v>550</v>
      </c>
      <c r="C127">
        <v>1580.6</v>
      </c>
      <c r="E127">
        <v>578.5</v>
      </c>
    </row>
    <row r="128" spans="1:6" x14ac:dyDescent="0.2">
      <c r="A128" s="74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2">
      <c r="A129" s="74">
        <v>25416</v>
      </c>
      <c r="B129">
        <v>546.6</v>
      </c>
      <c r="C129">
        <v>1572.1</v>
      </c>
      <c r="E129">
        <v>580.1</v>
      </c>
    </row>
    <row r="130" spans="1:6" x14ac:dyDescent="0.2">
      <c r="A130" s="74">
        <v>25447</v>
      </c>
      <c r="B130">
        <v>544.70000000000005</v>
      </c>
      <c r="C130">
        <v>1569</v>
      </c>
      <c r="E130">
        <v>582.1</v>
      </c>
    </row>
    <row r="131" spans="1:6" x14ac:dyDescent="0.2">
      <c r="A131" s="74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2">
      <c r="A132" s="74">
        <v>25508</v>
      </c>
      <c r="B132">
        <v>542.9</v>
      </c>
      <c r="C132">
        <v>1561.1</v>
      </c>
      <c r="E132">
        <v>585.4</v>
      </c>
    </row>
    <row r="133" spans="1:6" x14ac:dyDescent="0.2">
      <c r="A133" s="74">
        <v>25538</v>
      </c>
      <c r="B133">
        <v>540.79999999999995</v>
      </c>
      <c r="C133">
        <v>1559.4</v>
      </c>
      <c r="E133">
        <v>587.9</v>
      </c>
    </row>
    <row r="134" spans="1:6" x14ac:dyDescent="0.2">
      <c r="A134" s="74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2">
      <c r="A135" s="74">
        <v>25600</v>
      </c>
      <c r="B135">
        <v>538.1</v>
      </c>
      <c r="C135">
        <v>1538.8</v>
      </c>
      <c r="E135">
        <v>586.29999999999995</v>
      </c>
    </row>
    <row r="136" spans="1:6" x14ac:dyDescent="0.2">
      <c r="A136" s="74">
        <v>25628</v>
      </c>
      <c r="B136">
        <v>537.1</v>
      </c>
      <c r="C136">
        <v>1533.4</v>
      </c>
      <c r="E136">
        <v>587.29999999999995</v>
      </c>
    </row>
    <row r="137" spans="1:6" x14ac:dyDescent="0.2">
      <c r="A137" s="74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2">
      <c r="A138" s="74">
        <v>25689</v>
      </c>
      <c r="B138">
        <v>536.79999999999995</v>
      </c>
      <c r="C138">
        <v>1532.4</v>
      </c>
      <c r="E138">
        <v>591.5</v>
      </c>
    </row>
    <row r="139" spans="1:6" x14ac:dyDescent="0.2">
      <c r="A139" s="74">
        <v>25720</v>
      </c>
      <c r="B139">
        <v>535.1</v>
      </c>
      <c r="C139">
        <v>1534</v>
      </c>
      <c r="E139">
        <v>595.20000000000005</v>
      </c>
    </row>
    <row r="140" spans="1:6" x14ac:dyDescent="0.2">
      <c r="A140" s="74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2">
      <c r="A141" s="74">
        <v>25781</v>
      </c>
      <c r="B141">
        <v>538.20000000000005</v>
      </c>
      <c r="C141">
        <v>1551</v>
      </c>
      <c r="E141">
        <v>604.9</v>
      </c>
    </row>
    <row r="142" spans="1:6" x14ac:dyDescent="0.2">
      <c r="A142" s="74">
        <v>25812</v>
      </c>
      <c r="B142">
        <v>540.29999999999995</v>
      </c>
      <c r="C142">
        <v>1559.2</v>
      </c>
      <c r="E142">
        <v>611.20000000000005</v>
      </c>
    </row>
    <row r="143" spans="1:6" x14ac:dyDescent="0.2">
      <c r="A143" s="74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2">
      <c r="A144" s="74">
        <v>25873</v>
      </c>
      <c r="B144">
        <v>539.6</v>
      </c>
      <c r="C144">
        <v>1568.4</v>
      </c>
      <c r="E144">
        <v>621.1</v>
      </c>
    </row>
    <row r="145" spans="1:6" x14ac:dyDescent="0.2">
      <c r="A145" s="74">
        <v>25903</v>
      </c>
      <c r="B145">
        <v>538.70000000000005</v>
      </c>
      <c r="C145">
        <v>1574.1</v>
      </c>
      <c r="E145">
        <v>626.5</v>
      </c>
    </row>
    <row r="146" spans="1:6" x14ac:dyDescent="0.2">
      <c r="A146" s="74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2">
      <c r="A147" s="74">
        <v>25965</v>
      </c>
      <c r="B147">
        <v>544.9</v>
      </c>
      <c r="C147">
        <v>1606.5</v>
      </c>
      <c r="E147">
        <v>641</v>
      </c>
    </row>
    <row r="148" spans="1:6" x14ac:dyDescent="0.2">
      <c r="A148" s="74">
        <v>25993</v>
      </c>
      <c r="B148">
        <v>547</v>
      </c>
      <c r="C148">
        <v>1624.7</v>
      </c>
      <c r="E148">
        <v>649.9</v>
      </c>
    </row>
    <row r="149" spans="1:6" x14ac:dyDescent="0.2">
      <c r="A149" s="74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2">
      <c r="A150" s="74">
        <v>26054</v>
      </c>
      <c r="B150">
        <v>550.9</v>
      </c>
      <c r="C150">
        <v>1654.3</v>
      </c>
      <c r="E150">
        <v>666.7</v>
      </c>
    </row>
    <row r="151" spans="1:6" x14ac:dyDescent="0.2">
      <c r="A151" s="74">
        <v>26085</v>
      </c>
      <c r="B151">
        <v>551.9</v>
      </c>
      <c r="C151">
        <v>1661.7</v>
      </c>
      <c r="E151">
        <v>673</v>
      </c>
    </row>
    <row r="152" spans="1:6" x14ac:dyDescent="0.2">
      <c r="A152" s="74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2">
      <c r="A153" s="74">
        <v>26146</v>
      </c>
      <c r="B153">
        <v>554.29999999999995</v>
      </c>
      <c r="C153">
        <v>1684.3</v>
      </c>
      <c r="E153">
        <v>685.5</v>
      </c>
    </row>
    <row r="154" spans="1:6" x14ac:dyDescent="0.2">
      <c r="A154" s="74">
        <v>26177</v>
      </c>
      <c r="B154">
        <v>555.1</v>
      </c>
      <c r="C154">
        <v>1697.3</v>
      </c>
      <c r="E154">
        <v>692.5</v>
      </c>
    </row>
    <row r="155" spans="1:6" x14ac:dyDescent="0.2">
      <c r="A155" s="74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2">
      <c r="A156" s="74">
        <v>26238</v>
      </c>
      <c r="B156">
        <v>555.6</v>
      </c>
      <c r="C156">
        <v>1718.5</v>
      </c>
      <c r="E156">
        <v>704.6</v>
      </c>
    </row>
    <row r="157" spans="1:6" x14ac:dyDescent="0.2">
      <c r="A157" s="74">
        <v>26268</v>
      </c>
      <c r="B157">
        <v>555.5</v>
      </c>
      <c r="C157">
        <v>1728.2</v>
      </c>
      <c r="E157">
        <v>710.3</v>
      </c>
    </row>
    <row r="158" spans="1:6" x14ac:dyDescent="0.2">
      <c r="A158" s="74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2">
      <c r="A159" s="74">
        <v>26330</v>
      </c>
      <c r="B159">
        <v>561.1</v>
      </c>
      <c r="C159">
        <v>1752.9</v>
      </c>
      <c r="E159">
        <v>725.7</v>
      </c>
    </row>
    <row r="160" spans="1:6" x14ac:dyDescent="0.2">
      <c r="A160" s="74">
        <v>26359</v>
      </c>
      <c r="B160">
        <v>565.9</v>
      </c>
      <c r="C160">
        <v>1771.7</v>
      </c>
      <c r="E160">
        <v>733.5</v>
      </c>
    </row>
    <row r="161" spans="1:6" x14ac:dyDescent="0.2">
      <c r="A161" s="74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2">
      <c r="A162" s="74">
        <v>26420</v>
      </c>
      <c r="B162">
        <v>567.1</v>
      </c>
      <c r="C162">
        <v>1786.8</v>
      </c>
      <c r="E162">
        <v>743.3</v>
      </c>
    </row>
    <row r="163" spans="1:6" x14ac:dyDescent="0.2">
      <c r="A163" s="74">
        <v>26451</v>
      </c>
      <c r="B163">
        <v>567.4</v>
      </c>
      <c r="C163">
        <v>1797.8</v>
      </c>
      <c r="E163">
        <v>749.7</v>
      </c>
    </row>
    <row r="164" spans="1:6" x14ac:dyDescent="0.2">
      <c r="A164" s="74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2">
      <c r="A165" s="74">
        <v>26512</v>
      </c>
      <c r="B165">
        <v>574.9</v>
      </c>
      <c r="C165">
        <v>1834.6</v>
      </c>
      <c r="E165">
        <v>768.7</v>
      </c>
    </row>
    <row r="166" spans="1:6" x14ac:dyDescent="0.2">
      <c r="A166" s="74">
        <v>26543</v>
      </c>
      <c r="B166">
        <v>577.70000000000005</v>
      </c>
      <c r="C166">
        <v>1848.7</v>
      </c>
      <c r="E166">
        <v>778.3</v>
      </c>
    </row>
    <row r="167" spans="1:6" x14ac:dyDescent="0.2">
      <c r="A167" s="74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2">
      <c r="A168" s="74">
        <v>26604</v>
      </c>
      <c r="B168">
        <v>581.1</v>
      </c>
      <c r="C168">
        <v>1872.4</v>
      </c>
      <c r="E168">
        <v>793.9</v>
      </c>
    </row>
    <row r="169" spans="1:6" x14ac:dyDescent="0.2">
      <c r="A169" s="74">
        <v>26634</v>
      </c>
      <c r="B169">
        <v>586.4</v>
      </c>
      <c r="C169">
        <v>1887.8</v>
      </c>
      <c r="E169">
        <v>802.3</v>
      </c>
    </row>
    <row r="170" spans="1:6" x14ac:dyDescent="0.2">
      <c r="A170" s="74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2">
      <c r="A171" s="74">
        <v>26696</v>
      </c>
      <c r="B171">
        <v>586.5</v>
      </c>
      <c r="C171">
        <v>1893.3</v>
      </c>
      <c r="E171">
        <v>814.1</v>
      </c>
    </row>
    <row r="172" spans="1:6" x14ac:dyDescent="0.2">
      <c r="A172" s="74">
        <v>26724</v>
      </c>
      <c r="B172">
        <v>580</v>
      </c>
      <c r="C172">
        <v>1878.6</v>
      </c>
      <c r="E172">
        <v>815.3</v>
      </c>
    </row>
    <row r="173" spans="1:6" x14ac:dyDescent="0.2">
      <c r="A173" s="74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2">
      <c r="A174" s="74">
        <v>26785</v>
      </c>
      <c r="B174">
        <v>580.6</v>
      </c>
      <c r="C174">
        <v>1883.4</v>
      </c>
      <c r="E174">
        <v>826.8</v>
      </c>
    </row>
    <row r="175" spans="1:6" x14ac:dyDescent="0.2">
      <c r="A175" s="74">
        <v>26816</v>
      </c>
      <c r="B175">
        <v>580.79999999999995</v>
      </c>
      <c r="C175">
        <v>1885.3</v>
      </c>
      <c r="E175">
        <v>833.3</v>
      </c>
    </row>
    <row r="176" spans="1:6" x14ac:dyDescent="0.2">
      <c r="A176" s="74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2">
      <c r="A177" s="74">
        <v>26877</v>
      </c>
      <c r="B177">
        <v>572.70000000000005</v>
      </c>
      <c r="C177">
        <v>1864</v>
      </c>
      <c r="E177">
        <v>838.8</v>
      </c>
    </row>
    <row r="178" spans="1:6" x14ac:dyDescent="0.2">
      <c r="A178" s="74">
        <v>26908</v>
      </c>
      <c r="B178">
        <v>570.6</v>
      </c>
      <c r="C178">
        <v>1856.9</v>
      </c>
      <c r="E178">
        <v>839.3</v>
      </c>
    </row>
    <row r="179" spans="1:6" x14ac:dyDescent="0.2">
      <c r="A179" s="74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2">
      <c r="A180" s="74">
        <v>26969</v>
      </c>
      <c r="B180">
        <v>568.6</v>
      </c>
      <c r="C180">
        <v>1849.5</v>
      </c>
      <c r="E180">
        <v>848.9</v>
      </c>
    </row>
    <row r="181" spans="1:6" x14ac:dyDescent="0.2">
      <c r="A181" s="74">
        <v>26999</v>
      </c>
      <c r="B181">
        <v>567.79999999999995</v>
      </c>
      <c r="C181">
        <v>1847.7</v>
      </c>
      <c r="E181">
        <v>855.5</v>
      </c>
    </row>
    <row r="182" spans="1:6" x14ac:dyDescent="0.2">
      <c r="A182" s="74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2">
      <c r="A183" s="74">
        <v>27061</v>
      </c>
      <c r="B183">
        <v>560.9</v>
      </c>
      <c r="C183">
        <v>1827.1</v>
      </c>
      <c r="E183">
        <v>864.2</v>
      </c>
    </row>
    <row r="184" spans="1:6" x14ac:dyDescent="0.2">
      <c r="A184" s="74">
        <v>27089</v>
      </c>
      <c r="B184">
        <v>557.9</v>
      </c>
      <c r="C184">
        <v>1820.3</v>
      </c>
      <c r="E184">
        <v>870.1</v>
      </c>
    </row>
    <row r="185" spans="1:6" x14ac:dyDescent="0.2">
      <c r="A185" s="74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2">
      <c r="A186" s="74">
        <v>27150</v>
      </c>
      <c r="B186">
        <v>550.6</v>
      </c>
      <c r="C186">
        <v>1799.6</v>
      </c>
      <c r="E186">
        <v>874.6</v>
      </c>
    </row>
    <row r="187" spans="1:6" x14ac:dyDescent="0.2">
      <c r="A187" s="74">
        <v>27181</v>
      </c>
      <c r="B187">
        <v>548</v>
      </c>
      <c r="C187">
        <v>1791.4</v>
      </c>
      <c r="E187">
        <v>877.8</v>
      </c>
    </row>
    <row r="188" spans="1:6" x14ac:dyDescent="0.2">
      <c r="A188" s="74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2">
      <c r="A189" s="74">
        <v>27242</v>
      </c>
      <c r="B189">
        <v>541.29999999999995</v>
      </c>
      <c r="C189">
        <v>1771.7</v>
      </c>
      <c r="E189">
        <v>884.1</v>
      </c>
    </row>
    <row r="190" spans="1:6" x14ac:dyDescent="0.2">
      <c r="A190" s="74">
        <v>27273</v>
      </c>
      <c r="B190">
        <v>535.6</v>
      </c>
      <c r="C190">
        <v>1754.7</v>
      </c>
      <c r="E190">
        <v>887.9</v>
      </c>
    </row>
    <row r="191" spans="1:6" x14ac:dyDescent="0.2">
      <c r="A191" s="74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2">
      <c r="A192" s="74">
        <v>27334</v>
      </c>
      <c r="B192">
        <v>531.5</v>
      </c>
      <c r="C192">
        <v>1744.9</v>
      </c>
      <c r="E192">
        <v>898.6</v>
      </c>
    </row>
    <row r="193" spans="1:6" x14ac:dyDescent="0.2">
      <c r="A193" s="74">
        <v>27364</v>
      </c>
      <c r="B193">
        <v>528.29999999999995</v>
      </c>
      <c r="C193">
        <v>1738.2</v>
      </c>
      <c r="E193">
        <v>902.1</v>
      </c>
    </row>
    <row r="194" spans="1:6" x14ac:dyDescent="0.2">
      <c r="A194" s="74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2">
      <c r="A195" s="74">
        <v>27400</v>
      </c>
      <c r="D195">
        <v>273.39999999999998</v>
      </c>
    </row>
    <row r="196" spans="1:6" x14ac:dyDescent="0.2">
      <c r="A196" s="74">
        <v>27407</v>
      </c>
      <c r="D196">
        <v>273.7</v>
      </c>
    </row>
    <row r="197" spans="1:6" x14ac:dyDescent="0.2">
      <c r="A197" s="74">
        <v>27414</v>
      </c>
      <c r="D197">
        <v>273.8</v>
      </c>
    </row>
    <row r="198" spans="1:6" x14ac:dyDescent="0.2">
      <c r="A198" s="74">
        <v>27421</v>
      </c>
      <c r="D198">
        <v>273.7</v>
      </c>
    </row>
    <row r="199" spans="1:6" x14ac:dyDescent="0.2">
      <c r="A199" s="74">
        <v>27426</v>
      </c>
      <c r="B199">
        <v>522.79999999999995</v>
      </c>
      <c r="C199">
        <v>1737.8</v>
      </c>
      <c r="E199">
        <v>914.1</v>
      </c>
    </row>
    <row r="200" spans="1:6" x14ac:dyDescent="0.2">
      <c r="A200" s="74">
        <v>27428</v>
      </c>
      <c r="D200">
        <v>275.2</v>
      </c>
    </row>
    <row r="201" spans="1:6" x14ac:dyDescent="0.2">
      <c r="A201" s="74">
        <v>27435</v>
      </c>
      <c r="D201">
        <v>274.5</v>
      </c>
    </row>
    <row r="202" spans="1:6" x14ac:dyDescent="0.2">
      <c r="A202" s="74">
        <v>27442</v>
      </c>
      <c r="D202">
        <v>274.60000000000002</v>
      </c>
    </row>
    <row r="203" spans="1:6" x14ac:dyDescent="0.2">
      <c r="A203" s="74">
        <v>27449</v>
      </c>
      <c r="D203">
        <v>274.2</v>
      </c>
    </row>
    <row r="204" spans="1:6" x14ac:dyDescent="0.2">
      <c r="A204" s="74">
        <v>27454</v>
      </c>
      <c r="B204">
        <v>523.5</v>
      </c>
      <c r="C204">
        <v>1751.9</v>
      </c>
      <c r="E204">
        <v>925</v>
      </c>
    </row>
    <row r="205" spans="1:6" x14ac:dyDescent="0.2">
      <c r="A205" s="74">
        <v>27456</v>
      </c>
      <c r="D205">
        <v>275.39999999999998</v>
      </c>
    </row>
    <row r="206" spans="1:6" x14ac:dyDescent="0.2">
      <c r="A206" s="74">
        <v>27463</v>
      </c>
      <c r="D206">
        <v>276.89999999999998</v>
      </c>
    </row>
    <row r="207" spans="1:6" x14ac:dyDescent="0.2">
      <c r="A207" s="74">
        <v>27470</v>
      </c>
      <c r="D207">
        <v>276.3</v>
      </c>
    </row>
    <row r="208" spans="1:6" x14ac:dyDescent="0.2">
      <c r="A208" s="74">
        <v>27477</v>
      </c>
      <c r="D208">
        <v>277.60000000000002</v>
      </c>
    </row>
    <row r="209" spans="1:6" x14ac:dyDescent="0.2">
      <c r="A209" s="74">
        <v>27484</v>
      </c>
      <c r="D209">
        <v>273.39999999999998</v>
      </c>
    </row>
    <row r="210" spans="1:6" x14ac:dyDescent="0.2">
      <c r="A210" s="74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2">
      <c r="A211" s="74">
        <v>27491</v>
      </c>
      <c r="D211">
        <v>275.2</v>
      </c>
    </row>
    <row r="212" spans="1:6" x14ac:dyDescent="0.2">
      <c r="A212" s="74">
        <v>27498</v>
      </c>
      <c r="D212">
        <v>276.10000000000002</v>
      </c>
    </row>
    <row r="213" spans="1:6" x14ac:dyDescent="0.2">
      <c r="A213" s="74">
        <v>27505</v>
      </c>
      <c r="D213">
        <v>276.7</v>
      </c>
    </row>
    <row r="214" spans="1:6" x14ac:dyDescent="0.2">
      <c r="A214" s="74">
        <v>27512</v>
      </c>
      <c r="D214">
        <v>276.8</v>
      </c>
    </row>
    <row r="215" spans="1:6" x14ac:dyDescent="0.2">
      <c r="A215" s="74">
        <v>27515</v>
      </c>
      <c r="B215">
        <v>525.79999999999995</v>
      </c>
      <c r="C215">
        <v>1785.1</v>
      </c>
      <c r="E215">
        <v>947.9</v>
      </c>
    </row>
    <row r="216" spans="1:6" x14ac:dyDescent="0.2">
      <c r="A216" s="74">
        <v>27519</v>
      </c>
      <c r="D216">
        <v>277.39999999999998</v>
      </c>
    </row>
    <row r="217" spans="1:6" x14ac:dyDescent="0.2">
      <c r="A217" s="74">
        <v>27526</v>
      </c>
      <c r="D217">
        <v>278.10000000000002</v>
      </c>
    </row>
    <row r="218" spans="1:6" x14ac:dyDescent="0.2">
      <c r="A218" s="74">
        <v>27533</v>
      </c>
      <c r="D218">
        <v>279.3</v>
      </c>
    </row>
    <row r="219" spans="1:6" x14ac:dyDescent="0.2">
      <c r="A219" s="74">
        <v>27540</v>
      </c>
      <c r="D219">
        <v>280.39999999999998</v>
      </c>
    </row>
    <row r="220" spans="1:6" x14ac:dyDescent="0.2">
      <c r="A220" s="74">
        <v>27546</v>
      </c>
      <c r="B220">
        <v>527.9</v>
      </c>
      <c r="C220">
        <v>1800</v>
      </c>
      <c r="E220">
        <v>963</v>
      </c>
    </row>
    <row r="221" spans="1:6" x14ac:dyDescent="0.2">
      <c r="A221" s="74">
        <v>27547</v>
      </c>
      <c r="D221">
        <v>280.7</v>
      </c>
    </row>
    <row r="222" spans="1:6" x14ac:dyDescent="0.2">
      <c r="A222" s="74">
        <v>27554</v>
      </c>
      <c r="D222">
        <v>281.5</v>
      </c>
    </row>
    <row r="223" spans="1:6" x14ac:dyDescent="0.2">
      <c r="A223" s="74">
        <v>27561</v>
      </c>
      <c r="D223">
        <v>282.2</v>
      </c>
    </row>
    <row r="224" spans="1:6" x14ac:dyDescent="0.2">
      <c r="A224" s="74">
        <v>27568</v>
      </c>
      <c r="D224">
        <v>283.2</v>
      </c>
    </row>
    <row r="225" spans="1:6" x14ac:dyDescent="0.2">
      <c r="A225" s="74">
        <v>27575</v>
      </c>
      <c r="D225">
        <v>283.3</v>
      </c>
    </row>
    <row r="226" spans="1:6" x14ac:dyDescent="0.2">
      <c r="A226" s="74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2">
      <c r="A227" s="74">
        <v>27582</v>
      </c>
      <c r="D227">
        <v>283.3</v>
      </c>
    </row>
    <row r="228" spans="1:6" x14ac:dyDescent="0.2">
      <c r="A228" s="74">
        <v>27589</v>
      </c>
      <c r="D228">
        <v>283.7</v>
      </c>
    </row>
    <row r="229" spans="1:6" x14ac:dyDescent="0.2">
      <c r="A229" s="74">
        <v>27596</v>
      </c>
      <c r="D229">
        <v>283.89999999999998</v>
      </c>
    </row>
    <row r="230" spans="1:6" x14ac:dyDescent="0.2">
      <c r="A230" s="74">
        <v>27603</v>
      </c>
      <c r="D230">
        <v>283.7</v>
      </c>
    </row>
    <row r="231" spans="1:6" x14ac:dyDescent="0.2">
      <c r="A231" s="74">
        <v>27607</v>
      </c>
      <c r="B231">
        <v>524.20000000000005</v>
      </c>
      <c r="C231">
        <v>1813.8</v>
      </c>
      <c r="E231">
        <v>983.1</v>
      </c>
    </row>
    <row r="232" spans="1:6" x14ac:dyDescent="0.2">
      <c r="A232" s="74">
        <v>27610</v>
      </c>
      <c r="D232">
        <v>283.7</v>
      </c>
    </row>
    <row r="233" spans="1:6" x14ac:dyDescent="0.2">
      <c r="A233" s="74">
        <v>27617</v>
      </c>
      <c r="D233">
        <v>283.10000000000002</v>
      </c>
    </row>
    <row r="234" spans="1:6" x14ac:dyDescent="0.2">
      <c r="A234" s="74">
        <v>27624</v>
      </c>
      <c r="D234">
        <v>283.5</v>
      </c>
    </row>
    <row r="235" spans="1:6" x14ac:dyDescent="0.2">
      <c r="A235" s="74">
        <v>27631</v>
      </c>
      <c r="D235">
        <v>284.7</v>
      </c>
    </row>
    <row r="236" spans="1:6" x14ac:dyDescent="0.2">
      <c r="A236" s="74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2">
      <c r="A237" s="74">
        <v>27645</v>
      </c>
      <c r="D237">
        <v>285.60000000000002</v>
      </c>
    </row>
    <row r="238" spans="1:6" x14ac:dyDescent="0.2">
      <c r="A238" s="74">
        <v>27652</v>
      </c>
      <c r="D238">
        <v>285.3</v>
      </c>
    </row>
    <row r="239" spans="1:6" x14ac:dyDescent="0.2">
      <c r="A239" s="74">
        <v>27659</v>
      </c>
      <c r="D239">
        <v>285.8</v>
      </c>
    </row>
    <row r="240" spans="1:6" x14ac:dyDescent="0.2">
      <c r="A240" s="74">
        <v>27666</v>
      </c>
      <c r="D240">
        <v>286.10000000000002</v>
      </c>
    </row>
    <row r="241" spans="1:6" x14ac:dyDescent="0.2">
      <c r="A241" s="74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2">
      <c r="A242" s="74">
        <v>27673</v>
      </c>
      <c r="D242">
        <v>284.5</v>
      </c>
    </row>
    <row r="243" spans="1:6" x14ac:dyDescent="0.2">
      <c r="A243" s="74">
        <v>27680</v>
      </c>
      <c r="D243">
        <v>285.5</v>
      </c>
    </row>
    <row r="244" spans="1:6" x14ac:dyDescent="0.2">
      <c r="A244" s="74">
        <v>27687</v>
      </c>
      <c r="D244">
        <v>286.2</v>
      </c>
    </row>
    <row r="245" spans="1:6" x14ac:dyDescent="0.2">
      <c r="A245" s="74">
        <v>27694</v>
      </c>
      <c r="D245">
        <v>284.89999999999998</v>
      </c>
    </row>
    <row r="246" spans="1:6" x14ac:dyDescent="0.2">
      <c r="A246" s="74">
        <v>27699</v>
      </c>
      <c r="B246">
        <v>518.6</v>
      </c>
      <c r="C246">
        <v>1820.8</v>
      </c>
      <c r="E246">
        <v>1006.9</v>
      </c>
    </row>
    <row r="247" spans="1:6" x14ac:dyDescent="0.2">
      <c r="A247" s="74">
        <v>27701</v>
      </c>
      <c r="D247">
        <v>285.89999999999998</v>
      </c>
    </row>
    <row r="248" spans="1:6" x14ac:dyDescent="0.2">
      <c r="A248" s="74">
        <v>27708</v>
      </c>
      <c r="D248">
        <v>286.8</v>
      </c>
    </row>
    <row r="249" spans="1:6" x14ac:dyDescent="0.2">
      <c r="A249" s="74">
        <v>27715</v>
      </c>
      <c r="D249">
        <v>286.3</v>
      </c>
    </row>
    <row r="250" spans="1:6" x14ac:dyDescent="0.2">
      <c r="A250" s="74">
        <v>27722</v>
      </c>
      <c r="D250">
        <v>287.5</v>
      </c>
    </row>
    <row r="251" spans="1:6" x14ac:dyDescent="0.2">
      <c r="A251" s="74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2">
      <c r="A252" s="74">
        <v>27736</v>
      </c>
      <c r="D252">
        <v>286.8</v>
      </c>
    </row>
    <row r="253" spans="1:6" x14ac:dyDescent="0.2">
      <c r="A253" s="74">
        <v>27743</v>
      </c>
      <c r="D253">
        <v>287.10000000000002</v>
      </c>
    </row>
    <row r="254" spans="1:6" x14ac:dyDescent="0.2">
      <c r="A254" s="74">
        <v>27750</v>
      </c>
      <c r="D254">
        <v>287.39999999999998</v>
      </c>
    </row>
    <row r="255" spans="1:6" x14ac:dyDescent="0.2">
      <c r="A255" s="74">
        <v>27757</v>
      </c>
      <c r="D255">
        <v>287.2</v>
      </c>
    </row>
    <row r="256" spans="1:6" x14ac:dyDescent="0.2">
      <c r="A256" s="74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2">
      <c r="A257" s="74">
        <v>27764</v>
      </c>
      <c r="D257">
        <v>287.3</v>
      </c>
    </row>
    <row r="258" spans="1:6" x14ac:dyDescent="0.2">
      <c r="A258" s="74">
        <v>27771</v>
      </c>
      <c r="D258">
        <v>287.89999999999998</v>
      </c>
    </row>
    <row r="259" spans="1:6" x14ac:dyDescent="0.2">
      <c r="A259" s="74">
        <v>27778</v>
      </c>
      <c r="D259">
        <v>288.39999999999998</v>
      </c>
    </row>
    <row r="260" spans="1:6" x14ac:dyDescent="0.2">
      <c r="A260" s="74">
        <v>27785</v>
      </c>
      <c r="D260">
        <v>289.10000000000002</v>
      </c>
    </row>
    <row r="261" spans="1:6" x14ac:dyDescent="0.2">
      <c r="A261" s="74">
        <v>27791</v>
      </c>
      <c r="B261">
        <v>520.20000000000005</v>
      </c>
      <c r="C261">
        <v>1861</v>
      </c>
      <c r="E261">
        <v>1040.3</v>
      </c>
    </row>
    <row r="262" spans="1:6" x14ac:dyDescent="0.2">
      <c r="A262" s="74">
        <v>27792</v>
      </c>
      <c r="D262">
        <v>290.2</v>
      </c>
    </row>
    <row r="263" spans="1:6" x14ac:dyDescent="0.2">
      <c r="A263" s="74">
        <v>27799</v>
      </c>
      <c r="D263">
        <v>290.3</v>
      </c>
    </row>
    <row r="264" spans="1:6" x14ac:dyDescent="0.2">
      <c r="A264" s="74">
        <v>27806</v>
      </c>
      <c r="D264">
        <v>291.2</v>
      </c>
    </row>
    <row r="265" spans="1:6" x14ac:dyDescent="0.2">
      <c r="A265" s="74">
        <v>27813</v>
      </c>
      <c r="D265">
        <v>290.7</v>
      </c>
    </row>
    <row r="266" spans="1:6" x14ac:dyDescent="0.2">
      <c r="A266" s="74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2">
      <c r="A267" s="74">
        <v>27827</v>
      </c>
      <c r="D267">
        <v>291.10000000000002</v>
      </c>
    </row>
    <row r="268" spans="1:6" x14ac:dyDescent="0.2">
      <c r="A268" s="74">
        <v>27834</v>
      </c>
      <c r="D268">
        <v>292.8</v>
      </c>
    </row>
    <row r="269" spans="1:6" x14ac:dyDescent="0.2">
      <c r="A269" s="74">
        <v>27841</v>
      </c>
      <c r="D269">
        <v>292.8</v>
      </c>
    </row>
    <row r="270" spans="1:6" x14ac:dyDescent="0.2">
      <c r="A270" s="74">
        <v>27848</v>
      </c>
      <c r="D270">
        <v>294.2</v>
      </c>
    </row>
    <row r="271" spans="1:6" x14ac:dyDescent="0.2">
      <c r="A271" s="74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2">
      <c r="A272" s="74">
        <v>27855</v>
      </c>
      <c r="D272">
        <v>293</v>
      </c>
    </row>
    <row r="273" spans="1:6" x14ac:dyDescent="0.2">
      <c r="A273" s="74">
        <v>27862</v>
      </c>
      <c r="D273">
        <v>294.5</v>
      </c>
    </row>
    <row r="274" spans="1:6" x14ac:dyDescent="0.2">
      <c r="A274" s="74">
        <v>27869</v>
      </c>
      <c r="D274">
        <v>294.89999999999998</v>
      </c>
    </row>
    <row r="275" spans="1:6" x14ac:dyDescent="0.2">
      <c r="A275" s="74">
        <v>27876</v>
      </c>
      <c r="D275">
        <v>295.39999999999998</v>
      </c>
    </row>
    <row r="276" spans="1:6" x14ac:dyDescent="0.2">
      <c r="A276" s="74">
        <v>27881</v>
      </c>
      <c r="B276">
        <v>524.6</v>
      </c>
      <c r="C276">
        <v>1900.9</v>
      </c>
      <c r="E276">
        <v>1072.0999999999999</v>
      </c>
    </row>
    <row r="277" spans="1:6" x14ac:dyDescent="0.2">
      <c r="A277" s="74">
        <v>27883</v>
      </c>
      <c r="D277">
        <v>294.89999999999998</v>
      </c>
    </row>
    <row r="278" spans="1:6" x14ac:dyDescent="0.2">
      <c r="A278" s="74">
        <v>27890</v>
      </c>
      <c r="D278">
        <v>296.3</v>
      </c>
    </row>
    <row r="279" spans="1:6" x14ac:dyDescent="0.2">
      <c r="A279" s="74">
        <v>27897</v>
      </c>
      <c r="D279">
        <v>295.3</v>
      </c>
    </row>
    <row r="280" spans="1:6" x14ac:dyDescent="0.2">
      <c r="A280" s="74">
        <v>27904</v>
      </c>
      <c r="D280">
        <v>295.5</v>
      </c>
    </row>
    <row r="281" spans="1:6" x14ac:dyDescent="0.2">
      <c r="A281" s="74">
        <v>27911</v>
      </c>
      <c r="D281">
        <v>296.39999999999998</v>
      </c>
    </row>
    <row r="282" spans="1:6" x14ac:dyDescent="0.2">
      <c r="A282" s="74">
        <v>27912</v>
      </c>
      <c r="B282">
        <v>522.4</v>
      </c>
      <c r="C282">
        <v>1900.5</v>
      </c>
      <c r="E282">
        <v>1077.5999999999999</v>
      </c>
    </row>
    <row r="283" spans="1:6" x14ac:dyDescent="0.2">
      <c r="A283" s="74">
        <v>27918</v>
      </c>
      <c r="D283">
        <v>295.5</v>
      </c>
    </row>
    <row r="284" spans="1:6" x14ac:dyDescent="0.2">
      <c r="A284" s="74">
        <v>27925</v>
      </c>
      <c r="D284">
        <v>296.7</v>
      </c>
    </row>
    <row r="285" spans="1:6" x14ac:dyDescent="0.2">
      <c r="A285" s="74">
        <v>27932</v>
      </c>
      <c r="D285">
        <v>296.10000000000002</v>
      </c>
    </row>
    <row r="286" spans="1:6" x14ac:dyDescent="0.2">
      <c r="A286" s="74">
        <v>27939</v>
      </c>
      <c r="D286">
        <v>296.10000000000002</v>
      </c>
    </row>
    <row r="287" spans="1:6" x14ac:dyDescent="0.2">
      <c r="A287" s="74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2">
      <c r="A288" s="74">
        <v>27946</v>
      </c>
      <c r="D288">
        <v>296.10000000000002</v>
      </c>
    </row>
    <row r="289" spans="1:6" x14ac:dyDescent="0.2">
      <c r="A289" s="74">
        <v>27953</v>
      </c>
      <c r="D289">
        <v>296.60000000000002</v>
      </c>
    </row>
    <row r="290" spans="1:6" x14ac:dyDescent="0.2">
      <c r="A290" s="74">
        <v>27960</v>
      </c>
      <c r="D290">
        <v>297.2</v>
      </c>
    </row>
    <row r="291" spans="1:6" x14ac:dyDescent="0.2">
      <c r="A291" s="74">
        <v>27967</v>
      </c>
      <c r="D291">
        <v>297.5</v>
      </c>
    </row>
    <row r="292" spans="1:6" x14ac:dyDescent="0.2">
      <c r="A292" s="74">
        <v>27973</v>
      </c>
      <c r="B292">
        <v>521.79999999999995</v>
      </c>
      <c r="C292">
        <v>1917.5</v>
      </c>
      <c r="E292">
        <v>1098.7</v>
      </c>
    </row>
    <row r="293" spans="1:6" x14ac:dyDescent="0.2">
      <c r="A293" s="74">
        <v>27974</v>
      </c>
      <c r="D293">
        <v>297.7</v>
      </c>
    </row>
    <row r="294" spans="1:6" x14ac:dyDescent="0.2">
      <c r="A294" s="74">
        <v>27981</v>
      </c>
      <c r="D294">
        <v>298.5</v>
      </c>
    </row>
    <row r="295" spans="1:6" x14ac:dyDescent="0.2">
      <c r="A295" s="74">
        <v>27988</v>
      </c>
      <c r="D295">
        <v>299.60000000000002</v>
      </c>
    </row>
    <row r="296" spans="1:6" x14ac:dyDescent="0.2">
      <c r="A296" s="74">
        <v>27995</v>
      </c>
      <c r="D296">
        <v>299</v>
      </c>
    </row>
    <row r="297" spans="1:6" x14ac:dyDescent="0.2">
      <c r="A297" s="74">
        <v>28002</v>
      </c>
      <c r="D297">
        <v>299</v>
      </c>
    </row>
    <row r="298" spans="1:6" x14ac:dyDescent="0.2">
      <c r="A298" s="74">
        <v>28004</v>
      </c>
      <c r="B298">
        <v>520.1</v>
      </c>
      <c r="C298">
        <v>1928.5</v>
      </c>
      <c r="E298">
        <v>1110.8</v>
      </c>
    </row>
    <row r="299" spans="1:6" x14ac:dyDescent="0.2">
      <c r="A299" s="74">
        <v>28009</v>
      </c>
      <c r="D299">
        <v>298.2</v>
      </c>
    </row>
    <row r="300" spans="1:6" x14ac:dyDescent="0.2">
      <c r="A300" s="74">
        <v>28016</v>
      </c>
      <c r="D300">
        <v>299.7</v>
      </c>
    </row>
    <row r="301" spans="1:6" x14ac:dyDescent="0.2">
      <c r="A301" s="74">
        <v>28023</v>
      </c>
      <c r="D301">
        <v>300.10000000000002</v>
      </c>
    </row>
    <row r="302" spans="1:6" x14ac:dyDescent="0.2">
      <c r="A302" s="74">
        <v>28030</v>
      </c>
      <c r="D302">
        <v>299.3</v>
      </c>
    </row>
    <row r="303" spans="1:6" x14ac:dyDescent="0.2">
      <c r="A303" s="74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2">
      <c r="A304" s="74">
        <v>28037</v>
      </c>
      <c r="D304">
        <v>300.7</v>
      </c>
    </row>
    <row r="305" spans="1:6" x14ac:dyDescent="0.2">
      <c r="A305" s="74">
        <v>28044</v>
      </c>
      <c r="D305">
        <v>302.10000000000002</v>
      </c>
    </row>
    <row r="306" spans="1:6" x14ac:dyDescent="0.2">
      <c r="A306" s="74">
        <v>28051</v>
      </c>
      <c r="D306">
        <v>300.10000000000002</v>
      </c>
    </row>
    <row r="307" spans="1:6" x14ac:dyDescent="0.2">
      <c r="A307" s="74">
        <v>28058</v>
      </c>
      <c r="D307">
        <v>302.7</v>
      </c>
    </row>
    <row r="308" spans="1:6" x14ac:dyDescent="0.2">
      <c r="A308" s="74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2">
      <c r="A309" s="74">
        <v>28072</v>
      </c>
      <c r="D309">
        <v>302.2</v>
      </c>
    </row>
    <row r="310" spans="1:6" x14ac:dyDescent="0.2">
      <c r="A310" s="74">
        <v>28079</v>
      </c>
      <c r="D310">
        <v>304.3</v>
      </c>
    </row>
    <row r="311" spans="1:6" x14ac:dyDescent="0.2">
      <c r="A311" s="74">
        <v>28086</v>
      </c>
      <c r="D311">
        <v>303.8</v>
      </c>
    </row>
    <row r="312" spans="1:6" x14ac:dyDescent="0.2">
      <c r="A312" s="74">
        <v>28093</v>
      </c>
      <c r="D312">
        <v>303.60000000000002</v>
      </c>
    </row>
    <row r="313" spans="1:6" x14ac:dyDescent="0.2">
      <c r="A313" s="74">
        <v>28095</v>
      </c>
      <c r="B313">
        <v>524.29999999999995</v>
      </c>
      <c r="C313">
        <v>1972.6</v>
      </c>
      <c r="E313">
        <v>1152</v>
      </c>
    </row>
    <row r="314" spans="1:6" x14ac:dyDescent="0.2">
      <c r="A314" s="74">
        <v>28100</v>
      </c>
      <c r="D314">
        <v>305.3</v>
      </c>
    </row>
    <row r="315" spans="1:6" x14ac:dyDescent="0.2">
      <c r="A315" s="74">
        <v>28107</v>
      </c>
      <c r="D315">
        <v>305.8</v>
      </c>
    </row>
    <row r="316" spans="1:6" x14ac:dyDescent="0.2">
      <c r="A316" s="74">
        <v>28114</v>
      </c>
      <c r="D316">
        <v>306.39999999999998</v>
      </c>
    </row>
    <row r="317" spans="1:6" x14ac:dyDescent="0.2">
      <c r="A317" s="74">
        <v>28121</v>
      </c>
      <c r="D317">
        <v>306.60000000000002</v>
      </c>
    </row>
    <row r="318" spans="1:6" x14ac:dyDescent="0.2">
      <c r="A318" s="74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2">
      <c r="A319" s="74">
        <v>28128</v>
      </c>
      <c r="D319">
        <v>306.89999999999998</v>
      </c>
    </row>
    <row r="320" spans="1:6" x14ac:dyDescent="0.2">
      <c r="A320" s="74">
        <v>28135</v>
      </c>
      <c r="D320">
        <v>307.7</v>
      </c>
    </row>
    <row r="321" spans="1:6" x14ac:dyDescent="0.2">
      <c r="A321" s="74">
        <v>28142</v>
      </c>
      <c r="D321">
        <v>308</v>
      </c>
    </row>
    <row r="322" spans="1:6" x14ac:dyDescent="0.2">
      <c r="A322" s="74">
        <v>28149</v>
      </c>
      <c r="D322">
        <v>308.89999999999998</v>
      </c>
    </row>
    <row r="323" spans="1:6" x14ac:dyDescent="0.2">
      <c r="A323" s="74">
        <v>28156</v>
      </c>
      <c r="D323">
        <v>309.5</v>
      </c>
    </row>
    <row r="324" spans="1:6" x14ac:dyDescent="0.2">
      <c r="A324" s="74">
        <v>28157</v>
      </c>
      <c r="B324">
        <v>525.29999999999995</v>
      </c>
      <c r="C324">
        <v>1985.8</v>
      </c>
      <c r="E324">
        <v>1177.5999999999999</v>
      </c>
    </row>
    <row r="325" spans="1:6" x14ac:dyDescent="0.2">
      <c r="A325" s="74">
        <v>28163</v>
      </c>
      <c r="D325">
        <v>310.3</v>
      </c>
    </row>
    <row r="326" spans="1:6" x14ac:dyDescent="0.2">
      <c r="A326" s="74">
        <v>28170</v>
      </c>
      <c r="D326">
        <v>311.3</v>
      </c>
    </row>
    <row r="327" spans="1:6" x14ac:dyDescent="0.2">
      <c r="A327" s="74">
        <v>28177</v>
      </c>
      <c r="D327">
        <v>311.7</v>
      </c>
    </row>
    <row r="328" spans="1:6" x14ac:dyDescent="0.2">
      <c r="A328" s="74">
        <v>28184</v>
      </c>
      <c r="D328">
        <v>312.3</v>
      </c>
    </row>
    <row r="329" spans="1:6" x14ac:dyDescent="0.2">
      <c r="A329" s="74">
        <v>28185</v>
      </c>
      <c r="B329">
        <v>526.70000000000005</v>
      </c>
      <c r="C329">
        <v>1994.1</v>
      </c>
      <c r="E329">
        <v>1188.5</v>
      </c>
    </row>
    <row r="330" spans="1:6" x14ac:dyDescent="0.2">
      <c r="A330" s="74">
        <v>28191</v>
      </c>
      <c r="D330">
        <v>312.7</v>
      </c>
    </row>
    <row r="331" spans="1:6" x14ac:dyDescent="0.2">
      <c r="A331" s="74">
        <v>28198</v>
      </c>
      <c r="D331">
        <v>313.8</v>
      </c>
    </row>
    <row r="332" spans="1:6" x14ac:dyDescent="0.2">
      <c r="A332" s="74">
        <v>28205</v>
      </c>
      <c r="D332">
        <v>314.5</v>
      </c>
    </row>
    <row r="333" spans="1:6" x14ac:dyDescent="0.2">
      <c r="A333" s="74">
        <v>28212</v>
      </c>
      <c r="D333">
        <v>313.89999999999998</v>
      </c>
    </row>
    <row r="334" spans="1:6" x14ac:dyDescent="0.2">
      <c r="A334" s="74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2">
      <c r="A335" s="74">
        <v>28219</v>
      </c>
      <c r="D335">
        <v>315.60000000000002</v>
      </c>
    </row>
    <row r="336" spans="1:6" x14ac:dyDescent="0.2">
      <c r="A336" s="74">
        <v>28226</v>
      </c>
      <c r="D336">
        <v>315.8</v>
      </c>
    </row>
    <row r="337" spans="1:6" x14ac:dyDescent="0.2">
      <c r="A337" s="74">
        <v>28233</v>
      </c>
      <c r="D337">
        <v>315.7</v>
      </c>
    </row>
    <row r="338" spans="1:6" x14ac:dyDescent="0.2">
      <c r="A338" s="74">
        <v>28240</v>
      </c>
      <c r="D338">
        <v>316.10000000000002</v>
      </c>
    </row>
    <row r="339" spans="1:6" x14ac:dyDescent="0.2">
      <c r="A339" s="74">
        <v>28246</v>
      </c>
      <c r="B339">
        <v>526.9</v>
      </c>
      <c r="C339">
        <v>2008.3</v>
      </c>
      <c r="E339">
        <v>1209</v>
      </c>
    </row>
    <row r="340" spans="1:6" x14ac:dyDescent="0.2">
      <c r="A340" s="74">
        <v>28247</v>
      </c>
      <c r="D340">
        <v>316.60000000000002</v>
      </c>
    </row>
    <row r="341" spans="1:6" x14ac:dyDescent="0.2">
      <c r="A341" s="74">
        <v>28254</v>
      </c>
      <c r="D341">
        <v>316.7</v>
      </c>
    </row>
    <row r="342" spans="1:6" x14ac:dyDescent="0.2">
      <c r="A342" s="74">
        <v>28261</v>
      </c>
      <c r="D342">
        <v>317.60000000000002</v>
      </c>
    </row>
    <row r="343" spans="1:6" x14ac:dyDescent="0.2">
      <c r="A343" s="74">
        <v>28268</v>
      </c>
      <c r="D343">
        <v>317.39999999999998</v>
      </c>
    </row>
    <row r="344" spans="1:6" x14ac:dyDescent="0.2">
      <c r="A344" s="74">
        <v>28275</v>
      </c>
      <c r="D344">
        <v>316.8</v>
      </c>
    </row>
    <row r="345" spans="1:6" x14ac:dyDescent="0.2">
      <c r="A345" s="74">
        <v>28277</v>
      </c>
      <c r="B345">
        <v>526.9</v>
      </c>
      <c r="C345">
        <v>2012.9</v>
      </c>
      <c r="E345">
        <v>1217.8</v>
      </c>
    </row>
    <row r="346" spans="1:6" x14ac:dyDescent="0.2">
      <c r="A346" s="74">
        <v>28282</v>
      </c>
      <c r="D346">
        <v>317.60000000000002</v>
      </c>
    </row>
    <row r="347" spans="1:6" x14ac:dyDescent="0.2">
      <c r="A347" s="74">
        <v>28289</v>
      </c>
      <c r="D347">
        <v>317.8</v>
      </c>
    </row>
    <row r="348" spans="1:6" x14ac:dyDescent="0.2">
      <c r="A348" s="74">
        <v>28296</v>
      </c>
      <c r="D348">
        <v>319.39999999999998</v>
      </c>
    </row>
    <row r="349" spans="1:6" x14ac:dyDescent="0.2">
      <c r="A349" s="74">
        <v>28303</v>
      </c>
      <c r="D349">
        <v>319.39999999999998</v>
      </c>
    </row>
    <row r="350" spans="1:6" x14ac:dyDescent="0.2">
      <c r="A350" s="74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2">
      <c r="A351" s="74">
        <v>28310</v>
      </c>
      <c r="D351">
        <v>319.5</v>
      </c>
    </row>
    <row r="352" spans="1:6" x14ac:dyDescent="0.2">
      <c r="A352" s="74">
        <v>28317</v>
      </c>
      <c r="D352">
        <v>319.3</v>
      </c>
    </row>
    <row r="353" spans="1:6" x14ac:dyDescent="0.2">
      <c r="A353" s="74">
        <v>28324</v>
      </c>
      <c r="D353">
        <v>320.2</v>
      </c>
    </row>
    <row r="354" spans="1:6" x14ac:dyDescent="0.2">
      <c r="A354" s="74">
        <v>28331</v>
      </c>
      <c r="D354">
        <v>320.10000000000002</v>
      </c>
    </row>
    <row r="355" spans="1:6" x14ac:dyDescent="0.2">
      <c r="A355" s="74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2">
      <c r="A356" s="74">
        <v>28345</v>
      </c>
      <c r="D356">
        <v>321.39999999999998</v>
      </c>
    </row>
    <row r="357" spans="1:6" x14ac:dyDescent="0.2">
      <c r="A357" s="74">
        <v>28352</v>
      </c>
      <c r="D357">
        <v>321.2</v>
      </c>
    </row>
    <row r="358" spans="1:6" x14ac:dyDescent="0.2">
      <c r="A358" s="74">
        <v>28359</v>
      </c>
      <c r="D358">
        <v>322.39999999999998</v>
      </c>
    </row>
    <row r="359" spans="1:6" x14ac:dyDescent="0.2">
      <c r="A359" s="74">
        <v>28366</v>
      </c>
      <c r="D359">
        <v>323.39999999999998</v>
      </c>
    </row>
    <row r="360" spans="1:6" x14ac:dyDescent="0.2">
      <c r="A360" s="74">
        <v>28369</v>
      </c>
      <c r="B360">
        <v>529.4</v>
      </c>
      <c r="C360">
        <v>2033</v>
      </c>
      <c r="E360">
        <v>1246.2</v>
      </c>
    </row>
    <row r="361" spans="1:6" x14ac:dyDescent="0.2">
      <c r="A361" s="74">
        <v>28373</v>
      </c>
      <c r="D361">
        <v>324.60000000000002</v>
      </c>
    </row>
    <row r="362" spans="1:6" x14ac:dyDescent="0.2">
      <c r="A362" s="74">
        <v>28380</v>
      </c>
      <c r="D362">
        <v>323.3</v>
      </c>
    </row>
    <row r="363" spans="1:6" x14ac:dyDescent="0.2">
      <c r="A363" s="74">
        <v>28387</v>
      </c>
      <c r="D363">
        <v>324.2</v>
      </c>
    </row>
    <row r="364" spans="1:6" x14ac:dyDescent="0.2">
      <c r="A364" s="74">
        <v>28394</v>
      </c>
      <c r="D364">
        <v>324.5</v>
      </c>
    </row>
    <row r="365" spans="1:6" x14ac:dyDescent="0.2">
      <c r="A365" s="74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2">
      <c r="A366" s="74">
        <v>28401</v>
      </c>
      <c r="D366">
        <v>325.60000000000002</v>
      </c>
    </row>
    <row r="367" spans="1:6" x14ac:dyDescent="0.2">
      <c r="A367" s="74">
        <v>28408</v>
      </c>
      <c r="D367">
        <v>326.10000000000002</v>
      </c>
    </row>
    <row r="368" spans="1:6" x14ac:dyDescent="0.2">
      <c r="A368" s="74">
        <v>28415</v>
      </c>
      <c r="D368">
        <v>325.60000000000002</v>
      </c>
    </row>
    <row r="369" spans="1:6" x14ac:dyDescent="0.2">
      <c r="A369" s="74">
        <v>28422</v>
      </c>
      <c r="D369">
        <v>327.5</v>
      </c>
    </row>
    <row r="370" spans="1:6" x14ac:dyDescent="0.2">
      <c r="A370" s="74">
        <v>28429</v>
      </c>
      <c r="D370">
        <v>327</v>
      </c>
    </row>
    <row r="371" spans="1:6" x14ac:dyDescent="0.2">
      <c r="A371" s="74">
        <v>28430</v>
      </c>
      <c r="B371">
        <v>530</v>
      </c>
      <c r="C371">
        <v>2036.1</v>
      </c>
      <c r="E371">
        <v>1262.4000000000001</v>
      </c>
    </row>
    <row r="372" spans="1:6" x14ac:dyDescent="0.2">
      <c r="A372" s="74">
        <v>28436</v>
      </c>
      <c r="D372">
        <v>328.2</v>
      </c>
    </row>
    <row r="373" spans="1:6" x14ac:dyDescent="0.2">
      <c r="A373" s="74">
        <v>28443</v>
      </c>
      <c r="D373">
        <v>328.6</v>
      </c>
    </row>
    <row r="374" spans="1:6" x14ac:dyDescent="0.2">
      <c r="A374" s="74">
        <v>28450</v>
      </c>
      <c r="D374">
        <v>329</v>
      </c>
    </row>
    <row r="375" spans="1:6" x14ac:dyDescent="0.2">
      <c r="A375" s="74">
        <v>28457</v>
      </c>
      <c r="D375">
        <v>328.7</v>
      </c>
    </row>
    <row r="376" spans="1:6" x14ac:dyDescent="0.2">
      <c r="A376" s="74">
        <v>28460</v>
      </c>
      <c r="B376">
        <v>531.1</v>
      </c>
      <c r="C376">
        <v>2039</v>
      </c>
      <c r="E376">
        <v>1270.3</v>
      </c>
    </row>
    <row r="377" spans="1:6" x14ac:dyDescent="0.2">
      <c r="A377" s="74">
        <v>28464</v>
      </c>
      <c r="D377">
        <v>330</v>
      </c>
    </row>
    <row r="378" spans="1:6" x14ac:dyDescent="0.2">
      <c r="A378" s="74">
        <v>28471</v>
      </c>
      <c r="D378">
        <v>330.2</v>
      </c>
    </row>
    <row r="379" spans="1:6" x14ac:dyDescent="0.2">
      <c r="A379" s="74">
        <v>28478</v>
      </c>
      <c r="D379">
        <v>331</v>
      </c>
    </row>
    <row r="380" spans="1:6" x14ac:dyDescent="0.2">
      <c r="A380" s="74">
        <v>28485</v>
      </c>
      <c r="D380">
        <v>330.7</v>
      </c>
    </row>
    <row r="381" spans="1:6" x14ac:dyDescent="0.2">
      <c r="A381" s="74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2">
      <c r="A382" s="74">
        <v>28492</v>
      </c>
      <c r="D382">
        <v>332.5</v>
      </c>
    </row>
    <row r="383" spans="1:6" x14ac:dyDescent="0.2">
      <c r="A383" s="74">
        <v>28499</v>
      </c>
      <c r="D383">
        <v>334</v>
      </c>
    </row>
    <row r="384" spans="1:6" x14ac:dyDescent="0.2">
      <c r="A384" s="74">
        <v>28506</v>
      </c>
      <c r="D384">
        <v>334.5</v>
      </c>
    </row>
    <row r="385" spans="1:6" x14ac:dyDescent="0.2">
      <c r="A385" s="74">
        <v>28513</v>
      </c>
      <c r="D385">
        <v>335.9</v>
      </c>
    </row>
    <row r="386" spans="1:6" x14ac:dyDescent="0.2">
      <c r="A386" s="74">
        <v>28520</v>
      </c>
      <c r="D386">
        <v>334.4</v>
      </c>
    </row>
    <row r="387" spans="1:6" x14ac:dyDescent="0.2">
      <c r="A387" s="74">
        <v>28522</v>
      </c>
      <c r="B387">
        <v>532.20000000000005</v>
      </c>
      <c r="C387">
        <v>2040.5</v>
      </c>
      <c r="E387">
        <v>1285.5</v>
      </c>
    </row>
    <row r="388" spans="1:6" x14ac:dyDescent="0.2">
      <c r="A388" s="74">
        <v>28527</v>
      </c>
      <c r="D388">
        <v>333.8</v>
      </c>
    </row>
    <row r="389" spans="1:6" x14ac:dyDescent="0.2">
      <c r="A389" s="74">
        <v>28534</v>
      </c>
      <c r="D389">
        <v>335.1</v>
      </c>
    </row>
    <row r="390" spans="1:6" x14ac:dyDescent="0.2">
      <c r="A390" s="74">
        <v>28541</v>
      </c>
      <c r="D390">
        <v>335.5</v>
      </c>
    </row>
    <row r="391" spans="1:6" x14ac:dyDescent="0.2">
      <c r="A391" s="74">
        <v>28548</v>
      </c>
      <c r="D391">
        <v>336.1</v>
      </c>
    </row>
    <row r="392" spans="1:6" x14ac:dyDescent="0.2">
      <c r="A392" s="74">
        <v>28550</v>
      </c>
      <c r="B392">
        <v>531.5</v>
      </c>
      <c r="C392">
        <v>2038.2</v>
      </c>
      <c r="E392">
        <v>1292.2</v>
      </c>
    </row>
    <row r="393" spans="1:6" x14ac:dyDescent="0.2">
      <c r="A393" s="74">
        <v>28555</v>
      </c>
      <c r="D393">
        <v>336.8</v>
      </c>
    </row>
    <row r="394" spans="1:6" x14ac:dyDescent="0.2">
      <c r="A394" s="74">
        <v>28562</v>
      </c>
      <c r="D394">
        <v>336.2</v>
      </c>
    </row>
    <row r="395" spans="1:6" x14ac:dyDescent="0.2">
      <c r="A395" s="74">
        <v>28569</v>
      </c>
      <c r="D395">
        <v>336.7</v>
      </c>
    </row>
    <row r="396" spans="1:6" x14ac:dyDescent="0.2">
      <c r="A396" s="74">
        <v>28576</v>
      </c>
      <c r="D396">
        <v>336.7</v>
      </c>
    </row>
    <row r="397" spans="1:6" x14ac:dyDescent="0.2">
      <c r="A397" s="74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2">
      <c r="A398" s="74">
        <v>28583</v>
      </c>
      <c r="D398">
        <v>338.6</v>
      </c>
    </row>
    <row r="399" spans="1:6" x14ac:dyDescent="0.2">
      <c r="A399" s="74">
        <v>28590</v>
      </c>
      <c r="D399">
        <v>338.3</v>
      </c>
    </row>
    <row r="400" spans="1:6" x14ac:dyDescent="0.2">
      <c r="A400" s="74">
        <v>28597</v>
      </c>
      <c r="D400">
        <v>337.6</v>
      </c>
    </row>
    <row r="401" spans="1:6" x14ac:dyDescent="0.2">
      <c r="A401" s="74">
        <v>28604</v>
      </c>
      <c r="D401">
        <v>340.6</v>
      </c>
    </row>
    <row r="402" spans="1:6" x14ac:dyDescent="0.2">
      <c r="A402" s="74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2">
      <c r="A403" s="74">
        <v>28618</v>
      </c>
      <c r="D403">
        <v>342.6</v>
      </c>
    </row>
    <row r="404" spans="1:6" x14ac:dyDescent="0.2">
      <c r="A404" s="74">
        <v>28625</v>
      </c>
      <c r="D404">
        <v>344.1</v>
      </c>
    </row>
    <row r="405" spans="1:6" x14ac:dyDescent="0.2">
      <c r="A405" s="74">
        <v>28632</v>
      </c>
      <c r="D405">
        <v>345.1</v>
      </c>
    </row>
    <row r="406" spans="1:6" x14ac:dyDescent="0.2">
      <c r="A406" s="74">
        <v>28639</v>
      </c>
      <c r="D406">
        <v>346.7</v>
      </c>
    </row>
    <row r="407" spans="1:6" x14ac:dyDescent="0.2">
      <c r="A407" s="74">
        <v>28642</v>
      </c>
      <c r="B407">
        <v>533.70000000000005</v>
      </c>
      <c r="C407">
        <v>2028.5</v>
      </c>
      <c r="E407">
        <v>1318.5</v>
      </c>
    </row>
    <row r="408" spans="1:6" x14ac:dyDescent="0.2">
      <c r="A408" s="74">
        <v>28646</v>
      </c>
      <c r="D408">
        <v>346.6</v>
      </c>
    </row>
    <row r="409" spans="1:6" x14ac:dyDescent="0.2">
      <c r="A409" s="74">
        <v>28653</v>
      </c>
      <c r="D409">
        <v>346.8</v>
      </c>
    </row>
    <row r="410" spans="1:6" x14ac:dyDescent="0.2">
      <c r="A410" s="74">
        <v>28660</v>
      </c>
      <c r="D410">
        <v>345.8</v>
      </c>
    </row>
    <row r="411" spans="1:6" x14ac:dyDescent="0.2">
      <c r="A411" s="74">
        <v>28667</v>
      </c>
      <c r="D411">
        <v>346.5</v>
      </c>
    </row>
    <row r="412" spans="1:6" x14ac:dyDescent="0.2">
      <c r="A412" s="74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2">
      <c r="A413" s="74">
        <v>28674</v>
      </c>
      <c r="D413">
        <v>348.1</v>
      </c>
    </row>
    <row r="414" spans="1:6" x14ac:dyDescent="0.2">
      <c r="A414" s="74">
        <v>28681</v>
      </c>
      <c r="D414">
        <v>347.7</v>
      </c>
    </row>
    <row r="415" spans="1:6" x14ac:dyDescent="0.2">
      <c r="A415" s="74">
        <v>28688</v>
      </c>
      <c r="D415">
        <v>346.2</v>
      </c>
    </row>
    <row r="416" spans="1:6" x14ac:dyDescent="0.2">
      <c r="A416" s="74">
        <v>28695</v>
      </c>
      <c r="D416">
        <v>348.2</v>
      </c>
    </row>
    <row r="417" spans="1:6" x14ac:dyDescent="0.2">
      <c r="A417" s="74">
        <v>28702</v>
      </c>
      <c r="D417">
        <v>348.6</v>
      </c>
    </row>
    <row r="418" spans="1:6" x14ac:dyDescent="0.2">
      <c r="A418" s="74">
        <v>28703</v>
      </c>
      <c r="B418">
        <v>530.5</v>
      </c>
      <c r="C418">
        <v>2023.5</v>
      </c>
      <c r="E418">
        <v>1333.5</v>
      </c>
    </row>
    <row r="419" spans="1:6" x14ac:dyDescent="0.2">
      <c r="A419" s="74">
        <v>28709</v>
      </c>
      <c r="D419">
        <v>348.4</v>
      </c>
    </row>
    <row r="420" spans="1:6" x14ac:dyDescent="0.2">
      <c r="A420" s="74">
        <v>28716</v>
      </c>
      <c r="D420">
        <v>349.7</v>
      </c>
    </row>
    <row r="421" spans="1:6" x14ac:dyDescent="0.2">
      <c r="A421" s="74">
        <v>28723</v>
      </c>
      <c r="D421">
        <v>349.7</v>
      </c>
    </row>
    <row r="422" spans="1:6" x14ac:dyDescent="0.2">
      <c r="A422" s="74">
        <v>28730</v>
      </c>
      <c r="D422">
        <v>349.3</v>
      </c>
    </row>
    <row r="423" spans="1:6" x14ac:dyDescent="0.2">
      <c r="A423" s="74">
        <v>28734</v>
      </c>
      <c r="B423">
        <v>529.6</v>
      </c>
      <c r="C423">
        <v>2022.6</v>
      </c>
      <c r="E423">
        <v>1345</v>
      </c>
    </row>
    <row r="424" spans="1:6" x14ac:dyDescent="0.2">
      <c r="A424" s="74">
        <v>28737</v>
      </c>
      <c r="D424">
        <v>352.7</v>
      </c>
    </row>
    <row r="425" spans="1:6" x14ac:dyDescent="0.2">
      <c r="A425" s="74">
        <v>28744</v>
      </c>
      <c r="D425">
        <v>351.6</v>
      </c>
    </row>
    <row r="426" spans="1:6" x14ac:dyDescent="0.2">
      <c r="A426" s="74">
        <v>28751</v>
      </c>
      <c r="D426">
        <v>351.5</v>
      </c>
    </row>
    <row r="427" spans="1:6" x14ac:dyDescent="0.2">
      <c r="A427" s="74">
        <v>28758</v>
      </c>
      <c r="D427">
        <v>352.8</v>
      </c>
    </row>
    <row r="428" spans="1:6" x14ac:dyDescent="0.2">
      <c r="A428" s="74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2">
      <c r="A429" s="74">
        <v>28765</v>
      </c>
      <c r="D429">
        <v>352.9</v>
      </c>
    </row>
    <row r="430" spans="1:6" x14ac:dyDescent="0.2">
      <c r="A430" s="74">
        <v>28772</v>
      </c>
      <c r="D430">
        <v>353</v>
      </c>
    </row>
    <row r="431" spans="1:6" x14ac:dyDescent="0.2">
      <c r="A431" s="74">
        <v>28779</v>
      </c>
      <c r="D431">
        <v>354.3</v>
      </c>
    </row>
    <row r="432" spans="1:6" x14ac:dyDescent="0.2">
      <c r="A432" s="74">
        <v>28786</v>
      </c>
      <c r="D432">
        <v>353.1</v>
      </c>
    </row>
    <row r="433" spans="1:6" x14ac:dyDescent="0.2">
      <c r="A433" s="74">
        <v>28793</v>
      </c>
      <c r="D433">
        <v>353.3</v>
      </c>
    </row>
    <row r="434" spans="1:6" x14ac:dyDescent="0.2">
      <c r="A434" s="74">
        <v>28795</v>
      </c>
      <c r="B434">
        <v>526.5</v>
      </c>
      <c r="C434">
        <v>2013.5</v>
      </c>
      <c r="E434">
        <v>1359.1</v>
      </c>
    </row>
    <row r="435" spans="1:6" x14ac:dyDescent="0.2">
      <c r="A435" s="74">
        <v>28800</v>
      </c>
      <c r="D435">
        <v>355.1</v>
      </c>
    </row>
    <row r="436" spans="1:6" x14ac:dyDescent="0.2">
      <c r="A436" s="74">
        <v>28807</v>
      </c>
      <c r="D436">
        <v>355.2</v>
      </c>
    </row>
    <row r="437" spans="1:6" x14ac:dyDescent="0.2">
      <c r="A437" s="74">
        <v>28814</v>
      </c>
      <c r="D437">
        <v>355.8</v>
      </c>
    </row>
    <row r="438" spans="1:6" x14ac:dyDescent="0.2">
      <c r="A438" s="74">
        <v>28821</v>
      </c>
      <c r="D438">
        <v>355.3</v>
      </c>
    </row>
    <row r="439" spans="1:6" x14ac:dyDescent="0.2">
      <c r="A439" s="74">
        <v>28825</v>
      </c>
      <c r="B439">
        <v>526.20000000000005</v>
      </c>
      <c r="C439">
        <v>2011.8</v>
      </c>
      <c r="E439">
        <v>1366</v>
      </c>
    </row>
    <row r="440" spans="1:6" x14ac:dyDescent="0.2">
      <c r="A440" s="74">
        <v>28828</v>
      </c>
      <c r="D440">
        <v>357.1</v>
      </c>
    </row>
    <row r="441" spans="1:6" x14ac:dyDescent="0.2">
      <c r="A441" s="74">
        <v>28835</v>
      </c>
      <c r="D441">
        <v>356.8</v>
      </c>
    </row>
    <row r="442" spans="1:6" x14ac:dyDescent="0.2">
      <c r="A442" s="74">
        <v>28842</v>
      </c>
      <c r="D442">
        <v>356.2</v>
      </c>
    </row>
    <row r="443" spans="1:6" x14ac:dyDescent="0.2">
      <c r="A443" s="74">
        <v>28849</v>
      </c>
      <c r="D443">
        <v>357.7</v>
      </c>
    </row>
    <row r="444" spans="1:6" x14ac:dyDescent="0.2">
      <c r="A444" s="74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2">
      <c r="A445" s="74">
        <v>28863</v>
      </c>
      <c r="D445">
        <v>357.1</v>
      </c>
    </row>
    <row r="446" spans="1:6" x14ac:dyDescent="0.2">
      <c r="A446" s="74">
        <v>28870</v>
      </c>
      <c r="D446">
        <v>359.5</v>
      </c>
    </row>
    <row r="447" spans="1:6" x14ac:dyDescent="0.2">
      <c r="A447" s="74">
        <v>28877</v>
      </c>
      <c r="D447">
        <v>358.7</v>
      </c>
    </row>
    <row r="448" spans="1:6" x14ac:dyDescent="0.2">
      <c r="A448" s="74">
        <v>28884</v>
      </c>
      <c r="D448">
        <v>358.8</v>
      </c>
    </row>
    <row r="449" spans="1:6" x14ac:dyDescent="0.2">
      <c r="A449" s="74">
        <v>28887</v>
      </c>
      <c r="B449">
        <v>520.1</v>
      </c>
      <c r="C449">
        <v>1991</v>
      </c>
      <c r="E449">
        <v>1377.8</v>
      </c>
    </row>
    <row r="450" spans="1:6" x14ac:dyDescent="0.2">
      <c r="A450" s="74">
        <v>28891</v>
      </c>
      <c r="D450">
        <v>360.6</v>
      </c>
    </row>
    <row r="451" spans="1:6" x14ac:dyDescent="0.2">
      <c r="A451" s="74">
        <v>28898</v>
      </c>
      <c r="D451">
        <v>359.3</v>
      </c>
    </row>
    <row r="452" spans="1:6" x14ac:dyDescent="0.2">
      <c r="A452" s="74">
        <v>28905</v>
      </c>
      <c r="D452">
        <v>359.1</v>
      </c>
    </row>
    <row r="453" spans="1:6" x14ac:dyDescent="0.2">
      <c r="A453" s="74">
        <v>28912</v>
      </c>
      <c r="D453">
        <v>360.1</v>
      </c>
    </row>
    <row r="454" spans="1:6" x14ac:dyDescent="0.2">
      <c r="A454" s="74">
        <v>28915</v>
      </c>
      <c r="B454">
        <v>518.6</v>
      </c>
      <c r="C454">
        <v>1985.4</v>
      </c>
      <c r="E454">
        <v>1387.8</v>
      </c>
    </row>
    <row r="455" spans="1:6" x14ac:dyDescent="0.2">
      <c r="A455" s="74">
        <v>28919</v>
      </c>
      <c r="D455">
        <v>361.9</v>
      </c>
    </row>
    <row r="456" spans="1:6" x14ac:dyDescent="0.2">
      <c r="A456" s="74">
        <v>28926</v>
      </c>
      <c r="D456">
        <v>361.2</v>
      </c>
    </row>
    <row r="457" spans="1:6" x14ac:dyDescent="0.2">
      <c r="A457" s="74">
        <v>28933</v>
      </c>
      <c r="D457">
        <v>361.8</v>
      </c>
    </row>
    <row r="458" spans="1:6" x14ac:dyDescent="0.2">
      <c r="A458" s="74">
        <v>28940</v>
      </c>
      <c r="D458">
        <v>363.2</v>
      </c>
    </row>
    <row r="459" spans="1:6" x14ac:dyDescent="0.2">
      <c r="A459" s="74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2">
      <c r="A460" s="74">
        <v>28947</v>
      </c>
      <c r="D460">
        <v>364.2</v>
      </c>
    </row>
    <row r="461" spans="1:6" x14ac:dyDescent="0.2">
      <c r="A461" s="74">
        <v>28954</v>
      </c>
      <c r="D461">
        <v>365</v>
      </c>
    </row>
    <row r="462" spans="1:6" x14ac:dyDescent="0.2">
      <c r="A462" s="74">
        <v>28961</v>
      </c>
      <c r="D462">
        <v>368.7</v>
      </c>
    </row>
    <row r="463" spans="1:6" x14ac:dyDescent="0.2">
      <c r="A463" s="74">
        <v>28968</v>
      </c>
      <c r="D463">
        <v>370.2</v>
      </c>
    </row>
    <row r="464" spans="1:6" x14ac:dyDescent="0.2">
      <c r="A464" s="74">
        <v>28975</v>
      </c>
      <c r="D464">
        <v>369.6</v>
      </c>
    </row>
    <row r="465" spans="1:6" x14ac:dyDescent="0.2">
      <c r="A465" s="74">
        <v>28976</v>
      </c>
      <c r="B465">
        <v>517.6</v>
      </c>
      <c r="C465">
        <v>1975.1</v>
      </c>
      <c r="E465">
        <v>1410.2</v>
      </c>
    </row>
    <row r="466" spans="1:6" x14ac:dyDescent="0.2">
      <c r="A466" s="74">
        <v>28982</v>
      </c>
      <c r="D466">
        <v>368.9</v>
      </c>
    </row>
    <row r="467" spans="1:6" x14ac:dyDescent="0.2">
      <c r="A467" s="74">
        <v>28989</v>
      </c>
      <c r="D467">
        <v>369.1</v>
      </c>
    </row>
    <row r="468" spans="1:6" x14ac:dyDescent="0.2">
      <c r="A468" s="74">
        <v>28996</v>
      </c>
      <c r="D468">
        <v>369.6</v>
      </c>
    </row>
    <row r="469" spans="1:6" x14ac:dyDescent="0.2">
      <c r="A469" s="74">
        <v>29003</v>
      </c>
      <c r="D469">
        <v>369</v>
      </c>
    </row>
    <row r="470" spans="1:6" x14ac:dyDescent="0.2">
      <c r="A470" s="74">
        <v>29007</v>
      </c>
      <c r="B470">
        <v>517.20000000000005</v>
      </c>
      <c r="C470">
        <v>1970.9</v>
      </c>
      <c r="E470">
        <v>1423</v>
      </c>
    </row>
    <row r="471" spans="1:6" x14ac:dyDescent="0.2">
      <c r="A471" s="74">
        <v>29010</v>
      </c>
      <c r="D471">
        <v>372.4</v>
      </c>
    </row>
    <row r="472" spans="1:6" x14ac:dyDescent="0.2">
      <c r="A472" s="74">
        <v>29017</v>
      </c>
      <c r="D472">
        <v>372.7</v>
      </c>
    </row>
    <row r="473" spans="1:6" x14ac:dyDescent="0.2">
      <c r="A473" s="74">
        <v>29024</v>
      </c>
      <c r="D473">
        <v>372.2</v>
      </c>
    </row>
    <row r="474" spans="1:6" x14ac:dyDescent="0.2">
      <c r="A474" s="74">
        <v>29031</v>
      </c>
      <c r="D474">
        <v>374.3</v>
      </c>
    </row>
    <row r="475" spans="1:6" x14ac:dyDescent="0.2">
      <c r="A475" s="74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2">
      <c r="A476" s="74">
        <v>29038</v>
      </c>
      <c r="D476">
        <v>374.9</v>
      </c>
    </row>
    <row r="477" spans="1:6" x14ac:dyDescent="0.2">
      <c r="A477" s="74">
        <v>29045</v>
      </c>
      <c r="D477">
        <v>375.7</v>
      </c>
    </row>
    <row r="478" spans="1:6" x14ac:dyDescent="0.2">
      <c r="A478" s="74">
        <v>29052</v>
      </c>
      <c r="D478">
        <v>377.8</v>
      </c>
    </row>
    <row r="479" spans="1:6" x14ac:dyDescent="0.2">
      <c r="A479" s="74">
        <v>29059</v>
      </c>
      <c r="D479">
        <v>378.3</v>
      </c>
    </row>
    <row r="480" spans="1:6" x14ac:dyDescent="0.2">
      <c r="A480" s="74">
        <v>29066</v>
      </c>
      <c r="D480">
        <v>378.5</v>
      </c>
    </row>
    <row r="481" spans="1:6" x14ac:dyDescent="0.2">
      <c r="A481" s="74">
        <v>29068</v>
      </c>
      <c r="B481">
        <v>514</v>
      </c>
      <c r="C481">
        <v>1962.8</v>
      </c>
      <c r="E481">
        <v>1446.6</v>
      </c>
    </row>
    <row r="482" spans="1:6" x14ac:dyDescent="0.2">
      <c r="A482" s="74">
        <v>29073</v>
      </c>
      <c r="D482">
        <v>377.7</v>
      </c>
    </row>
    <row r="483" spans="1:6" x14ac:dyDescent="0.2">
      <c r="A483" s="74">
        <v>29080</v>
      </c>
      <c r="D483">
        <v>378.3</v>
      </c>
    </row>
    <row r="484" spans="1:6" x14ac:dyDescent="0.2">
      <c r="A484" s="74">
        <v>29087</v>
      </c>
      <c r="D484">
        <v>379.9</v>
      </c>
    </row>
    <row r="485" spans="1:6" x14ac:dyDescent="0.2">
      <c r="A485" s="74">
        <v>29094</v>
      </c>
      <c r="D485">
        <v>379.4</v>
      </c>
    </row>
    <row r="486" spans="1:6" x14ac:dyDescent="0.2">
      <c r="A486" s="74">
        <v>29099</v>
      </c>
      <c r="B486">
        <v>509.8</v>
      </c>
      <c r="C486">
        <v>1954.4</v>
      </c>
      <c r="E486">
        <v>1454.1</v>
      </c>
    </row>
    <row r="487" spans="1:6" x14ac:dyDescent="0.2">
      <c r="A487" s="74">
        <v>29101</v>
      </c>
      <c r="D487">
        <v>379</v>
      </c>
    </row>
    <row r="488" spans="1:6" x14ac:dyDescent="0.2">
      <c r="A488" s="74">
        <v>29108</v>
      </c>
      <c r="D488">
        <v>378.7</v>
      </c>
    </row>
    <row r="489" spans="1:6" x14ac:dyDescent="0.2">
      <c r="A489" s="74">
        <v>29115</v>
      </c>
      <c r="D489">
        <v>378.1</v>
      </c>
    </row>
    <row r="490" spans="1:6" x14ac:dyDescent="0.2">
      <c r="A490" s="74">
        <v>29122</v>
      </c>
      <c r="D490">
        <v>379.6</v>
      </c>
    </row>
    <row r="491" spans="1:6" x14ac:dyDescent="0.2">
      <c r="A491" s="74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2">
      <c r="A492" s="74">
        <v>29136</v>
      </c>
      <c r="D492">
        <v>380.7</v>
      </c>
    </row>
    <row r="493" spans="1:6" x14ac:dyDescent="0.2">
      <c r="A493" s="74">
        <v>29143</v>
      </c>
      <c r="D493">
        <v>381.7</v>
      </c>
    </row>
    <row r="494" spans="1:6" x14ac:dyDescent="0.2">
      <c r="A494" s="74">
        <v>29150</v>
      </c>
      <c r="D494">
        <v>380.5</v>
      </c>
    </row>
    <row r="495" spans="1:6" x14ac:dyDescent="0.2">
      <c r="A495" s="74">
        <v>29157</v>
      </c>
      <c r="D495">
        <v>380.9</v>
      </c>
    </row>
    <row r="496" spans="1:6" x14ac:dyDescent="0.2">
      <c r="A496" s="74">
        <v>29160</v>
      </c>
      <c r="B496">
        <v>501.1</v>
      </c>
      <c r="C496">
        <v>1928.8</v>
      </c>
      <c r="E496">
        <v>1465.9</v>
      </c>
    </row>
    <row r="497" spans="1:6" x14ac:dyDescent="0.2">
      <c r="A497" s="74">
        <v>29164</v>
      </c>
      <c r="D497">
        <v>382.3</v>
      </c>
    </row>
    <row r="498" spans="1:6" x14ac:dyDescent="0.2">
      <c r="A498" s="74">
        <v>29171</v>
      </c>
      <c r="D498">
        <v>381.1</v>
      </c>
    </row>
    <row r="499" spans="1:6" x14ac:dyDescent="0.2">
      <c r="A499" s="74">
        <v>29178</v>
      </c>
      <c r="D499">
        <v>381.5</v>
      </c>
    </row>
    <row r="500" spans="1:6" x14ac:dyDescent="0.2">
      <c r="A500" s="74">
        <v>29185</v>
      </c>
      <c r="D500">
        <v>380.6</v>
      </c>
    </row>
    <row r="501" spans="1:6" x14ac:dyDescent="0.2">
      <c r="A501" s="74">
        <v>29190</v>
      </c>
      <c r="B501">
        <v>496.5</v>
      </c>
      <c r="C501">
        <v>1916.4</v>
      </c>
      <c r="E501">
        <v>1473.7</v>
      </c>
    </row>
    <row r="502" spans="1:6" x14ac:dyDescent="0.2">
      <c r="A502" s="74">
        <v>29192</v>
      </c>
      <c r="D502">
        <v>379.3</v>
      </c>
    </row>
    <row r="503" spans="1:6" x14ac:dyDescent="0.2">
      <c r="A503" s="74">
        <v>29199</v>
      </c>
      <c r="D503">
        <v>381.2</v>
      </c>
    </row>
    <row r="504" spans="1:6" x14ac:dyDescent="0.2">
      <c r="A504" s="74">
        <v>29206</v>
      </c>
      <c r="D504">
        <v>381</v>
      </c>
    </row>
    <row r="505" spans="1:6" x14ac:dyDescent="0.2">
      <c r="A505" s="74">
        <v>29213</v>
      </c>
      <c r="D505">
        <v>382.9</v>
      </c>
    </row>
    <row r="506" spans="1:6" x14ac:dyDescent="0.2">
      <c r="A506" s="74">
        <v>29220</v>
      </c>
      <c r="D506">
        <v>384.2</v>
      </c>
    </row>
    <row r="507" spans="1:6" x14ac:dyDescent="0.2">
      <c r="A507" s="74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2">
      <c r="A508" s="74">
        <v>29227</v>
      </c>
      <c r="D508">
        <v>383.7</v>
      </c>
    </row>
    <row r="509" spans="1:6" x14ac:dyDescent="0.2">
      <c r="A509" s="74">
        <v>29234</v>
      </c>
      <c r="D509">
        <v>385.5</v>
      </c>
    </row>
    <row r="510" spans="1:6" x14ac:dyDescent="0.2">
      <c r="A510" s="74">
        <v>29241</v>
      </c>
      <c r="D510">
        <v>384.8</v>
      </c>
    </row>
    <row r="511" spans="1:6" x14ac:dyDescent="0.2">
      <c r="A511" s="74">
        <v>29248</v>
      </c>
      <c r="D511">
        <v>387.4</v>
      </c>
    </row>
    <row r="512" spans="1:6" x14ac:dyDescent="0.2">
      <c r="A512" s="74">
        <v>29252</v>
      </c>
      <c r="B512">
        <v>493.8</v>
      </c>
      <c r="C512">
        <v>1891.9</v>
      </c>
      <c r="E512">
        <v>1494.6</v>
      </c>
    </row>
    <row r="513" spans="1:6" x14ac:dyDescent="0.2">
      <c r="A513" s="74">
        <v>29255</v>
      </c>
      <c r="D513">
        <v>390.6</v>
      </c>
    </row>
    <row r="514" spans="1:6" x14ac:dyDescent="0.2">
      <c r="A514" s="74">
        <v>29262</v>
      </c>
      <c r="D514">
        <v>390.3</v>
      </c>
    </row>
    <row r="515" spans="1:6" x14ac:dyDescent="0.2">
      <c r="A515" s="74">
        <v>29269</v>
      </c>
      <c r="D515">
        <v>390.3</v>
      </c>
    </row>
    <row r="516" spans="1:6" x14ac:dyDescent="0.2">
      <c r="A516" s="74">
        <v>29276</v>
      </c>
      <c r="D516">
        <v>389.3</v>
      </c>
    </row>
    <row r="517" spans="1:6" x14ac:dyDescent="0.2">
      <c r="A517" s="74">
        <v>29281</v>
      </c>
      <c r="B517">
        <v>484.9</v>
      </c>
      <c r="C517">
        <v>1872.4</v>
      </c>
      <c r="E517">
        <v>1499.8</v>
      </c>
    </row>
    <row r="518" spans="1:6" x14ac:dyDescent="0.2">
      <c r="A518" s="74">
        <v>29283</v>
      </c>
      <c r="D518">
        <v>389.4</v>
      </c>
    </row>
    <row r="519" spans="1:6" x14ac:dyDescent="0.2">
      <c r="A519" s="74">
        <v>29290</v>
      </c>
      <c r="D519">
        <v>388.8</v>
      </c>
    </row>
    <row r="520" spans="1:6" x14ac:dyDescent="0.2">
      <c r="A520" s="74">
        <v>29297</v>
      </c>
      <c r="D520">
        <v>389.2</v>
      </c>
    </row>
    <row r="521" spans="1:6" x14ac:dyDescent="0.2">
      <c r="A521" s="74">
        <v>29304</v>
      </c>
      <c r="D521">
        <v>388.4</v>
      </c>
    </row>
    <row r="522" spans="1:6" x14ac:dyDescent="0.2">
      <c r="A522" s="74">
        <v>29311</v>
      </c>
      <c r="D522">
        <v>387.1</v>
      </c>
    </row>
    <row r="523" spans="1:6" x14ac:dyDescent="0.2">
      <c r="A523" s="74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2">
      <c r="A524" s="74">
        <v>29318</v>
      </c>
      <c r="D524">
        <v>386</v>
      </c>
    </row>
    <row r="525" spans="1:6" x14ac:dyDescent="0.2">
      <c r="A525" s="74">
        <v>29325</v>
      </c>
      <c r="D525">
        <v>385</v>
      </c>
    </row>
    <row r="526" spans="1:6" x14ac:dyDescent="0.2">
      <c r="A526" s="74">
        <v>29332</v>
      </c>
      <c r="D526">
        <v>382.8</v>
      </c>
    </row>
    <row r="527" spans="1:6" x14ac:dyDescent="0.2">
      <c r="A527" s="74">
        <v>29339</v>
      </c>
      <c r="D527">
        <v>381.3</v>
      </c>
    </row>
    <row r="528" spans="1:6" x14ac:dyDescent="0.2">
      <c r="A528" s="74">
        <v>29342</v>
      </c>
      <c r="B528">
        <v>471</v>
      </c>
      <c r="C528">
        <v>1851</v>
      </c>
      <c r="E528">
        <v>1512.3</v>
      </c>
    </row>
    <row r="529" spans="1:6" x14ac:dyDescent="0.2">
      <c r="A529" s="74">
        <v>29346</v>
      </c>
      <c r="D529">
        <v>383.6</v>
      </c>
    </row>
    <row r="530" spans="1:6" x14ac:dyDescent="0.2">
      <c r="A530" s="74">
        <v>29353</v>
      </c>
      <c r="D530">
        <v>383.5</v>
      </c>
    </row>
    <row r="531" spans="1:6" x14ac:dyDescent="0.2">
      <c r="A531" s="74">
        <v>29360</v>
      </c>
      <c r="D531">
        <v>384.7</v>
      </c>
    </row>
    <row r="532" spans="1:6" x14ac:dyDescent="0.2">
      <c r="A532" s="74">
        <v>29367</v>
      </c>
      <c r="D532">
        <v>385.8</v>
      </c>
    </row>
    <row r="533" spans="1:6" x14ac:dyDescent="0.2">
      <c r="A533" s="74">
        <v>29373</v>
      </c>
      <c r="B533">
        <v>471.6</v>
      </c>
      <c r="C533">
        <v>1853.6</v>
      </c>
      <c r="E533">
        <v>1529.2</v>
      </c>
    </row>
    <row r="534" spans="1:6" x14ac:dyDescent="0.2">
      <c r="A534" s="74">
        <v>29374</v>
      </c>
      <c r="D534">
        <v>386.8</v>
      </c>
    </row>
    <row r="535" spans="1:6" x14ac:dyDescent="0.2">
      <c r="A535" s="74">
        <v>29381</v>
      </c>
      <c r="D535">
        <v>387.1</v>
      </c>
    </row>
    <row r="536" spans="1:6" x14ac:dyDescent="0.2">
      <c r="A536" s="74">
        <v>29388</v>
      </c>
      <c r="D536">
        <v>389</v>
      </c>
    </row>
    <row r="537" spans="1:6" x14ac:dyDescent="0.2">
      <c r="A537" s="74">
        <v>29395</v>
      </c>
      <c r="D537">
        <v>389.9</v>
      </c>
    </row>
    <row r="538" spans="1:6" x14ac:dyDescent="0.2">
      <c r="A538" s="74">
        <v>29402</v>
      </c>
      <c r="D538">
        <v>391.3</v>
      </c>
    </row>
    <row r="539" spans="1:6" x14ac:dyDescent="0.2">
      <c r="A539" s="74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2">
      <c r="A540" s="74">
        <v>29409</v>
      </c>
      <c r="D540">
        <v>391.4</v>
      </c>
    </row>
    <row r="541" spans="1:6" x14ac:dyDescent="0.2">
      <c r="A541" s="74">
        <v>29416</v>
      </c>
      <c r="D541">
        <v>394.2</v>
      </c>
    </row>
    <row r="542" spans="1:6" x14ac:dyDescent="0.2">
      <c r="A542" s="74">
        <v>29423</v>
      </c>
      <c r="D542">
        <v>393.9</v>
      </c>
    </row>
    <row r="543" spans="1:6" x14ac:dyDescent="0.2">
      <c r="A543" s="74">
        <v>29430</v>
      </c>
      <c r="D543">
        <v>394.6</v>
      </c>
    </row>
    <row r="544" spans="1:6" x14ac:dyDescent="0.2">
      <c r="A544" s="74">
        <v>29434</v>
      </c>
      <c r="B544">
        <v>479.8</v>
      </c>
      <c r="C544">
        <v>1876.8</v>
      </c>
      <c r="E544">
        <v>1561.5</v>
      </c>
    </row>
    <row r="545" spans="1:6" x14ac:dyDescent="0.2">
      <c r="A545" s="74">
        <v>29437</v>
      </c>
      <c r="D545">
        <v>398.8</v>
      </c>
    </row>
    <row r="546" spans="1:6" x14ac:dyDescent="0.2">
      <c r="A546" s="74">
        <v>29444</v>
      </c>
      <c r="D546">
        <v>398.2</v>
      </c>
    </row>
    <row r="547" spans="1:6" x14ac:dyDescent="0.2">
      <c r="A547" s="74">
        <v>29451</v>
      </c>
      <c r="D547">
        <v>398.3</v>
      </c>
    </row>
    <row r="548" spans="1:6" x14ac:dyDescent="0.2">
      <c r="A548" s="74">
        <v>29458</v>
      </c>
      <c r="D548">
        <v>399.3</v>
      </c>
    </row>
    <row r="549" spans="1:6" x14ac:dyDescent="0.2">
      <c r="A549" s="74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2">
      <c r="A550" s="74">
        <v>29472</v>
      </c>
      <c r="D550">
        <v>403.9</v>
      </c>
    </row>
    <row r="551" spans="1:6" x14ac:dyDescent="0.2">
      <c r="A551" s="74">
        <v>29479</v>
      </c>
      <c r="D551">
        <v>404.7</v>
      </c>
    </row>
    <row r="552" spans="1:6" x14ac:dyDescent="0.2">
      <c r="A552" s="74">
        <v>29486</v>
      </c>
      <c r="D552">
        <v>405.6</v>
      </c>
    </row>
    <row r="553" spans="1:6" x14ac:dyDescent="0.2">
      <c r="A553" s="74">
        <v>29493</v>
      </c>
      <c r="D553">
        <v>405.3</v>
      </c>
    </row>
    <row r="554" spans="1:6" x14ac:dyDescent="0.2">
      <c r="A554" s="74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2">
      <c r="A555" s="74">
        <v>29500</v>
      </c>
      <c r="D555">
        <v>408.2</v>
      </c>
    </row>
    <row r="556" spans="1:6" x14ac:dyDescent="0.2">
      <c r="A556" s="74">
        <v>29507</v>
      </c>
      <c r="D556">
        <v>408.9</v>
      </c>
    </row>
    <row r="557" spans="1:6" x14ac:dyDescent="0.2">
      <c r="A557" s="74">
        <v>29514</v>
      </c>
      <c r="D557">
        <v>408.6</v>
      </c>
    </row>
    <row r="558" spans="1:6" x14ac:dyDescent="0.2">
      <c r="A558" s="74">
        <v>29521</v>
      </c>
      <c r="D558">
        <v>409.6</v>
      </c>
    </row>
    <row r="559" spans="1:6" x14ac:dyDescent="0.2">
      <c r="A559" s="74">
        <v>29526</v>
      </c>
      <c r="B559">
        <v>479.8</v>
      </c>
      <c r="C559">
        <v>1864.3</v>
      </c>
      <c r="E559">
        <v>1595.8</v>
      </c>
    </row>
    <row r="560" spans="1:6" x14ac:dyDescent="0.2">
      <c r="A560" s="74">
        <v>29528</v>
      </c>
      <c r="D560">
        <v>409.2</v>
      </c>
    </row>
    <row r="561" spans="1:6" x14ac:dyDescent="0.2">
      <c r="A561" s="74">
        <v>29535</v>
      </c>
      <c r="D561">
        <v>410.4</v>
      </c>
    </row>
    <row r="562" spans="1:6" x14ac:dyDescent="0.2">
      <c r="A562" s="74">
        <v>29542</v>
      </c>
      <c r="D562">
        <v>411.3</v>
      </c>
    </row>
    <row r="563" spans="1:6" x14ac:dyDescent="0.2">
      <c r="A563" s="74">
        <v>29549</v>
      </c>
      <c r="D563">
        <v>410.8</v>
      </c>
    </row>
    <row r="564" spans="1:6" x14ac:dyDescent="0.2">
      <c r="A564" s="74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2">
      <c r="A565" s="74">
        <v>29563</v>
      </c>
      <c r="D565">
        <v>409.6</v>
      </c>
    </row>
    <row r="566" spans="1:6" x14ac:dyDescent="0.2">
      <c r="A566" s="74">
        <v>29570</v>
      </c>
      <c r="D566">
        <v>410.7</v>
      </c>
    </row>
    <row r="567" spans="1:6" x14ac:dyDescent="0.2">
      <c r="A567" s="74">
        <v>29577</v>
      </c>
      <c r="D567">
        <v>409.9</v>
      </c>
    </row>
    <row r="568" spans="1:6" x14ac:dyDescent="0.2">
      <c r="A568" s="74">
        <v>29584</v>
      </c>
      <c r="D568">
        <v>404.3</v>
      </c>
    </row>
    <row r="569" spans="1:6" x14ac:dyDescent="0.2">
      <c r="A569" s="74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2">
      <c r="A570" s="74">
        <v>29591</v>
      </c>
      <c r="D570">
        <v>407.4</v>
      </c>
    </row>
    <row r="571" spans="1:6" x14ac:dyDescent="0.2">
      <c r="A571" s="74">
        <v>29598</v>
      </c>
      <c r="D571">
        <v>409.4</v>
      </c>
    </row>
    <row r="572" spans="1:6" x14ac:dyDescent="0.2">
      <c r="A572" s="74">
        <v>29605</v>
      </c>
      <c r="D572">
        <v>413.2</v>
      </c>
    </row>
    <row r="573" spans="1:6" x14ac:dyDescent="0.2">
      <c r="A573" s="74">
        <v>29612</v>
      </c>
      <c r="D573">
        <v>413.8</v>
      </c>
    </row>
    <row r="574" spans="1:6" x14ac:dyDescent="0.2">
      <c r="A574" s="74">
        <v>29618</v>
      </c>
      <c r="B574">
        <v>471.4</v>
      </c>
      <c r="C574">
        <v>1839.4</v>
      </c>
      <c r="E574">
        <v>1618.7</v>
      </c>
    </row>
    <row r="575" spans="1:6" x14ac:dyDescent="0.2">
      <c r="A575" s="74">
        <v>29619</v>
      </c>
      <c r="D575">
        <v>410.8</v>
      </c>
    </row>
    <row r="576" spans="1:6" x14ac:dyDescent="0.2">
      <c r="A576" s="74">
        <v>29626</v>
      </c>
      <c r="D576">
        <v>413.6</v>
      </c>
    </row>
    <row r="577" spans="1:6" x14ac:dyDescent="0.2">
      <c r="A577" s="74">
        <v>29633</v>
      </c>
      <c r="D577">
        <v>415.3</v>
      </c>
    </row>
    <row r="578" spans="1:6" x14ac:dyDescent="0.2">
      <c r="A578" s="74">
        <v>29640</v>
      </c>
      <c r="D578">
        <v>416.6</v>
      </c>
    </row>
    <row r="579" spans="1:6" x14ac:dyDescent="0.2">
      <c r="A579" s="74">
        <v>29646</v>
      </c>
      <c r="B579">
        <v>472.9</v>
      </c>
      <c r="C579">
        <v>1847.2</v>
      </c>
      <c r="E579">
        <v>1636.6</v>
      </c>
    </row>
    <row r="580" spans="1:6" x14ac:dyDescent="0.2">
      <c r="A580" s="74">
        <v>29647</v>
      </c>
      <c r="D580">
        <v>414.7</v>
      </c>
    </row>
    <row r="581" spans="1:6" x14ac:dyDescent="0.2">
      <c r="A581" s="74">
        <v>29654</v>
      </c>
      <c r="D581">
        <v>417.4</v>
      </c>
    </row>
    <row r="582" spans="1:6" x14ac:dyDescent="0.2">
      <c r="A582" s="74">
        <v>29661</v>
      </c>
      <c r="D582">
        <v>419.1</v>
      </c>
    </row>
    <row r="583" spans="1:6" x14ac:dyDescent="0.2">
      <c r="A583" s="74">
        <v>29668</v>
      </c>
      <c r="D583">
        <v>419.2</v>
      </c>
    </row>
    <row r="584" spans="1:6" x14ac:dyDescent="0.2">
      <c r="A584" s="74">
        <v>29675</v>
      </c>
      <c r="D584">
        <v>421</v>
      </c>
    </row>
    <row r="585" spans="1:6" x14ac:dyDescent="0.2">
      <c r="A585" s="74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2">
      <c r="A586" s="74">
        <v>29682</v>
      </c>
      <c r="D586">
        <v>424</v>
      </c>
    </row>
    <row r="587" spans="1:6" x14ac:dyDescent="0.2">
      <c r="A587" s="74">
        <v>29689</v>
      </c>
      <c r="D587">
        <v>426.1</v>
      </c>
    </row>
    <row r="588" spans="1:6" x14ac:dyDescent="0.2">
      <c r="A588" s="74">
        <v>29696</v>
      </c>
      <c r="D588">
        <v>429.7</v>
      </c>
    </row>
    <row r="589" spans="1:6" x14ac:dyDescent="0.2">
      <c r="A589" s="74">
        <v>29703</v>
      </c>
      <c r="D589">
        <v>429.2</v>
      </c>
    </row>
    <row r="590" spans="1:6" x14ac:dyDescent="0.2">
      <c r="A590" s="74">
        <v>29707</v>
      </c>
      <c r="B590">
        <v>473.5</v>
      </c>
      <c r="C590">
        <v>1855.3</v>
      </c>
      <c r="E590">
        <v>1664.2</v>
      </c>
    </row>
    <row r="591" spans="1:6" x14ac:dyDescent="0.2">
      <c r="A591" s="74">
        <v>29710</v>
      </c>
      <c r="D591">
        <v>427.6</v>
      </c>
    </row>
    <row r="592" spans="1:6" x14ac:dyDescent="0.2">
      <c r="A592" s="74">
        <v>29717</v>
      </c>
      <c r="D592">
        <v>425.7</v>
      </c>
    </row>
    <row r="593" spans="1:6" x14ac:dyDescent="0.2">
      <c r="A593" s="74">
        <v>29724</v>
      </c>
      <c r="D593">
        <v>423.6</v>
      </c>
    </row>
    <row r="594" spans="1:6" x14ac:dyDescent="0.2">
      <c r="A594" s="74">
        <v>29731</v>
      </c>
      <c r="D594">
        <v>423.1</v>
      </c>
    </row>
    <row r="595" spans="1:6" x14ac:dyDescent="0.2">
      <c r="A595" s="74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2">
      <c r="A596" s="74">
        <v>29745</v>
      </c>
      <c r="D596">
        <v>423.1</v>
      </c>
    </row>
    <row r="597" spans="1:6" x14ac:dyDescent="0.2">
      <c r="A597" s="74">
        <v>29752</v>
      </c>
      <c r="D597">
        <v>425.4</v>
      </c>
    </row>
    <row r="598" spans="1:6" x14ac:dyDescent="0.2">
      <c r="A598" s="74">
        <v>29759</v>
      </c>
      <c r="D598">
        <v>426.6</v>
      </c>
    </row>
    <row r="599" spans="1:6" x14ac:dyDescent="0.2">
      <c r="A599" s="74">
        <v>29766</v>
      </c>
      <c r="D599">
        <v>425.2</v>
      </c>
    </row>
    <row r="600" spans="1:6" x14ac:dyDescent="0.2">
      <c r="A600" s="74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2">
      <c r="A601" s="74">
        <v>29773</v>
      </c>
      <c r="D601">
        <v>428.8</v>
      </c>
    </row>
    <row r="602" spans="1:6" x14ac:dyDescent="0.2">
      <c r="A602" s="74">
        <v>29780</v>
      </c>
      <c r="D602">
        <v>426.2</v>
      </c>
    </row>
    <row r="603" spans="1:6" x14ac:dyDescent="0.2">
      <c r="A603" s="74">
        <v>29787</v>
      </c>
      <c r="D603">
        <v>427.4</v>
      </c>
    </row>
    <row r="604" spans="1:6" x14ac:dyDescent="0.2">
      <c r="A604" s="74">
        <v>29794</v>
      </c>
      <c r="D604">
        <v>426.2</v>
      </c>
    </row>
    <row r="605" spans="1:6" x14ac:dyDescent="0.2">
      <c r="A605" s="74">
        <v>29799</v>
      </c>
      <c r="B605">
        <v>463</v>
      </c>
      <c r="C605">
        <v>1837.6</v>
      </c>
      <c r="E605">
        <v>1694.3</v>
      </c>
    </row>
    <row r="606" spans="1:6" x14ac:dyDescent="0.2">
      <c r="A606" s="74">
        <v>29801</v>
      </c>
      <c r="D606">
        <v>425.9</v>
      </c>
    </row>
    <row r="607" spans="1:6" x14ac:dyDescent="0.2">
      <c r="A607" s="74">
        <v>29808</v>
      </c>
      <c r="D607">
        <v>429</v>
      </c>
    </row>
    <row r="608" spans="1:6" x14ac:dyDescent="0.2">
      <c r="A608" s="74">
        <v>29815</v>
      </c>
      <c r="D608">
        <v>426.3</v>
      </c>
    </row>
    <row r="609" spans="1:6" x14ac:dyDescent="0.2">
      <c r="A609" s="74">
        <v>29822</v>
      </c>
      <c r="D609">
        <v>425.8</v>
      </c>
    </row>
    <row r="610" spans="1:6" x14ac:dyDescent="0.2">
      <c r="A610" s="74">
        <v>29829</v>
      </c>
      <c r="D610">
        <v>427</v>
      </c>
    </row>
    <row r="611" spans="1:6" x14ac:dyDescent="0.2">
      <c r="A611" s="74">
        <v>29830</v>
      </c>
      <c r="B611">
        <v>458.6</v>
      </c>
      <c r="C611">
        <v>1832.4</v>
      </c>
      <c r="E611">
        <v>1706</v>
      </c>
    </row>
    <row r="612" spans="1:6" x14ac:dyDescent="0.2">
      <c r="A612" s="74">
        <v>29836</v>
      </c>
      <c r="D612">
        <v>425.6</v>
      </c>
    </row>
    <row r="613" spans="1:6" x14ac:dyDescent="0.2">
      <c r="A613" s="74">
        <v>29843</v>
      </c>
      <c r="D613">
        <v>429</v>
      </c>
    </row>
    <row r="614" spans="1:6" x14ac:dyDescent="0.2">
      <c r="A614" s="74">
        <v>29850</v>
      </c>
      <c r="D614">
        <v>428.3</v>
      </c>
    </row>
    <row r="615" spans="1:6" x14ac:dyDescent="0.2">
      <c r="A615" s="74">
        <v>29857</v>
      </c>
      <c r="D615">
        <v>424.9</v>
      </c>
    </row>
    <row r="616" spans="1:6" x14ac:dyDescent="0.2">
      <c r="A616" s="74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2">
      <c r="A617" s="74">
        <v>29864</v>
      </c>
      <c r="D617">
        <v>427</v>
      </c>
    </row>
    <row r="618" spans="1:6" x14ac:dyDescent="0.2">
      <c r="A618" s="74">
        <v>29871</v>
      </c>
      <c r="D618">
        <v>428.3</v>
      </c>
    </row>
    <row r="619" spans="1:6" x14ac:dyDescent="0.2">
      <c r="A619" s="74">
        <v>29878</v>
      </c>
      <c r="D619">
        <v>428.9</v>
      </c>
    </row>
    <row r="620" spans="1:6" x14ac:dyDescent="0.2">
      <c r="A620" s="74">
        <v>29885</v>
      </c>
      <c r="D620">
        <v>428.9</v>
      </c>
    </row>
    <row r="621" spans="1:6" x14ac:dyDescent="0.2">
      <c r="A621" s="74">
        <v>29891</v>
      </c>
      <c r="B621">
        <v>459.8</v>
      </c>
      <c r="C621">
        <v>1850.9</v>
      </c>
      <c r="E621">
        <v>1736.1</v>
      </c>
    </row>
    <row r="622" spans="1:6" x14ac:dyDescent="0.2">
      <c r="A622" s="74">
        <v>29892</v>
      </c>
      <c r="D622">
        <v>428.3</v>
      </c>
    </row>
    <row r="623" spans="1:6" x14ac:dyDescent="0.2">
      <c r="A623" s="74">
        <v>29899</v>
      </c>
      <c r="D623">
        <v>430.6</v>
      </c>
    </row>
    <row r="624" spans="1:6" x14ac:dyDescent="0.2">
      <c r="A624" s="74">
        <v>29906</v>
      </c>
      <c r="D624">
        <v>431.4</v>
      </c>
    </row>
    <row r="625" spans="1:6" x14ac:dyDescent="0.2">
      <c r="A625" s="74">
        <v>29913</v>
      </c>
      <c r="D625">
        <v>430.4</v>
      </c>
    </row>
    <row r="626" spans="1:6" x14ac:dyDescent="0.2">
      <c r="A626" s="74">
        <v>29920</v>
      </c>
      <c r="D626">
        <v>433.5</v>
      </c>
    </row>
    <row r="627" spans="1:6" x14ac:dyDescent="0.2">
      <c r="A627" s="74">
        <v>29921</v>
      </c>
      <c r="B627">
        <v>464.1</v>
      </c>
      <c r="C627">
        <v>1865.6</v>
      </c>
      <c r="E627">
        <v>1755.5</v>
      </c>
    </row>
    <row r="628" spans="1:6" x14ac:dyDescent="0.2">
      <c r="A628" s="74">
        <v>29927</v>
      </c>
      <c r="D628">
        <v>436.2</v>
      </c>
    </row>
    <row r="629" spans="1:6" x14ac:dyDescent="0.2">
      <c r="A629" s="74">
        <v>29934</v>
      </c>
      <c r="D629">
        <v>435.1</v>
      </c>
    </row>
    <row r="630" spans="1:6" x14ac:dyDescent="0.2">
      <c r="A630" s="74">
        <v>29941</v>
      </c>
      <c r="D630">
        <v>437.2</v>
      </c>
    </row>
    <row r="631" spans="1:6" x14ac:dyDescent="0.2">
      <c r="A631" s="74">
        <v>29948</v>
      </c>
      <c r="D631">
        <v>436.7</v>
      </c>
    </row>
    <row r="632" spans="1:6" x14ac:dyDescent="0.2">
      <c r="A632" s="74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2">
      <c r="A633" s="74">
        <v>29955</v>
      </c>
      <c r="D633">
        <v>440.2</v>
      </c>
    </row>
    <row r="634" spans="1:6" x14ac:dyDescent="0.2">
      <c r="A634" s="74">
        <v>29962</v>
      </c>
      <c r="D634">
        <v>442.7</v>
      </c>
    </row>
    <row r="635" spans="1:6" x14ac:dyDescent="0.2">
      <c r="A635" s="74">
        <v>29969</v>
      </c>
      <c r="D635">
        <v>442.8</v>
      </c>
    </row>
    <row r="636" spans="1:6" x14ac:dyDescent="0.2">
      <c r="A636" s="74">
        <v>29976</v>
      </c>
      <c r="D636">
        <v>442.7</v>
      </c>
    </row>
    <row r="637" spans="1:6" x14ac:dyDescent="0.2">
      <c r="A637" s="74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2">
      <c r="A638" s="74">
        <v>29990</v>
      </c>
      <c r="D638">
        <v>441.3</v>
      </c>
    </row>
    <row r="639" spans="1:6" x14ac:dyDescent="0.2">
      <c r="A639" s="74">
        <v>29997</v>
      </c>
      <c r="D639">
        <v>442.3</v>
      </c>
    </row>
    <row r="640" spans="1:6" x14ac:dyDescent="0.2">
      <c r="A640" s="74">
        <v>30004</v>
      </c>
      <c r="D640">
        <v>441.6</v>
      </c>
    </row>
    <row r="641" spans="1:6" x14ac:dyDescent="0.2">
      <c r="A641" s="74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2">
      <c r="A642" s="74">
        <v>30018</v>
      </c>
      <c r="D642">
        <v>442.1</v>
      </c>
    </row>
    <row r="643" spans="1:6" x14ac:dyDescent="0.2">
      <c r="A643" s="74">
        <v>30025</v>
      </c>
      <c r="D643">
        <v>443.4</v>
      </c>
    </row>
    <row r="644" spans="1:6" x14ac:dyDescent="0.2">
      <c r="A644" s="74">
        <v>30032</v>
      </c>
      <c r="D644">
        <v>442.4</v>
      </c>
    </row>
    <row r="645" spans="1:6" x14ac:dyDescent="0.2">
      <c r="A645" s="74">
        <v>30039</v>
      </c>
      <c r="D645">
        <v>442.4</v>
      </c>
    </row>
    <row r="646" spans="1:6" x14ac:dyDescent="0.2">
      <c r="A646" s="74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2">
      <c r="A647" s="74">
        <v>30046</v>
      </c>
      <c r="D647">
        <v>445.2</v>
      </c>
    </row>
    <row r="648" spans="1:6" x14ac:dyDescent="0.2">
      <c r="A648" s="74">
        <v>30053</v>
      </c>
      <c r="D648">
        <v>447.6</v>
      </c>
    </row>
    <row r="649" spans="1:6" x14ac:dyDescent="0.2">
      <c r="A649" s="74">
        <v>30060</v>
      </c>
      <c r="D649">
        <v>448.5</v>
      </c>
    </row>
    <row r="650" spans="1:6" x14ac:dyDescent="0.2">
      <c r="A650" s="74">
        <v>30067</v>
      </c>
      <c r="D650">
        <v>447.7</v>
      </c>
    </row>
    <row r="651" spans="1:6" x14ac:dyDescent="0.2">
      <c r="A651" s="74">
        <v>30072</v>
      </c>
      <c r="B651">
        <v>465.8</v>
      </c>
      <c r="C651">
        <v>1893</v>
      </c>
      <c r="E651">
        <v>1815.4</v>
      </c>
    </row>
    <row r="652" spans="1:6" x14ac:dyDescent="0.2">
      <c r="A652" s="74">
        <v>30074</v>
      </c>
      <c r="D652">
        <v>445.3</v>
      </c>
    </row>
    <row r="653" spans="1:6" x14ac:dyDescent="0.2">
      <c r="A653" s="74">
        <v>30081</v>
      </c>
      <c r="D653">
        <v>447.2</v>
      </c>
    </row>
    <row r="654" spans="1:6" x14ac:dyDescent="0.2">
      <c r="A654" s="74">
        <v>30088</v>
      </c>
      <c r="D654">
        <v>445.9</v>
      </c>
    </row>
    <row r="655" spans="1:6" x14ac:dyDescent="0.2">
      <c r="A655" s="74">
        <v>30095</v>
      </c>
      <c r="D655">
        <v>447.1</v>
      </c>
    </row>
    <row r="656" spans="1:6" x14ac:dyDescent="0.2">
      <c r="A656" s="74">
        <v>30102</v>
      </c>
      <c r="D656">
        <v>447.4</v>
      </c>
    </row>
    <row r="657" spans="1:6" x14ac:dyDescent="0.2">
      <c r="A657" s="74">
        <v>30103</v>
      </c>
      <c r="B657">
        <v>461.3</v>
      </c>
      <c r="C657">
        <v>1882.5</v>
      </c>
      <c r="E657">
        <v>1826</v>
      </c>
    </row>
    <row r="658" spans="1:6" x14ac:dyDescent="0.2">
      <c r="A658" s="74">
        <v>30109</v>
      </c>
      <c r="D658">
        <v>448</v>
      </c>
    </row>
    <row r="659" spans="1:6" x14ac:dyDescent="0.2">
      <c r="A659" s="74">
        <v>30116</v>
      </c>
      <c r="D659">
        <v>449.1</v>
      </c>
    </row>
    <row r="660" spans="1:6" x14ac:dyDescent="0.2">
      <c r="A660" s="74">
        <v>30123</v>
      </c>
      <c r="D660">
        <v>448.3</v>
      </c>
    </row>
    <row r="661" spans="1:6" x14ac:dyDescent="0.2">
      <c r="A661" s="74">
        <v>30130</v>
      </c>
      <c r="D661">
        <v>445</v>
      </c>
    </row>
    <row r="662" spans="1:6" x14ac:dyDescent="0.2">
      <c r="A662" s="74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2">
      <c r="A663" s="74">
        <v>30137</v>
      </c>
      <c r="D663">
        <v>446.1</v>
      </c>
    </row>
    <row r="664" spans="1:6" x14ac:dyDescent="0.2">
      <c r="A664" s="74">
        <v>30144</v>
      </c>
      <c r="D664">
        <v>449</v>
      </c>
    </row>
    <row r="665" spans="1:6" x14ac:dyDescent="0.2">
      <c r="A665" s="74">
        <v>30151</v>
      </c>
      <c r="D665">
        <v>447.8</v>
      </c>
    </row>
    <row r="666" spans="1:6" x14ac:dyDescent="0.2">
      <c r="A666" s="74">
        <v>30158</v>
      </c>
      <c r="D666">
        <v>448.4</v>
      </c>
    </row>
    <row r="667" spans="1:6" x14ac:dyDescent="0.2">
      <c r="A667" s="74">
        <v>30164</v>
      </c>
      <c r="B667">
        <v>462</v>
      </c>
      <c r="C667">
        <v>1888.6</v>
      </c>
      <c r="E667">
        <v>1845.2</v>
      </c>
    </row>
    <row r="668" spans="1:6" x14ac:dyDescent="0.2">
      <c r="A668" s="74">
        <v>30165</v>
      </c>
      <c r="D668">
        <v>448.5</v>
      </c>
    </row>
    <row r="669" spans="1:6" x14ac:dyDescent="0.2">
      <c r="A669" s="74">
        <v>30172</v>
      </c>
      <c r="D669">
        <v>449.6</v>
      </c>
    </row>
    <row r="670" spans="1:6" x14ac:dyDescent="0.2">
      <c r="A670" s="74">
        <v>30179</v>
      </c>
      <c r="D670">
        <v>451.2</v>
      </c>
    </row>
    <row r="671" spans="1:6" x14ac:dyDescent="0.2">
      <c r="A671" s="74">
        <v>30186</v>
      </c>
      <c r="D671">
        <v>452.3</v>
      </c>
    </row>
    <row r="672" spans="1:6" x14ac:dyDescent="0.2">
      <c r="A672" s="74">
        <v>30193</v>
      </c>
      <c r="D672">
        <v>453.1</v>
      </c>
    </row>
    <row r="673" spans="1:6" x14ac:dyDescent="0.2">
      <c r="A673" s="74">
        <v>30195</v>
      </c>
      <c r="B673">
        <v>467.7</v>
      </c>
      <c r="C673">
        <v>1902.1</v>
      </c>
      <c r="E673">
        <v>1858.4</v>
      </c>
    </row>
    <row r="674" spans="1:6" x14ac:dyDescent="0.2">
      <c r="A674" s="74">
        <v>30200</v>
      </c>
      <c r="D674">
        <v>454.5</v>
      </c>
    </row>
    <row r="675" spans="1:6" x14ac:dyDescent="0.2">
      <c r="A675" s="74">
        <v>30207</v>
      </c>
      <c r="D675">
        <v>456.6</v>
      </c>
    </row>
    <row r="676" spans="1:6" x14ac:dyDescent="0.2">
      <c r="A676" s="74">
        <v>30214</v>
      </c>
      <c r="D676">
        <v>458.2</v>
      </c>
    </row>
    <row r="677" spans="1:6" x14ac:dyDescent="0.2">
      <c r="A677" s="74">
        <v>30221</v>
      </c>
      <c r="D677">
        <v>456.6</v>
      </c>
    </row>
    <row r="678" spans="1:6" x14ac:dyDescent="0.2">
      <c r="A678" s="74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2">
      <c r="A679" s="74">
        <v>30228</v>
      </c>
      <c r="D679">
        <v>460</v>
      </c>
    </row>
    <row r="680" spans="1:6" x14ac:dyDescent="0.2">
      <c r="A680" s="74">
        <v>30235</v>
      </c>
      <c r="D680">
        <v>463.3</v>
      </c>
    </row>
    <row r="681" spans="1:6" x14ac:dyDescent="0.2">
      <c r="A681" s="74">
        <v>30242</v>
      </c>
      <c r="D681">
        <v>463.9</v>
      </c>
    </row>
    <row r="682" spans="1:6" x14ac:dyDescent="0.2">
      <c r="A682" s="74">
        <v>30249</v>
      </c>
      <c r="D682">
        <v>465.5</v>
      </c>
    </row>
    <row r="683" spans="1:6" x14ac:dyDescent="0.2">
      <c r="A683" s="74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2">
      <c r="A684" s="74">
        <v>30263</v>
      </c>
      <c r="D684">
        <v>470.4</v>
      </c>
    </row>
    <row r="685" spans="1:6" x14ac:dyDescent="0.2">
      <c r="A685" s="74">
        <v>30270</v>
      </c>
      <c r="D685">
        <v>472.1</v>
      </c>
    </row>
    <row r="686" spans="1:6" x14ac:dyDescent="0.2">
      <c r="A686" s="74">
        <v>30277</v>
      </c>
      <c r="D686">
        <v>471.9</v>
      </c>
    </row>
    <row r="687" spans="1:6" x14ac:dyDescent="0.2">
      <c r="A687" s="74">
        <v>30284</v>
      </c>
      <c r="D687">
        <v>471.5</v>
      </c>
    </row>
    <row r="688" spans="1:6" x14ac:dyDescent="0.2">
      <c r="A688" s="74">
        <v>30286</v>
      </c>
      <c r="B688">
        <v>486</v>
      </c>
      <c r="C688">
        <v>1950.8</v>
      </c>
      <c r="E688">
        <v>1905.9</v>
      </c>
    </row>
    <row r="689" spans="1:6" x14ac:dyDescent="0.2">
      <c r="A689" s="74">
        <v>30291</v>
      </c>
      <c r="D689">
        <v>474.2</v>
      </c>
    </row>
    <row r="690" spans="1:6" x14ac:dyDescent="0.2">
      <c r="A690" s="74">
        <v>30298</v>
      </c>
      <c r="D690">
        <v>477.1</v>
      </c>
    </row>
    <row r="691" spans="1:6" x14ac:dyDescent="0.2">
      <c r="A691" s="74">
        <v>30305</v>
      </c>
      <c r="D691">
        <v>475.2</v>
      </c>
    </row>
    <row r="692" spans="1:6" x14ac:dyDescent="0.2">
      <c r="A692" s="74">
        <v>30312</v>
      </c>
      <c r="D692">
        <v>473.9</v>
      </c>
    </row>
    <row r="693" spans="1:6" x14ac:dyDescent="0.2">
      <c r="A693" s="74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2">
      <c r="A694" s="74">
        <v>30319</v>
      </c>
      <c r="D694">
        <v>472.6</v>
      </c>
    </row>
    <row r="695" spans="1:6" x14ac:dyDescent="0.2">
      <c r="A695" s="74">
        <v>30326</v>
      </c>
      <c r="D695">
        <v>475.3</v>
      </c>
    </row>
    <row r="696" spans="1:6" x14ac:dyDescent="0.2">
      <c r="A696" s="74">
        <v>30333</v>
      </c>
      <c r="D696">
        <v>477.2</v>
      </c>
    </row>
    <row r="697" spans="1:6" x14ac:dyDescent="0.2">
      <c r="A697" s="74">
        <v>30340</v>
      </c>
      <c r="D697">
        <v>478.4</v>
      </c>
    </row>
    <row r="698" spans="1:6" x14ac:dyDescent="0.2">
      <c r="A698" s="74">
        <v>30347</v>
      </c>
      <c r="D698">
        <v>479.7</v>
      </c>
    </row>
    <row r="699" spans="1:6" x14ac:dyDescent="0.2">
      <c r="A699" s="74">
        <v>30348</v>
      </c>
      <c r="B699">
        <v>494.2</v>
      </c>
      <c r="C699">
        <v>2037.6</v>
      </c>
      <c r="E699">
        <v>1996.8</v>
      </c>
    </row>
    <row r="700" spans="1:6" x14ac:dyDescent="0.2">
      <c r="A700" s="74">
        <v>30354</v>
      </c>
      <c r="D700">
        <v>482.3</v>
      </c>
    </row>
    <row r="701" spans="1:6" x14ac:dyDescent="0.2">
      <c r="A701" s="74">
        <v>30361</v>
      </c>
      <c r="D701">
        <v>483.4</v>
      </c>
    </row>
    <row r="702" spans="1:6" x14ac:dyDescent="0.2">
      <c r="A702" s="74">
        <v>30368</v>
      </c>
      <c r="D702">
        <v>483.9</v>
      </c>
    </row>
    <row r="703" spans="1:6" x14ac:dyDescent="0.2">
      <c r="A703" s="74">
        <v>30375</v>
      </c>
      <c r="D703">
        <v>487.5</v>
      </c>
    </row>
    <row r="704" spans="1:6" x14ac:dyDescent="0.2">
      <c r="A704" s="74">
        <v>30376</v>
      </c>
      <c r="B704">
        <v>500.1</v>
      </c>
      <c r="C704">
        <v>2054.1999999999998</v>
      </c>
      <c r="E704">
        <v>2015.2</v>
      </c>
    </row>
    <row r="705" spans="1:6" x14ac:dyDescent="0.2">
      <c r="A705" s="74">
        <v>30382</v>
      </c>
      <c r="D705">
        <v>489.6</v>
      </c>
    </row>
    <row r="706" spans="1:6" x14ac:dyDescent="0.2">
      <c r="A706" s="74">
        <v>30389</v>
      </c>
      <c r="D706">
        <v>489.6</v>
      </c>
    </row>
    <row r="707" spans="1:6" x14ac:dyDescent="0.2">
      <c r="A707" s="74">
        <v>30396</v>
      </c>
      <c r="D707">
        <v>490.9</v>
      </c>
    </row>
    <row r="708" spans="1:6" x14ac:dyDescent="0.2">
      <c r="A708" s="74">
        <v>30403</v>
      </c>
      <c r="D708">
        <v>491</v>
      </c>
    </row>
    <row r="709" spans="1:6" x14ac:dyDescent="0.2">
      <c r="A709" s="74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2">
      <c r="A710" s="74">
        <v>30410</v>
      </c>
      <c r="D710">
        <v>493.4</v>
      </c>
    </row>
    <row r="711" spans="1:6" x14ac:dyDescent="0.2">
      <c r="A711" s="74">
        <v>30417</v>
      </c>
      <c r="D711">
        <v>493.7</v>
      </c>
    </row>
    <row r="712" spans="1:6" x14ac:dyDescent="0.2">
      <c r="A712" s="74">
        <v>30424</v>
      </c>
      <c r="D712">
        <v>491.2</v>
      </c>
    </row>
    <row r="713" spans="1:6" x14ac:dyDescent="0.2">
      <c r="A713" s="74">
        <v>30431</v>
      </c>
      <c r="D713">
        <v>492.5</v>
      </c>
    </row>
    <row r="714" spans="1:6" x14ac:dyDescent="0.2">
      <c r="A714" s="74">
        <v>30437</v>
      </c>
      <c r="B714">
        <v>504</v>
      </c>
      <c r="C714">
        <v>2059.6</v>
      </c>
      <c r="E714">
        <v>2043.1</v>
      </c>
    </row>
    <row r="715" spans="1:6" x14ac:dyDescent="0.2">
      <c r="A715" s="74">
        <v>30438</v>
      </c>
      <c r="D715">
        <v>496</v>
      </c>
    </row>
    <row r="716" spans="1:6" x14ac:dyDescent="0.2">
      <c r="A716" s="74">
        <v>30445</v>
      </c>
      <c r="D716">
        <v>497.5</v>
      </c>
    </row>
    <row r="717" spans="1:6" x14ac:dyDescent="0.2">
      <c r="A717" s="74">
        <v>30452</v>
      </c>
      <c r="D717">
        <v>501.3</v>
      </c>
    </row>
    <row r="718" spans="1:6" x14ac:dyDescent="0.2">
      <c r="A718" s="74">
        <v>30459</v>
      </c>
      <c r="D718">
        <v>500.9</v>
      </c>
    </row>
    <row r="719" spans="1:6" x14ac:dyDescent="0.2">
      <c r="A719" s="74">
        <v>30466</v>
      </c>
      <c r="D719">
        <v>501</v>
      </c>
    </row>
    <row r="720" spans="1:6" x14ac:dyDescent="0.2">
      <c r="A720" s="74">
        <v>30468</v>
      </c>
      <c r="B720">
        <v>507</v>
      </c>
      <c r="C720">
        <v>2065.9</v>
      </c>
      <c r="E720">
        <v>2053.5</v>
      </c>
    </row>
    <row r="721" spans="1:6" x14ac:dyDescent="0.2">
      <c r="A721" s="74">
        <v>30473</v>
      </c>
      <c r="D721">
        <v>502.6</v>
      </c>
    </row>
    <row r="722" spans="1:6" x14ac:dyDescent="0.2">
      <c r="A722" s="74">
        <v>30480</v>
      </c>
      <c r="D722">
        <v>504.2</v>
      </c>
    </row>
    <row r="723" spans="1:6" x14ac:dyDescent="0.2">
      <c r="A723" s="74">
        <v>30487</v>
      </c>
      <c r="D723">
        <v>504.4</v>
      </c>
    </row>
    <row r="724" spans="1:6" x14ac:dyDescent="0.2">
      <c r="A724" s="74">
        <v>30494</v>
      </c>
      <c r="D724">
        <v>503.9</v>
      </c>
    </row>
    <row r="725" spans="1:6" x14ac:dyDescent="0.2">
      <c r="A725" s="74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2">
      <c r="A726" s="74">
        <v>30501</v>
      </c>
      <c r="D726">
        <v>505.1</v>
      </c>
    </row>
    <row r="727" spans="1:6" x14ac:dyDescent="0.2">
      <c r="A727" s="74">
        <v>30508</v>
      </c>
      <c r="D727">
        <v>508.2</v>
      </c>
    </row>
    <row r="728" spans="1:6" x14ac:dyDescent="0.2">
      <c r="A728" s="74">
        <v>30515</v>
      </c>
      <c r="D728">
        <v>506.8</v>
      </c>
    </row>
    <row r="729" spans="1:6" x14ac:dyDescent="0.2">
      <c r="A729" s="74">
        <v>30522</v>
      </c>
      <c r="D729">
        <v>508.2</v>
      </c>
    </row>
    <row r="730" spans="1:6" x14ac:dyDescent="0.2">
      <c r="A730" s="74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2">
      <c r="A731" s="74">
        <v>30536</v>
      </c>
      <c r="D731">
        <v>509.1</v>
      </c>
    </row>
    <row r="732" spans="1:6" x14ac:dyDescent="0.2">
      <c r="A732" s="74">
        <v>30543</v>
      </c>
      <c r="D732">
        <v>510.8</v>
      </c>
    </row>
    <row r="733" spans="1:6" x14ac:dyDescent="0.2">
      <c r="A733" s="74">
        <v>30550</v>
      </c>
      <c r="D733">
        <v>510.9</v>
      </c>
    </row>
    <row r="734" spans="1:6" x14ac:dyDescent="0.2">
      <c r="A734" s="74">
        <v>30557</v>
      </c>
      <c r="D734">
        <v>510.6</v>
      </c>
    </row>
    <row r="735" spans="1:6" x14ac:dyDescent="0.2">
      <c r="A735" s="74">
        <v>30560</v>
      </c>
      <c r="B735">
        <v>510.8</v>
      </c>
      <c r="C735">
        <v>2074.9</v>
      </c>
      <c r="E735">
        <v>2083.1999999999998</v>
      </c>
    </row>
    <row r="736" spans="1:6" x14ac:dyDescent="0.2">
      <c r="A736" s="74">
        <v>30564</v>
      </c>
      <c r="D736">
        <v>512.29999999999995</v>
      </c>
    </row>
    <row r="737" spans="1:6" x14ac:dyDescent="0.2">
      <c r="A737" s="74">
        <v>30571</v>
      </c>
      <c r="D737">
        <v>511.8</v>
      </c>
    </row>
    <row r="738" spans="1:6" x14ac:dyDescent="0.2">
      <c r="A738" s="74">
        <v>30578</v>
      </c>
      <c r="D738">
        <v>512.29999999999995</v>
      </c>
    </row>
    <row r="739" spans="1:6" x14ac:dyDescent="0.2">
      <c r="A739" s="74">
        <v>30585</v>
      </c>
      <c r="D739">
        <v>514</v>
      </c>
    </row>
    <row r="740" spans="1:6" x14ac:dyDescent="0.2">
      <c r="A740" s="74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2">
      <c r="A741" s="74">
        <v>30592</v>
      </c>
      <c r="D741">
        <v>513.79999999999995</v>
      </c>
    </row>
    <row r="742" spans="1:6" x14ac:dyDescent="0.2">
      <c r="A742" s="74">
        <v>30599</v>
      </c>
      <c r="D742">
        <v>517.29999999999995</v>
      </c>
    </row>
    <row r="743" spans="1:6" x14ac:dyDescent="0.2">
      <c r="A743" s="74">
        <v>30606</v>
      </c>
      <c r="D743">
        <v>517.70000000000005</v>
      </c>
    </row>
    <row r="744" spans="1:6" x14ac:dyDescent="0.2">
      <c r="A744" s="74">
        <v>30613</v>
      </c>
      <c r="D744">
        <v>518.5</v>
      </c>
    </row>
    <row r="745" spans="1:6" x14ac:dyDescent="0.2">
      <c r="A745" s="74">
        <v>30620</v>
      </c>
      <c r="D745">
        <v>518.4</v>
      </c>
    </row>
    <row r="746" spans="1:6" x14ac:dyDescent="0.2">
      <c r="A746" s="74">
        <v>30621</v>
      </c>
      <c r="B746">
        <v>513.4</v>
      </c>
      <c r="C746">
        <v>2089.3000000000002</v>
      </c>
      <c r="E746">
        <v>2112.3000000000002</v>
      </c>
    </row>
    <row r="747" spans="1:6" x14ac:dyDescent="0.2">
      <c r="A747" s="74">
        <v>30627</v>
      </c>
      <c r="D747">
        <v>518.9</v>
      </c>
    </row>
    <row r="748" spans="1:6" x14ac:dyDescent="0.2">
      <c r="A748" s="74">
        <v>30634</v>
      </c>
      <c r="D748">
        <v>519.1</v>
      </c>
    </row>
    <row r="749" spans="1:6" x14ac:dyDescent="0.2">
      <c r="A749" s="74">
        <v>30641</v>
      </c>
      <c r="D749">
        <v>518.79999999999995</v>
      </c>
    </row>
    <row r="750" spans="1:6" x14ac:dyDescent="0.2">
      <c r="A750" s="74">
        <v>30648</v>
      </c>
      <c r="D750">
        <v>518.6</v>
      </c>
    </row>
    <row r="751" spans="1:6" x14ac:dyDescent="0.2">
      <c r="A751" s="74">
        <v>30651</v>
      </c>
      <c r="B751">
        <v>514.20000000000005</v>
      </c>
      <c r="C751">
        <v>2094.1999999999998</v>
      </c>
      <c r="E751">
        <v>2123.5</v>
      </c>
    </row>
    <row r="752" spans="1:6" x14ac:dyDescent="0.2">
      <c r="A752" s="74">
        <v>30655</v>
      </c>
      <c r="D752">
        <v>520.4</v>
      </c>
    </row>
    <row r="753" spans="1:6" x14ac:dyDescent="0.2">
      <c r="A753" s="74">
        <v>30662</v>
      </c>
      <c r="D753">
        <v>521.6</v>
      </c>
    </row>
    <row r="754" spans="1:6" x14ac:dyDescent="0.2">
      <c r="A754" s="74">
        <v>30669</v>
      </c>
      <c r="D754">
        <v>522.20000000000005</v>
      </c>
    </row>
    <row r="755" spans="1:6" x14ac:dyDescent="0.2">
      <c r="A755" s="74">
        <v>30676</v>
      </c>
      <c r="D755">
        <v>520.6</v>
      </c>
    </row>
    <row r="756" spans="1:6" x14ac:dyDescent="0.2">
      <c r="A756" s="74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2">
      <c r="A757" s="74">
        <v>30683</v>
      </c>
      <c r="D757">
        <v>522.20000000000005</v>
      </c>
    </row>
    <row r="758" spans="1:6" x14ac:dyDescent="0.2">
      <c r="A758" s="74">
        <v>30690</v>
      </c>
      <c r="D758">
        <v>525.29999999999995</v>
      </c>
    </row>
    <row r="759" spans="1:6" x14ac:dyDescent="0.2">
      <c r="A759" s="74">
        <v>30697</v>
      </c>
      <c r="D759">
        <v>526.29999999999995</v>
      </c>
    </row>
    <row r="760" spans="1:6" x14ac:dyDescent="0.2">
      <c r="A760" s="74">
        <v>30704</v>
      </c>
      <c r="D760">
        <v>525</v>
      </c>
    </row>
    <row r="761" spans="1:6" x14ac:dyDescent="0.2">
      <c r="A761" s="74">
        <v>30711</v>
      </c>
      <c r="D761">
        <v>524.20000000000005</v>
      </c>
    </row>
    <row r="762" spans="1:6" x14ac:dyDescent="0.2">
      <c r="A762" s="74">
        <v>30713</v>
      </c>
      <c r="B762">
        <v>514.1</v>
      </c>
      <c r="C762">
        <v>2103.5</v>
      </c>
      <c r="E762">
        <v>2158.1999999999998</v>
      </c>
    </row>
    <row r="763" spans="1:6" x14ac:dyDescent="0.2">
      <c r="A763" s="74">
        <v>30718</v>
      </c>
      <c r="D763">
        <v>526.6</v>
      </c>
    </row>
    <row r="764" spans="1:6" x14ac:dyDescent="0.2">
      <c r="A764" s="74">
        <v>30725</v>
      </c>
      <c r="D764">
        <v>527.1</v>
      </c>
    </row>
    <row r="765" spans="1:6" x14ac:dyDescent="0.2">
      <c r="A765" s="74">
        <v>30732</v>
      </c>
      <c r="D765">
        <v>528.5</v>
      </c>
    </row>
    <row r="766" spans="1:6" x14ac:dyDescent="0.2">
      <c r="A766" s="74">
        <v>30739</v>
      </c>
      <c r="D766">
        <v>527.4</v>
      </c>
    </row>
    <row r="767" spans="1:6" x14ac:dyDescent="0.2">
      <c r="A767" s="74">
        <v>30742</v>
      </c>
      <c r="B767">
        <v>516.4</v>
      </c>
      <c r="C767">
        <v>2113.9</v>
      </c>
      <c r="E767">
        <v>2175.1999999999998</v>
      </c>
    </row>
    <row r="768" spans="1:6" x14ac:dyDescent="0.2">
      <c r="A768" s="74">
        <v>30746</v>
      </c>
      <c r="D768">
        <v>529.4</v>
      </c>
    </row>
    <row r="769" spans="1:6" x14ac:dyDescent="0.2">
      <c r="A769" s="74">
        <v>30753</v>
      </c>
      <c r="D769">
        <v>530</v>
      </c>
    </row>
    <row r="770" spans="1:6" x14ac:dyDescent="0.2">
      <c r="A770" s="74">
        <v>30760</v>
      </c>
      <c r="D770">
        <v>531.4</v>
      </c>
    </row>
    <row r="771" spans="1:6" x14ac:dyDescent="0.2">
      <c r="A771" s="74">
        <v>30767</v>
      </c>
      <c r="D771">
        <v>533.29999999999995</v>
      </c>
    </row>
    <row r="772" spans="1:6" x14ac:dyDescent="0.2">
      <c r="A772" s="74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2">
      <c r="A773" s="74">
        <v>30774</v>
      </c>
      <c r="D773">
        <v>531.79999999999995</v>
      </c>
    </row>
    <row r="774" spans="1:6" x14ac:dyDescent="0.2">
      <c r="A774" s="74">
        <v>30781</v>
      </c>
      <c r="D774">
        <v>533.79999999999995</v>
      </c>
    </row>
    <row r="775" spans="1:6" x14ac:dyDescent="0.2">
      <c r="A775" s="74">
        <v>30788</v>
      </c>
      <c r="D775">
        <v>535.5</v>
      </c>
    </row>
    <row r="776" spans="1:6" x14ac:dyDescent="0.2">
      <c r="A776" s="74">
        <v>30795</v>
      </c>
      <c r="D776">
        <v>534.70000000000005</v>
      </c>
    </row>
    <row r="777" spans="1:6" x14ac:dyDescent="0.2">
      <c r="A777" s="74">
        <v>30802</v>
      </c>
      <c r="D777">
        <v>534.5</v>
      </c>
    </row>
    <row r="778" spans="1:6" x14ac:dyDescent="0.2">
      <c r="A778" s="74">
        <v>30803</v>
      </c>
      <c r="B778">
        <v>518.6</v>
      </c>
      <c r="C778">
        <v>2129.6</v>
      </c>
      <c r="E778">
        <v>2204.1</v>
      </c>
    </row>
    <row r="779" spans="1:6" x14ac:dyDescent="0.2">
      <c r="A779" s="74">
        <v>30809</v>
      </c>
      <c r="D779">
        <v>535.4</v>
      </c>
    </row>
    <row r="780" spans="1:6" x14ac:dyDescent="0.2">
      <c r="A780" s="74">
        <v>30816</v>
      </c>
      <c r="D780">
        <v>537.4</v>
      </c>
    </row>
    <row r="781" spans="1:6" x14ac:dyDescent="0.2">
      <c r="A781" s="74">
        <v>30823</v>
      </c>
      <c r="D781">
        <v>537.1</v>
      </c>
    </row>
    <row r="782" spans="1:6" x14ac:dyDescent="0.2">
      <c r="A782" s="74">
        <v>30830</v>
      </c>
      <c r="D782">
        <v>536.20000000000005</v>
      </c>
    </row>
    <row r="783" spans="1:6" x14ac:dyDescent="0.2">
      <c r="A783" s="74">
        <v>30834</v>
      </c>
      <c r="B783">
        <v>520.9</v>
      </c>
      <c r="C783">
        <v>2136.1</v>
      </c>
      <c r="E783">
        <v>2215.1</v>
      </c>
    </row>
    <row r="784" spans="1:6" x14ac:dyDescent="0.2">
      <c r="A784" s="74">
        <v>30837</v>
      </c>
      <c r="D784">
        <v>539.6</v>
      </c>
    </row>
    <row r="785" spans="1:6" x14ac:dyDescent="0.2">
      <c r="A785" s="74">
        <v>30844</v>
      </c>
      <c r="D785">
        <v>540.20000000000005</v>
      </c>
    </row>
    <row r="786" spans="1:6" x14ac:dyDescent="0.2">
      <c r="A786" s="74">
        <v>30851</v>
      </c>
      <c r="D786">
        <v>539.29999999999995</v>
      </c>
    </row>
    <row r="787" spans="1:6" x14ac:dyDescent="0.2">
      <c r="A787" s="74">
        <v>30858</v>
      </c>
      <c r="D787">
        <v>540.29999999999995</v>
      </c>
    </row>
    <row r="788" spans="1:6" x14ac:dyDescent="0.2">
      <c r="A788" s="74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2">
      <c r="A789" s="74">
        <v>30865</v>
      </c>
      <c r="D789">
        <v>541.1</v>
      </c>
    </row>
    <row r="790" spans="1:6" x14ac:dyDescent="0.2">
      <c r="A790" s="74">
        <v>30872</v>
      </c>
      <c r="D790">
        <v>539.9</v>
      </c>
    </row>
    <row r="791" spans="1:6" x14ac:dyDescent="0.2">
      <c r="A791" s="74">
        <v>30879</v>
      </c>
      <c r="D791">
        <v>542.20000000000005</v>
      </c>
    </row>
    <row r="792" spans="1:6" x14ac:dyDescent="0.2">
      <c r="A792" s="74">
        <v>30886</v>
      </c>
      <c r="D792">
        <v>541.29999999999995</v>
      </c>
    </row>
    <row r="793" spans="1:6" x14ac:dyDescent="0.2">
      <c r="A793" s="74">
        <v>30893</v>
      </c>
      <c r="D793">
        <v>539.70000000000005</v>
      </c>
    </row>
    <row r="794" spans="1:6" x14ac:dyDescent="0.2">
      <c r="A794" s="74">
        <v>30895</v>
      </c>
      <c r="B794">
        <v>518.20000000000005</v>
      </c>
      <c r="C794">
        <v>2136.4</v>
      </c>
      <c r="E794">
        <v>2230.4</v>
      </c>
    </row>
    <row r="795" spans="1:6" x14ac:dyDescent="0.2">
      <c r="A795" s="74">
        <v>30900</v>
      </c>
      <c r="D795">
        <v>540.5</v>
      </c>
    </row>
    <row r="796" spans="1:6" x14ac:dyDescent="0.2">
      <c r="A796" s="74">
        <v>30907</v>
      </c>
      <c r="D796">
        <v>541.20000000000005</v>
      </c>
    </row>
    <row r="797" spans="1:6" x14ac:dyDescent="0.2">
      <c r="A797" s="74">
        <v>30914</v>
      </c>
      <c r="D797">
        <v>541.29999999999995</v>
      </c>
    </row>
    <row r="798" spans="1:6" x14ac:dyDescent="0.2">
      <c r="A798" s="74">
        <v>30921</v>
      </c>
      <c r="D798">
        <v>540.70000000000005</v>
      </c>
    </row>
    <row r="799" spans="1:6" x14ac:dyDescent="0.2">
      <c r="A799" s="74">
        <v>30926</v>
      </c>
      <c r="B799">
        <v>518.70000000000005</v>
      </c>
      <c r="C799">
        <v>2143.6</v>
      </c>
      <c r="E799">
        <v>2244.4</v>
      </c>
    </row>
    <row r="800" spans="1:6" x14ac:dyDescent="0.2">
      <c r="A800" s="74">
        <v>30928</v>
      </c>
      <c r="D800">
        <v>541.70000000000005</v>
      </c>
    </row>
    <row r="801" spans="1:6" x14ac:dyDescent="0.2">
      <c r="A801" s="74">
        <v>30935</v>
      </c>
      <c r="D801">
        <v>543.4</v>
      </c>
    </row>
    <row r="802" spans="1:6" x14ac:dyDescent="0.2">
      <c r="A802" s="74">
        <v>30942</v>
      </c>
      <c r="D802">
        <v>542.79999999999995</v>
      </c>
    </row>
    <row r="803" spans="1:6" x14ac:dyDescent="0.2">
      <c r="A803" s="74">
        <v>30949</v>
      </c>
      <c r="D803">
        <v>542.79999999999995</v>
      </c>
    </row>
    <row r="804" spans="1:6" x14ac:dyDescent="0.2">
      <c r="A804" s="74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2">
      <c r="A805" s="74">
        <v>30963</v>
      </c>
      <c r="D805">
        <v>542.20000000000005</v>
      </c>
    </row>
    <row r="806" spans="1:6" x14ac:dyDescent="0.2">
      <c r="A806" s="74">
        <v>30970</v>
      </c>
      <c r="D806">
        <v>545.70000000000005</v>
      </c>
    </row>
    <row r="807" spans="1:6" x14ac:dyDescent="0.2">
      <c r="A807" s="74">
        <v>30977</v>
      </c>
      <c r="D807">
        <v>542.1</v>
      </c>
    </row>
    <row r="808" spans="1:6" x14ac:dyDescent="0.2">
      <c r="A808" s="74">
        <v>30984</v>
      </c>
      <c r="D808">
        <v>544.4</v>
      </c>
    </row>
    <row r="809" spans="1:6" x14ac:dyDescent="0.2">
      <c r="A809" s="74">
        <v>30987</v>
      </c>
      <c r="B809">
        <v>519.9</v>
      </c>
      <c r="C809">
        <v>2166.6</v>
      </c>
      <c r="E809">
        <v>2281.4</v>
      </c>
    </row>
    <row r="810" spans="1:6" x14ac:dyDescent="0.2">
      <c r="A810" s="74">
        <v>30991</v>
      </c>
      <c r="D810">
        <v>546.4</v>
      </c>
    </row>
    <row r="811" spans="1:6" x14ac:dyDescent="0.2">
      <c r="A811" s="74">
        <v>30998</v>
      </c>
      <c r="D811">
        <v>546.70000000000005</v>
      </c>
    </row>
    <row r="812" spans="1:6" x14ac:dyDescent="0.2">
      <c r="A812" s="74">
        <v>31005</v>
      </c>
      <c r="D812">
        <v>549.70000000000005</v>
      </c>
    </row>
    <row r="813" spans="1:6" x14ac:dyDescent="0.2">
      <c r="A813" s="74">
        <v>31012</v>
      </c>
      <c r="D813">
        <v>549.1</v>
      </c>
    </row>
    <row r="814" spans="1:6" x14ac:dyDescent="0.2">
      <c r="A814" s="74">
        <v>31017</v>
      </c>
      <c r="B814">
        <v>522.79999999999995</v>
      </c>
      <c r="C814">
        <v>2186.1999999999998</v>
      </c>
      <c r="E814">
        <v>2306.4</v>
      </c>
    </row>
    <row r="815" spans="1:6" x14ac:dyDescent="0.2">
      <c r="A815" s="74">
        <v>31019</v>
      </c>
      <c r="D815">
        <v>545.1</v>
      </c>
    </row>
    <row r="816" spans="1:6" x14ac:dyDescent="0.2">
      <c r="A816" s="74">
        <v>31026</v>
      </c>
      <c r="D816">
        <v>549.6</v>
      </c>
    </row>
    <row r="817" spans="1:6" x14ac:dyDescent="0.2">
      <c r="A817" s="74">
        <v>31033</v>
      </c>
      <c r="D817">
        <v>550.6</v>
      </c>
    </row>
    <row r="818" spans="1:6" x14ac:dyDescent="0.2">
      <c r="A818" s="74">
        <v>31040</v>
      </c>
      <c r="D818">
        <v>554</v>
      </c>
    </row>
    <row r="819" spans="1:6" x14ac:dyDescent="0.2">
      <c r="A819" s="74">
        <v>31047</v>
      </c>
      <c r="D819">
        <v>555.9</v>
      </c>
    </row>
    <row r="820" spans="1:6" x14ac:dyDescent="0.2">
      <c r="A820" s="74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2">
      <c r="A821" s="74">
        <v>31054</v>
      </c>
      <c r="D821">
        <v>554</v>
      </c>
    </row>
    <row r="822" spans="1:6" x14ac:dyDescent="0.2">
      <c r="A822" s="74">
        <v>31061</v>
      </c>
      <c r="D822">
        <v>555.6</v>
      </c>
    </row>
    <row r="823" spans="1:6" x14ac:dyDescent="0.2">
      <c r="A823" s="74">
        <v>31068</v>
      </c>
      <c r="D823">
        <v>557.5</v>
      </c>
    </row>
    <row r="824" spans="1:6" x14ac:dyDescent="0.2">
      <c r="A824" s="74">
        <v>31075</v>
      </c>
      <c r="D824">
        <v>558.79999999999995</v>
      </c>
    </row>
    <row r="825" spans="1:6" x14ac:dyDescent="0.2">
      <c r="A825" s="74">
        <v>31079</v>
      </c>
      <c r="B825">
        <v>530.20000000000005</v>
      </c>
      <c r="C825">
        <v>2214.6</v>
      </c>
      <c r="E825">
        <v>2354.1</v>
      </c>
    </row>
    <row r="826" spans="1:6" x14ac:dyDescent="0.2">
      <c r="A826" s="74">
        <v>31082</v>
      </c>
      <c r="D826">
        <v>561.4</v>
      </c>
    </row>
    <row r="827" spans="1:6" x14ac:dyDescent="0.2">
      <c r="A827" s="74">
        <v>31089</v>
      </c>
      <c r="D827">
        <v>562.4</v>
      </c>
    </row>
    <row r="828" spans="1:6" x14ac:dyDescent="0.2">
      <c r="A828" s="74">
        <v>31096</v>
      </c>
      <c r="D828">
        <v>563.70000000000005</v>
      </c>
    </row>
    <row r="829" spans="1:6" x14ac:dyDescent="0.2">
      <c r="A829" s="74">
        <v>31103</v>
      </c>
      <c r="D829">
        <v>564.9</v>
      </c>
    </row>
    <row r="830" spans="1:6" x14ac:dyDescent="0.2">
      <c r="A830" s="74">
        <v>31107</v>
      </c>
      <c r="B830">
        <v>530.5</v>
      </c>
      <c r="C830">
        <v>2215.5</v>
      </c>
      <c r="E830">
        <v>2366.1999999999998</v>
      </c>
    </row>
    <row r="831" spans="1:6" x14ac:dyDescent="0.2">
      <c r="A831" s="74">
        <v>31110</v>
      </c>
      <c r="D831">
        <v>565.70000000000005</v>
      </c>
    </row>
    <row r="832" spans="1:6" x14ac:dyDescent="0.2">
      <c r="A832" s="74">
        <v>31117</v>
      </c>
      <c r="D832">
        <v>565.6</v>
      </c>
    </row>
    <row r="833" spans="1:6" x14ac:dyDescent="0.2">
      <c r="A833" s="74">
        <v>31124</v>
      </c>
      <c r="D833">
        <v>565.1</v>
      </c>
    </row>
    <row r="834" spans="1:6" x14ac:dyDescent="0.2">
      <c r="A834" s="74">
        <v>31131</v>
      </c>
      <c r="D834">
        <v>567.6</v>
      </c>
    </row>
    <row r="835" spans="1:6" x14ac:dyDescent="0.2">
      <c r="A835" s="74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2">
      <c r="A836" s="74">
        <v>31145</v>
      </c>
      <c r="D836">
        <v>567.79999999999995</v>
      </c>
    </row>
    <row r="837" spans="1:6" x14ac:dyDescent="0.2">
      <c r="A837" s="74">
        <v>31152</v>
      </c>
      <c r="D837">
        <v>571.20000000000005</v>
      </c>
    </row>
    <row r="838" spans="1:6" x14ac:dyDescent="0.2">
      <c r="A838" s="74">
        <v>31159</v>
      </c>
      <c r="D838">
        <v>572.1</v>
      </c>
    </row>
    <row r="839" spans="1:6" x14ac:dyDescent="0.2">
      <c r="A839" s="74">
        <v>31166</v>
      </c>
      <c r="D839">
        <v>570.4</v>
      </c>
    </row>
    <row r="840" spans="1:6" x14ac:dyDescent="0.2">
      <c r="A840" s="74">
        <v>31168</v>
      </c>
      <c r="B840">
        <v>536.5</v>
      </c>
      <c r="C840">
        <v>2229</v>
      </c>
      <c r="E840">
        <v>2389.5</v>
      </c>
    </row>
    <row r="841" spans="1:6" x14ac:dyDescent="0.2">
      <c r="A841" s="74">
        <v>31173</v>
      </c>
      <c r="D841">
        <v>571.9</v>
      </c>
    </row>
    <row r="842" spans="1:6" x14ac:dyDescent="0.2">
      <c r="A842" s="74">
        <v>31180</v>
      </c>
      <c r="D842">
        <v>574</v>
      </c>
    </row>
    <row r="843" spans="1:6" x14ac:dyDescent="0.2">
      <c r="A843" s="74">
        <v>31187</v>
      </c>
      <c r="D843">
        <v>576.4</v>
      </c>
    </row>
    <row r="844" spans="1:6" x14ac:dyDescent="0.2">
      <c r="A844" s="74">
        <v>31194</v>
      </c>
      <c r="D844">
        <v>577.1</v>
      </c>
    </row>
    <row r="845" spans="1:6" x14ac:dyDescent="0.2">
      <c r="A845" s="74">
        <v>31199</v>
      </c>
      <c r="B845">
        <v>541.70000000000005</v>
      </c>
      <c r="C845">
        <v>2244.3000000000002</v>
      </c>
      <c r="E845">
        <v>2412.6</v>
      </c>
    </row>
    <row r="846" spans="1:6" x14ac:dyDescent="0.2">
      <c r="A846" s="74">
        <v>31201</v>
      </c>
      <c r="D846">
        <v>575.9</v>
      </c>
    </row>
    <row r="847" spans="1:6" x14ac:dyDescent="0.2">
      <c r="A847" s="74">
        <v>31208</v>
      </c>
      <c r="D847">
        <v>580.5</v>
      </c>
    </row>
    <row r="848" spans="1:6" x14ac:dyDescent="0.2">
      <c r="A848" s="74">
        <v>31215</v>
      </c>
      <c r="D848">
        <v>581.20000000000005</v>
      </c>
    </row>
    <row r="849" spans="1:6" x14ac:dyDescent="0.2">
      <c r="A849" s="74">
        <v>31222</v>
      </c>
      <c r="D849">
        <v>583.6</v>
      </c>
    </row>
    <row r="850" spans="1:6" x14ac:dyDescent="0.2">
      <c r="A850" s="74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2">
      <c r="A851" s="74">
        <v>31236</v>
      </c>
      <c r="D851">
        <v>585.70000000000005</v>
      </c>
    </row>
    <row r="852" spans="1:6" x14ac:dyDescent="0.2">
      <c r="A852" s="74">
        <v>31243</v>
      </c>
      <c r="D852">
        <v>588.6</v>
      </c>
    </row>
    <row r="853" spans="1:6" x14ac:dyDescent="0.2">
      <c r="A853" s="74">
        <v>31250</v>
      </c>
      <c r="D853">
        <v>590</v>
      </c>
    </row>
    <row r="854" spans="1:6" x14ac:dyDescent="0.2">
      <c r="A854" s="74">
        <v>31257</v>
      </c>
      <c r="D854">
        <v>591</v>
      </c>
    </row>
    <row r="855" spans="1:6" x14ac:dyDescent="0.2">
      <c r="A855" s="74">
        <v>31260</v>
      </c>
      <c r="B855">
        <v>552.5</v>
      </c>
      <c r="C855">
        <v>2265.1</v>
      </c>
      <c r="E855">
        <v>2444</v>
      </c>
    </row>
    <row r="856" spans="1:6" x14ac:dyDescent="0.2">
      <c r="A856" s="74">
        <v>31264</v>
      </c>
      <c r="D856">
        <v>593.6</v>
      </c>
    </row>
    <row r="857" spans="1:6" x14ac:dyDescent="0.2">
      <c r="A857" s="74">
        <v>31271</v>
      </c>
      <c r="D857">
        <v>594.9</v>
      </c>
    </row>
    <row r="858" spans="1:6" x14ac:dyDescent="0.2">
      <c r="A858" s="74">
        <v>31278</v>
      </c>
      <c r="D858">
        <v>595.70000000000005</v>
      </c>
    </row>
    <row r="859" spans="1:6" x14ac:dyDescent="0.2">
      <c r="A859" s="74">
        <v>31285</v>
      </c>
      <c r="D859">
        <v>598.5</v>
      </c>
    </row>
    <row r="860" spans="1:6" x14ac:dyDescent="0.2">
      <c r="A860" s="74">
        <v>31291</v>
      </c>
      <c r="B860">
        <v>558.1</v>
      </c>
      <c r="C860">
        <v>2272.3000000000002</v>
      </c>
      <c r="E860">
        <v>2456.4</v>
      </c>
    </row>
    <row r="861" spans="1:6" x14ac:dyDescent="0.2">
      <c r="A861" s="74">
        <v>31292</v>
      </c>
      <c r="D861">
        <v>598.20000000000005</v>
      </c>
    </row>
    <row r="862" spans="1:6" x14ac:dyDescent="0.2">
      <c r="A862" s="74">
        <v>31299</v>
      </c>
      <c r="D862">
        <v>601.29999999999995</v>
      </c>
    </row>
    <row r="863" spans="1:6" x14ac:dyDescent="0.2">
      <c r="A863" s="74">
        <v>31306</v>
      </c>
      <c r="D863">
        <v>601.20000000000005</v>
      </c>
    </row>
    <row r="864" spans="1:6" x14ac:dyDescent="0.2">
      <c r="A864" s="74">
        <v>31313</v>
      </c>
      <c r="D864">
        <v>602</v>
      </c>
    </row>
    <row r="865" spans="1:6" x14ac:dyDescent="0.2">
      <c r="A865" s="74">
        <v>31320</v>
      </c>
      <c r="D865">
        <v>610.29999999999995</v>
      </c>
    </row>
    <row r="866" spans="1:6" x14ac:dyDescent="0.2">
      <c r="A866" s="74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2">
      <c r="A867" s="74">
        <v>31327</v>
      </c>
      <c r="D867">
        <v>606.20000000000005</v>
      </c>
    </row>
    <row r="868" spans="1:6" x14ac:dyDescent="0.2">
      <c r="A868" s="74">
        <v>31334</v>
      </c>
      <c r="D868">
        <v>605.79999999999995</v>
      </c>
    </row>
    <row r="869" spans="1:6" x14ac:dyDescent="0.2">
      <c r="A869" s="74">
        <v>31341</v>
      </c>
      <c r="D869">
        <v>609.5</v>
      </c>
    </row>
    <row r="870" spans="1:6" x14ac:dyDescent="0.2">
      <c r="A870" s="74">
        <v>31348</v>
      </c>
      <c r="D870">
        <v>608.9</v>
      </c>
    </row>
    <row r="871" spans="1:6" x14ac:dyDescent="0.2">
      <c r="A871" s="74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2">
      <c r="A872" s="74">
        <v>31355</v>
      </c>
      <c r="D872">
        <v>609.9</v>
      </c>
    </row>
    <row r="873" spans="1:6" x14ac:dyDescent="0.2">
      <c r="A873" s="74">
        <v>31362</v>
      </c>
      <c r="D873">
        <v>609.29999999999995</v>
      </c>
    </row>
    <row r="874" spans="1:6" x14ac:dyDescent="0.2">
      <c r="A874" s="74">
        <v>31369</v>
      </c>
      <c r="D874">
        <v>611</v>
      </c>
    </row>
    <row r="875" spans="1:6" x14ac:dyDescent="0.2">
      <c r="A875" s="74">
        <v>31376</v>
      </c>
      <c r="D875">
        <v>614.79999999999995</v>
      </c>
    </row>
    <row r="876" spans="1:6" x14ac:dyDescent="0.2">
      <c r="A876" s="74">
        <v>31382</v>
      </c>
      <c r="B876">
        <v>566</v>
      </c>
      <c r="C876">
        <v>2275.9</v>
      </c>
      <c r="E876">
        <v>2492.1</v>
      </c>
    </row>
    <row r="877" spans="1:6" x14ac:dyDescent="0.2">
      <c r="A877" s="74">
        <v>31383</v>
      </c>
      <c r="D877">
        <v>616.20000000000005</v>
      </c>
    </row>
    <row r="878" spans="1:6" x14ac:dyDescent="0.2">
      <c r="A878" s="74">
        <v>31390</v>
      </c>
      <c r="D878">
        <v>618.20000000000005</v>
      </c>
    </row>
    <row r="879" spans="1:6" x14ac:dyDescent="0.2">
      <c r="A879" s="74">
        <v>31397</v>
      </c>
      <c r="D879">
        <v>619.5</v>
      </c>
    </row>
    <row r="880" spans="1:6" x14ac:dyDescent="0.2">
      <c r="A880" s="74">
        <v>31404</v>
      </c>
      <c r="D880">
        <v>622.4</v>
      </c>
    </row>
    <row r="881" spans="1:6" x14ac:dyDescent="0.2">
      <c r="A881" s="74">
        <v>31411</v>
      </c>
      <c r="D881">
        <v>619.9</v>
      </c>
    </row>
    <row r="882" spans="1:6" x14ac:dyDescent="0.2">
      <c r="A882" s="74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2">
      <c r="A883" s="74">
        <v>31418</v>
      </c>
      <c r="D883">
        <v>622</v>
      </c>
    </row>
    <row r="884" spans="1:6" x14ac:dyDescent="0.2">
      <c r="A884" s="74">
        <v>31425</v>
      </c>
      <c r="D884">
        <v>620.1</v>
      </c>
    </row>
    <row r="885" spans="1:6" x14ac:dyDescent="0.2">
      <c r="A885" s="74">
        <v>31432</v>
      </c>
      <c r="D885">
        <v>620.9</v>
      </c>
    </row>
    <row r="886" spans="1:6" x14ac:dyDescent="0.2">
      <c r="A886" s="74">
        <v>31439</v>
      </c>
      <c r="D886">
        <v>623.4</v>
      </c>
    </row>
    <row r="887" spans="1:6" x14ac:dyDescent="0.2">
      <c r="A887" s="74">
        <v>31444</v>
      </c>
      <c r="B887">
        <v>569.9</v>
      </c>
      <c r="C887">
        <v>2290.6999999999998</v>
      </c>
      <c r="E887">
        <v>2512.9</v>
      </c>
    </row>
    <row r="888" spans="1:6" x14ac:dyDescent="0.2">
      <c r="A888" s="74">
        <v>31446</v>
      </c>
      <c r="D888">
        <v>620.29999999999995</v>
      </c>
    </row>
    <row r="889" spans="1:6" x14ac:dyDescent="0.2">
      <c r="A889" s="74">
        <v>31453</v>
      </c>
      <c r="D889">
        <v>624.1</v>
      </c>
    </row>
    <row r="890" spans="1:6" x14ac:dyDescent="0.2">
      <c r="A890" s="74">
        <v>31460</v>
      </c>
      <c r="D890">
        <v>624.4</v>
      </c>
    </row>
    <row r="891" spans="1:6" x14ac:dyDescent="0.2">
      <c r="A891" s="74">
        <v>31467</v>
      </c>
      <c r="D891">
        <v>627.70000000000005</v>
      </c>
    </row>
    <row r="892" spans="1:6" x14ac:dyDescent="0.2">
      <c r="A892" s="74">
        <v>31472</v>
      </c>
      <c r="B892">
        <v>580.70000000000005</v>
      </c>
      <c r="C892">
        <v>2321.8000000000002</v>
      </c>
      <c r="E892">
        <v>2533.1</v>
      </c>
    </row>
    <row r="893" spans="1:6" x14ac:dyDescent="0.2">
      <c r="A893" s="74">
        <v>31474</v>
      </c>
      <c r="D893">
        <v>627.5</v>
      </c>
    </row>
    <row r="894" spans="1:6" x14ac:dyDescent="0.2">
      <c r="A894" s="74">
        <v>31481</v>
      </c>
      <c r="D894">
        <v>631.70000000000005</v>
      </c>
    </row>
    <row r="895" spans="1:6" x14ac:dyDescent="0.2">
      <c r="A895" s="74">
        <v>31488</v>
      </c>
      <c r="D895">
        <v>633.5</v>
      </c>
    </row>
    <row r="896" spans="1:6" x14ac:dyDescent="0.2">
      <c r="A896" s="74">
        <v>31495</v>
      </c>
      <c r="D896">
        <v>635.20000000000005</v>
      </c>
    </row>
    <row r="897" spans="1:6" x14ac:dyDescent="0.2">
      <c r="A897" s="74">
        <v>31502</v>
      </c>
      <c r="D897">
        <v>636.1</v>
      </c>
    </row>
    <row r="898" spans="1:6" x14ac:dyDescent="0.2">
      <c r="A898" s="74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2">
      <c r="A899" s="74">
        <v>31509</v>
      </c>
      <c r="D899">
        <v>639.70000000000005</v>
      </c>
    </row>
    <row r="900" spans="1:6" x14ac:dyDescent="0.2">
      <c r="A900" s="74">
        <v>31516</v>
      </c>
      <c r="D900">
        <v>638.1</v>
      </c>
    </row>
    <row r="901" spans="1:6" x14ac:dyDescent="0.2">
      <c r="A901" s="74">
        <v>31523</v>
      </c>
      <c r="D901">
        <v>640.6</v>
      </c>
    </row>
    <row r="902" spans="1:6" x14ac:dyDescent="0.2">
      <c r="A902" s="74">
        <v>31530</v>
      </c>
      <c r="D902">
        <v>643.29999999999995</v>
      </c>
    </row>
    <row r="903" spans="1:6" x14ac:dyDescent="0.2">
      <c r="A903" s="74">
        <v>31533</v>
      </c>
      <c r="B903">
        <v>598.20000000000005</v>
      </c>
      <c r="C903">
        <v>2371.4</v>
      </c>
      <c r="E903">
        <v>2584.8000000000002</v>
      </c>
    </row>
    <row r="904" spans="1:6" x14ac:dyDescent="0.2">
      <c r="A904" s="74">
        <v>31537</v>
      </c>
      <c r="D904">
        <v>648.20000000000005</v>
      </c>
    </row>
    <row r="905" spans="1:6" x14ac:dyDescent="0.2">
      <c r="A905" s="74">
        <v>31544</v>
      </c>
      <c r="D905">
        <v>650.29999999999995</v>
      </c>
    </row>
    <row r="906" spans="1:6" x14ac:dyDescent="0.2">
      <c r="A906" s="74">
        <v>31551</v>
      </c>
      <c r="D906">
        <v>652.20000000000005</v>
      </c>
    </row>
    <row r="907" spans="1:6" x14ac:dyDescent="0.2">
      <c r="A907" s="74">
        <v>31558</v>
      </c>
      <c r="D907">
        <v>654.20000000000005</v>
      </c>
    </row>
    <row r="908" spans="1:6" x14ac:dyDescent="0.2">
      <c r="A908" s="74">
        <v>31564</v>
      </c>
      <c r="B908">
        <v>603.79999999999995</v>
      </c>
      <c r="C908">
        <v>2381.1999999999998</v>
      </c>
      <c r="E908">
        <v>2605</v>
      </c>
    </row>
    <row r="909" spans="1:6" x14ac:dyDescent="0.2">
      <c r="A909" s="74">
        <v>31565</v>
      </c>
      <c r="D909">
        <v>654.9</v>
      </c>
    </row>
    <row r="910" spans="1:6" x14ac:dyDescent="0.2">
      <c r="A910" s="74">
        <v>31572</v>
      </c>
      <c r="D910">
        <v>658.1</v>
      </c>
    </row>
    <row r="911" spans="1:6" x14ac:dyDescent="0.2">
      <c r="A911" s="74">
        <v>31579</v>
      </c>
      <c r="D911">
        <v>661</v>
      </c>
    </row>
    <row r="912" spans="1:6" x14ac:dyDescent="0.2">
      <c r="A912" s="74">
        <v>31586</v>
      </c>
      <c r="D912">
        <v>660.8</v>
      </c>
    </row>
    <row r="913" spans="1:6" x14ac:dyDescent="0.2">
      <c r="A913" s="74">
        <v>31593</v>
      </c>
      <c r="D913">
        <v>664.2</v>
      </c>
    </row>
    <row r="914" spans="1:6" x14ac:dyDescent="0.2">
      <c r="A914" s="74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2">
      <c r="A915" s="74">
        <v>31600</v>
      </c>
      <c r="D915">
        <v>665.7</v>
      </c>
    </row>
    <row r="916" spans="1:6" x14ac:dyDescent="0.2">
      <c r="A916" s="74">
        <v>31607</v>
      </c>
      <c r="D916">
        <v>670</v>
      </c>
    </row>
    <row r="917" spans="1:6" x14ac:dyDescent="0.2">
      <c r="A917" s="74">
        <v>31614</v>
      </c>
      <c r="D917">
        <v>671.5</v>
      </c>
    </row>
    <row r="918" spans="1:6" x14ac:dyDescent="0.2">
      <c r="A918" s="74">
        <v>31621</v>
      </c>
      <c r="D918">
        <v>672.4</v>
      </c>
    </row>
    <row r="919" spans="1:6" x14ac:dyDescent="0.2">
      <c r="A919" s="74">
        <v>31625</v>
      </c>
      <c r="B919">
        <v>619.29999999999995</v>
      </c>
      <c r="C919">
        <v>2414.6999999999998</v>
      </c>
      <c r="E919">
        <v>2646.5</v>
      </c>
    </row>
    <row r="920" spans="1:6" x14ac:dyDescent="0.2">
      <c r="A920" s="74">
        <v>31628</v>
      </c>
      <c r="D920">
        <v>674.1</v>
      </c>
    </row>
    <row r="921" spans="1:6" x14ac:dyDescent="0.2">
      <c r="A921" s="74">
        <v>31635</v>
      </c>
      <c r="D921">
        <v>676</v>
      </c>
    </row>
    <row r="922" spans="1:6" x14ac:dyDescent="0.2">
      <c r="A922" s="74">
        <v>31642</v>
      </c>
      <c r="D922">
        <v>677.5</v>
      </c>
    </row>
    <row r="923" spans="1:6" x14ac:dyDescent="0.2">
      <c r="A923" s="74">
        <v>31649</v>
      </c>
      <c r="D923">
        <v>679.5</v>
      </c>
    </row>
    <row r="924" spans="1:6" x14ac:dyDescent="0.2">
      <c r="A924" s="74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2">
      <c r="A925" s="74">
        <v>31663</v>
      </c>
      <c r="D925">
        <v>685.4</v>
      </c>
    </row>
    <row r="926" spans="1:6" x14ac:dyDescent="0.2">
      <c r="A926" s="74">
        <v>31670</v>
      </c>
      <c r="D926">
        <v>685.1</v>
      </c>
    </row>
    <row r="927" spans="1:6" x14ac:dyDescent="0.2">
      <c r="A927" s="74">
        <v>31677</v>
      </c>
      <c r="D927">
        <v>688.3</v>
      </c>
    </row>
    <row r="928" spans="1:6" x14ac:dyDescent="0.2">
      <c r="A928" s="74">
        <v>31684</v>
      </c>
      <c r="D928">
        <v>690.6</v>
      </c>
    </row>
    <row r="929" spans="1:6" x14ac:dyDescent="0.2">
      <c r="A929" s="74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2">
      <c r="A930" s="74">
        <v>31691</v>
      </c>
      <c r="D930">
        <v>691.2</v>
      </c>
    </row>
    <row r="931" spans="1:6" x14ac:dyDescent="0.2">
      <c r="A931" s="74">
        <v>31698</v>
      </c>
      <c r="D931">
        <v>691.2</v>
      </c>
    </row>
    <row r="932" spans="1:6" x14ac:dyDescent="0.2">
      <c r="A932" s="74">
        <v>31705</v>
      </c>
      <c r="D932">
        <v>695.9</v>
      </c>
    </row>
    <row r="933" spans="1:6" x14ac:dyDescent="0.2">
      <c r="A933" s="74">
        <v>31712</v>
      </c>
      <c r="D933">
        <v>698.4</v>
      </c>
    </row>
    <row r="934" spans="1:6" x14ac:dyDescent="0.2">
      <c r="A934" s="74">
        <v>31717</v>
      </c>
      <c r="B934">
        <v>638.9</v>
      </c>
      <c r="C934">
        <v>2446.8000000000002</v>
      </c>
      <c r="E934">
        <v>2701.3</v>
      </c>
    </row>
    <row r="935" spans="1:6" x14ac:dyDescent="0.2">
      <c r="A935" s="74">
        <v>31719</v>
      </c>
      <c r="D935">
        <v>698.9</v>
      </c>
    </row>
    <row r="936" spans="1:6" x14ac:dyDescent="0.2">
      <c r="A936" s="74">
        <v>31726</v>
      </c>
      <c r="D936">
        <v>702.8</v>
      </c>
    </row>
    <row r="937" spans="1:6" x14ac:dyDescent="0.2">
      <c r="A937" s="74">
        <v>31733</v>
      </c>
      <c r="D937">
        <v>704.3</v>
      </c>
    </row>
    <row r="938" spans="1:6" x14ac:dyDescent="0.2">
      <c r="A938" s="74">
        <v>31740</v>
      </c>
      <c r="D938">
        <v>704.3</v>
      </c>
    </row>
    <row r="939" spans="1:6" x14ac:dyDescent="0.2">
      <c r="A939" s="74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2">
      <c r="A940" s="74">
        <v>31754</v>
      </c>
      <c r="D940">
        <v>714.6</v>
      </c>
    </row>
    <row r="941" spans="1:6" x14ac:dyDescent="0.2">
      <c r="A941" s="74">
        <v>31761</v>
      </c>
      <c r="D941">
        <v>718.6</v>
      </c>
    </row>
    <row r="942" spans="1:6" x14ac:dyDescent="0.2">
      <c r="A942" s="74">
        <v>31768</v>
      </c>
      <c r="D942">
        <v>726.6</v>
      </c>
    </row>
    <row r="943" spans="1:6" x14ac:dyDescent="0.2">
      <c r="A943" s="74">
        <v>31775</v>
      </c>
      <c r="D943">
        <v>735.2</v>
      </c>
    </row>
    <row r="944" spans="1:6" x14ac:dyDescent="0.2">
      <c r="A944" s="74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2">
      <c r="A945" s="74">
        <v>31782</v>
      </c>
      <c r="D945">
        <v>742.1</v>
      </c>
    </row>
    <row r="946" spans="1:6" x14ac:dyDescent="0.2">
      <c r="A946" s="74">
        <v>31789</v>
      </c>
      <c r="D946">
        <v>727.9</v>
      </c>
    </row>
    <row r="947" spans="1:6" x14ac:dyDescent="0.2">
      <c r="A947" s="74">
        <v>31796</v>
      </c>
      <c r="D947">
        <v>725.3</v>
      </c>
    </row>
    <row r="948" spans="1:6" x14ac:dyDescent="0.2">
      <c r="A948" s="74">
        <v>31803</v>
      </c>
      <c r="D948">
        <v>728.5</v>
      </c>
    </row>
    <row r="949" spans="1:6" x14ac:dyDescent="0.2">
      <c r="A949" s="74">
        <v>31809</v>
      </c>
      <c r="B949">
        <v>653.6</v>
      </c>
      <c r="C949">
        <v>2457.5</v>
      </c>
      <c r="E949">
        <v>2747.5</v>
      </c>
    </row>
    <row r="950" spans="1:6" x14ac:dyDescent="0.2">
      <c r="A950" s="74">
        <v>31810</v>
      </c>
      <c r="D950">
        <v>729.9</v>
      </c>
    </row>
    <row r="951" spans="1:6" x14ac:dyDescent="0.2">
      <c r="A951" s="74">
        <v>31817</v>
      </c>
      <c r="D951">
        <v>730.1</v>
      </c>
    </row>
    <row r="952" spans="1:6" x14ac:dyDescent="0.2">
      <c r="A952" s="74">
        <v>31824</v>
      </c>
      <c r="D952">
        <v>730</v>
      </c>
    </row>
    <row r="953" spans="1:6" x14ac:dyDescent="0.2">
      <c r="A953" s="74">
        <v>31831</v>
      </c>
      <c r="D953">
        <v>731.7</v>
      </c>
    </row>
    <row r="954" spans="1:6" x14ac:dyDescent="0.2">
      <c r="A954" s="74">
        <v>31837</v>
      </c>
      <c r="B954">
        <v>654</v>
      </c>
      <c r="C954">
        <v>2454.3000000000002</v>
      </c>
      <c r="E954">
        <v>2753.7</v>
      </c>
    </row>
    <row r="955" spans="1:6" x14ac:dyDescent="0.2">
      <c r="A955" s="74">
        <v>31838</v>
      </c>
      <c r="D955">
        <v>731.4</v>
      </c>
    </row>
    <row r="956" spans="1:6" x14ac:dyDescent="0.2">
      <c r="A956" s="74">
        <v>31845</v>
      </c>
      <c r="D956">
        <v>732.2</v>
      </c>
    </row>
    <row r="957" spans="1:6" x14ac:dyDescent="0.2">
      <c r="A957" s="74">
        <v>31852</v>
      </c>
      <c r="D957">
        <v>733.9</v>
      </c>
    </row>
    <row r="958" spans="1:6" x14ac:dyDescent="0.2">
      <c r="A958" s="74">
        <v>31859</v>
      </c>
      <c r="D958">
        <v>733.8</v>
      </c>
    </row>
    <row r="959" spans="1:6" x14ac:dyDescent="0.2">
      <c r="A959" s="74">
        <v>31866</v>
      </c>
      <c r="D959">
        <v>735.4</v>
      </c>
    </row>
    <row r="960" spans="1:6" x14ac:dyDescent="0.2">
      <c r="A960" s="74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2">
      <c r="A961" s="74">
        <v>31873</v>
      </c>
      <c r="D961">
        <v>737.2</v>
      </c>
    </row>
    <row r="962" spans="1:6" x14ac:dyDescent="0.2">
      <c r="A962" s="74">
        <v>31880</v>
      </c>
      <c r="D962">
        <v>737.8</v>
      </c>
    </row>
    <row r="963" spans="1:6" x14ac:dyDescent="0.2">
      <c r="A963" s="74">
        <v>31887</v>
      </c>
      <c r="D963">
        <v>749.4</v>
      </c>
    </row>
    <row r="964" spans="1:6" x14ac:dyDescent="0.2">
      <c r="A964" s="74">
        <v>31894</v>
      </c>
      <c r="D964">
        <v>749.9</v>
      </c>
    </row>
    <row r="965" spans="1:6" x14ac:dyDescent="0.2">
      <c r="A965" s="74">
        <v>31898</v>
      </c>
      <c r="B965">
        <v>660</v>
      </c>
      <c r="C965">
        <v>2453.9</v>
      </c>
      <c r="E965">
        <v>2772.9</v>
      </c>
    </row>
    <row r="966" spans="1:6" x14ac:dyDescent="0.2">
      <c r="A966" s="74">
        <v>31901</v>
      </c>
      <c r="D966">
        <v>745.1</v>
      </c>
    </row>
    <row r="967" spans="1:6" x14ac:dyDescent="0.2">
      <c r="A967" s="74">
        <v>31908</v>
      </c>
      <c r="D967">
        <v>743.3</v>
      </c>
    </row>
    <row r="968" spans="1:6" x14ac:dyDescent="0.2">
      <c r="A968" s="74">
        <v>31915</v>
      </c>
      <c r="D968">
        <v>744.6</v>
      </c>
    </row>
    <row r="969" spans="1:6" x14ac:dyDescent="0.2">
      <c r="A969" s="74">
        <v>31922</v>
      </c>
      <c r="D969">
        <v>748.2</v>
      </c>
    </row>
    <row r="970" spans="1:6" x14ac:dyDescent="0.2">
      <c r="A970" s="74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2">
      <c r="A971" s="74">
        <v>31936</v>
      </c>
      <c r="D971">
        <v>742</v>
      </c>
    </row>
    <row r="972" spans="1:6" x14ac:dyDescent="0.2">
      <c r="A972" s="74">
        <v>31943</v>
      </c>
      <c r="D972">
        <v>743.4</v>
      </c>
    </row>
    <row r="973" spans="1:6" x14ac:dyDescent="0.2">
      <c r="A973" s="74">
        <v>31950</v>
      </c>
      <c r="D973">
        <v>744</v>
      </c>
    </row>
    <row r="974" spans="1:6" x14ac:dyDescent="0.2">
      <c r="A974" s="74">
        <v>31957</v>
      </c>
      <c r="D974">
        <v>742.3</v>
      </c>
    </row>
    <row r="975" spans="1:6" x14ac:dyDescent="0.2">
      <c r="A975" s="74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2">
      <c r="A976" s="74">
        <v>31964</v>
      </c>
      <c r="D976">
        <v>745.4</v>
      </c>
    </row>
    <row r="977" spans="1:6" x14ac:dyDescent="0.2">
      <c r="A977" s="74">
        <v>31971</v>
      </c>
      <c r="D977">
        <v>740.6</v>
      </c>
    </row>
    <row r="978" spans="1:6" x14ac:dyDescent="0.2">
      <c r="A978" s="74">
        <v>31978</v>
      </c>
      <c r="D978">
        <v>742.9</v>
      </c>
    </row>
    <row r="979" spans="1:6" x14ac:dyDescent="0.2">
      <c r="A979" s="74">
        <v>31985</v>
      </c>
      <c r="D979">
        <v>744.5</v>
      </c>
    </row>
    <row r="980" spans="1:6" x14ac:dyDescent="0.2">
      <c r="A980" s="74">
        <v>31990</v>
      </c>
      <c r="B980">
        <v>651.70000000000005</v>
      </c>
      <c r="C980">
        <v>2439.4</v>
      </c>
      <c r="E980">
        <v>2788.2</v>
      </c>
    </row>
    <row r="981" spans="1:6" x14ac:dyDescent="0.2">
      <c r="A981" s="74">
        <v>31992</v>
      </c>
      <c r="D981">
        <v>741.4</v>
      </c>
    </row>
    <row r="982" spans="1:6" x14ac:dyDescent="0.2">
      <c r="A982" s="74">
        <v>31999</v>
      </c>
      <c r="D982">
        <v>743.9</v>
      </c>
    </row>
    <row r="983" spans="1:6" x14ac:dyDescent="0.2">
      <c r="A983" s="74">
        <v>32006</v>
      </c>
      <c r="D983">
        <v>744.8</v>
      </c>
    </row>
    <row r="984" spans="1:6" x14ac:dyDescent="0.2">
      <c r="A984" s="74">
        <v>32013</v>
      </c>
      <c r="D984">
        <v>746.3</v>
      </c>
    </row>
    <row r="985" spans="1:6" x14ac:dyDescent="0.2">
      <c r="A985" s="74">
        <v>32020</v>
      </c>
      <c r="D985">
        <v>746.2</v>
      </c>
    </row>
    <row r="986" spans="1:6" x14ac:dyDescent="0.2">
      <c r="A986" s="74">
        <v>32021</v>
      </c>
      <c r="B986">
        <v>651.79999999999995</v>
      </c>
      <c r="C986">
        <v>2440.6999999999998</v>
      </c>
      <c r="E986">
        <v>2799.5</v>
      </c>
    </row>
    <row r="987" spans="1:6" x14ac:dyDescent="0.2">
      <c r="A987" s="74">
        <v>32027</v>
      </c>
      <c r="D987">
        <v>743.5</v>
      </c>
    </row>
    <row r="988" spans="1:6" x14ac:dyDescent="0.2">
      <c r="A988" s="74">
        <v>32034</v>
      </c>
      <c r="D988">
        <v>746.5</v>
      </c>
    </row>
    <row r="989" spans="1:6" x14ac:dyDescent="0.2">
      <c r="A989" s="74">
        <v>32041</v>
      </c>
      <c r="D989">
        <v>748.8</v>
      </c>
    </row>
    <row r="990" spans="1:6" x14ac:dyDescent="0.2">
      <c r="A990" s="74">
        <v>32048</v>
      </c>
      <c r="D990">
        <v>749.8</v>
      </c>
    </row>
    <row r="991" spans="1:6" x14ac:dyDescent="0.2">
      <c r="A991" s="74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2">
      <c r="A992" s="74">
        <v>32055</v>
      </c>
      <c r="D992">
        <v>753.7</v>
      </c>
    </row>
    <row r="993" spans="1:6" x14ac:dyDescent="0.2">
      <c r="A993" s="74">
        <v>32062</v>
      </c>
      <c r="D993">
        <v>748.9</v>
      </c>
    </row>
    <row r="994" spans="1:6" x14ac:dyDescent="0.2">
      <c r="A994" s="74">
        <v>32069</v>
      </c>
      <c r="D994">
        <v>755</v>
      </c>
    </row>
    <row r="995" spans="1:6" x14ac:dyDescent="0.2">
      <c r="A995" s="74">
        <v>32076</v>
      </c>
      <c r="D995">
        <v>765.2</v>
      </c>
    </row>
    <row r="996" spans="1:6" x14ac:dyDescent="0.2">
      <c r="A996" s="74">
        <v>32082</v>
      </c>
      <c r="B996">
        <v>652.70000000000005</v>
      </c>
      <c r="C996">
        <v>2442.6999999999998</v>
      </c>
      <c r="E996">
        <v>2818.9</v>
      </c>
    </row>
    <row r="997" spans="1:6" x14ac:dyDescent="0.2">
      <c r="A997" s="74">
        <v>32083</v>
      </c>
      <c r="D997">
        <v>758.5</v>
      </c>
    </row>
    <row r="998" spans="1:6" x14ac:dyDescent="0.2">
      <c r="A998" s="74">
        <v>32090</v>
      </c>
      <c r="D998">
        <v>755.4</v>
      </c>
    </row>
    <row r="999" spans="1:6" x14ac:dyDescent="0.2">
      <c r="A999" s="74">
        <v>32097</v>
      </c>
      <c r="D999">
        <v>752.9</v>
      </c>
    </row>
    <row r="1000" spans="1:6" x14ac:dyDescent="0.2">
      <c r="A1000" s="74">
        <v>32104</v>
      </c>
      <c r="D1000">
        <v>752</v>
      </c>
    </row>
    <row r="1001" spans="1:6" x14ac:dyDescent="0.2">
      <c r="A1001" s="74">
        <v>32111</v>
      </c>
      <c r="D1001">
        <v>751</v>
      </c>
    </row>
    <row r="1002" spans="1:6" x14ac:dyDescent="0.2">
      <c r="A1002" s="74">
        <v>32112</v>
      </c>
      <c r="B1002">
        <v>649</v>
      </c>
      <c r="C1002">
        <v>2445</v>
      </c>
      <c r="E1002">
        <v>2826.4</v>
      </c>
    </row>
    <row r="1003" spans="1:6" x14ac:dyDescent="0.2">
      <c r="A1003" s="74">
        <v>32118</v>
      </c>
      <c r="D1003">
        <v>750.5</v>
      </c>
    </row>
    <row r="1004" spans="1:6" x14ac:dyDescent="0.2">
      <c r="A1004" s="74">
        <v>32125</v>
      </c>
      <c r="D1004">
        <v>749.8</v>
      </c>
    </row>
    <row r="1005" spans="1:6" x14ac:dyDescent="0.2">
      <c r="A1005" s="74">
        <v>32132</v>
      </c>
      <c r="D1005">
        <v>749.6</v>
      </c>
    </row>
    <row r="1006" spans="1:6" x14ac:dyDescent="0.2">
      <c r="A1006" s="74">
        <v>32139</v>
      </c>
      <c r="D1006">
        <v>750.6</v>
      </c>
    </row>
    <row r="1007" spans="1:6" x14ac:dyDescent="0.2">
      <c r="A1007" s="74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2">
      <c r="A1008" s="74">
        <v>32146</v>
      </c>
      <c r="D1008">
        <v>751.1</v>
      </c>
    </row>
    <row r="1009" spans="1:6" x14ac:dyDescent="0.2">
      <c r="A1009" s="74">
        <v>32153</v>
      </c>
      <c r="D1009">
        <v>753.2</v>
      </c>
    </row>
    <row r="1010" spans="1:6" x14ac:dyDescent="0.2">
      <c r="A1010" s="74">
        <v>32160</v>
      </c>
      <c r="D1010">
        <v>755.8</v>
      </c>
    </row>
    <row r="1011" spans="1:6" x14ac:dyDescent="0.2">
      <c r="A1011" s="74">
        <v>32167</v>
      </c>
      <c r="D1011">
        <v>759</v>
      </c>
    </row>
    <row r="1012" spans="1:6" x14ac:dyDescent="0.2">
      <c r="A1012" s="74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2">
      <c r="A1013" s="74">
        <v>32181</v>
      </c>
      <c r="D1013">
        <v>756.6</v>
      </c>
    </row>
    <row r="1014" spans="1:6" x14ac:dyDescent="0.2">
      <c r="A1014" s="74">
        <v>32188</v>
      </c>
      <c r="D1014">
        <v>757.4</v>
      </c>
    </row>
    <row r="1015" spans="1:6" x14ac:dyDescent="0.2">
      <c r="A1015" s="74">
        <v>32195</v>
      </c>
      <c r="D1015">
        <v>759.8</v>
      </c>
    </row>
    <row r="1016" spans="1:6" x14ac:dyDescent="0.2">
      <c r="A1016" s="74">
        <v>32202</v>
      </c>
      <c r="D1016">
        <v>756.7</v>
      </c>
    </row>
    <row r="1017" spans="1:6" x14ac:dyDescent="0.2">
      <c r="A1017" s="74">
        <v>32203</v>
      </c>
      <c r="B1017">
        <v>653.9</v>
      </c>
      <c r="C1017">
        <v>2481.3000000000002</v>
      </c>
      <c r="E1017">
        <v>2890.7</v>
      </c>
    </row>
    <row r="1018" spans="1:6" x14ac:dyDescent="0.2">
      <c r="A1018" s="74">
        <v>32209</v>
      </c>
      <c r="D1018">
        <v>758.1</v>
      </c>
    </row>
    <row r="1019" spans="1:6" x14ac:dyDescent="0.2">
      <c r="A1019" s="74">
        <v>32216</v>
      </c>
      <c r="D1019">
        <v>760.6</v>
      </c>
    </row>
    <row r="1020" spans="1:6" x14ac:dyDescent="0.2">
      <c r="A1020" s="74">
        <v>32223</v>
      </c>
      <c r="D1020">
        <v>763.1</v>
      </c>
    </row>
    <row r="1021" spans="1:6" x14ac:dyDescent="0.2">
      <c r="A1021" s="74">
        <v>32230</v>
      </c>
      <c r="D1021">
        <v>763.7</v>
      </c>
    </row>
    <row r="1022" spans="1:6" x14ac:dyDescent="0.2">
      <c r="A1022" s="74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2">
      <c r="A1023" s="74">
        <v>32237</v>
      </c>
      <c r="D1023">
        <v>765.5</v>
      </c>
    </row>
    <row r="1024" spans="1:6" x14ac:dyDescent="0.2">
      <c r="A1024" s="74">
        <v>32244</v>
      </c>
      <c r="D1024">
        <v>765.8</v>
      </c>
    </row>
    <row r="1025" spans="1:6" x14ac:dyDescent="0.2">
      <c r="A1025" s="74">
        <v>32251</v>
      </c>
      <c r="D1025">
        <v>766.8</v>
      </c>
    </row>
    <row r="1026" spans="1:6" x14ac:dyDescent="0.2">
      <c r="A1026" s="74">
        <v>32258</v>
      </c>
      <c r="D1026">
        <v>772.2</v>
      </c>
    </row>
    <row r="1027" spans="1:6" x14ac:dyDescent="0.2">
      <c r="A1027" s="74">
        <v>32264</v>
      </c>
      <c r="B1027">
        <v>656.8</v>
      </c>
      <c r="C1027">
        <v>2490.1999999999998</v>
      </c>
      <c r="E1027">
        <v>2926</v>
      </c>
    </row>
    <row r="1028" spans="1:6" x14ac:dyDescent="0.2">
      <c r="A1028" s="74">
        <v>32265</v>
      </c>
      <c r="D1028">
        <v>769.6</v>
      </c>
    </row>
    <row r="1029" spans="1:6" x14ac:dyDescent="0.2">
      <c r="A1029" s="74">
        <v>32272</v>
      </c>
      <c r="D1029">
        <v>769.9</v>
      </c>
    </row>
    <row r="1030" spans="1:6" x14ac:dyDescent="0.2">
      <c r="A1030" s="74">
        <v>32279</v>
      </c>
      <c r="D1030">
        <v>771.9</v>
      </c>
    </row>
    <row r="1031" spans="1:6" x14ac:dyDescent="0.2">
      <c r="A1031" s="74">
        <v>32286</v>
      </c>
      <c r="D1031">
        <v>772.5</v>
      </c>
    </row>
    <row r="1032" spans="1:6" x14ac:dyDescent="0.2">
      <c r="A1032" s="74">
        <v>32293</v>
      </c>
      <c r="D1032">
        <v>772.7</v>
      </c>
    </row>
    <row r="1033" spans="1:6" x14ac:dyDescent="0.2">
      <c r="A1033" s="74">
        <v>32295</v>
      </c>
      <c r="B1033">
        <v>659.6</v>
      </c>
      <c r="C1033">
        <v>2490.1999999999998</v>
      </c>
      <c r="E1033">
        <v>2938.4</v>
      </c>
    </row>
    <row r="1034" spans="1:6" x14ac:dyDescent="0.2">
      <c r="A1034" s="74">
        <v>32300</v>
      </c>
      <c r="D1034">
        <v>776.4</v>
      </c>
    </row>
    <row r="1035" spans="1:6" x14ac:dyDescent="0.2">
      <c r="A1035" s="74">
        <v>32307</v>
      </c>
      <c r="D1035">
        <v>776.5</v>
      </c>
    </row>
    <row r="1036" spans="1:6" x14ac:dyDescent="0.2">
      <c r="A1036" s="74">
        <v>32314</v>
      </c>
      <c r="D1036">
        <v>780.6</v>
      </c>
    </row>
    <row r="1037" spans="1:6" x14ac:dyDescent="0.2">
      <c r="A1037" s="74">
        <v>32321</v>
      </c>
      <c r="D1037">
        <v>779.8</v>
      </c>
    </row>
    <row r="1038" spans="1:6" x14ac:dyDescent="0.2">
      <c r="A1038" s="74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2">
      <c r="A1039" s="74">
        <v>32328</v>
      </c>
      <c r="D1039">
        <v>777.7</v>
      </c>
    </row>
    <row r="1040" spans="1:6" x14ac:dyDescent="0.2">
      <c r="A1040" s="74">
        <v>32335</v>
      </c>
      <c r="D1040">
        <v>781.3</v>
      </c>
    </row>
    <row r="1041" spans="1:6" x14ac:dyDescent="0.2">
      <c r="A1041" s="74">
        <v>32342</v>
      </c>
      <c r="D1041">
        <v>780.3</v>
      </c>
    </row>
    <row r="1042" spans="1:6" x14ac:dyDescent="0.2">
      <c r="A1042" s="74">
        <v>32349</v>
      </c>
      <c r="D1042">
        <v>782.2</v>
      </c>
    </row>
    <row r="1043" spans="1:6" x14ac:dyDescent="0.2">
      <c r="A1043" s="74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2">
      <c r="A1044" s="74">
        <v>32363</v>
      </c>
      <c r="D1044">
        <v>782.2</v>
      </c>
    </row>
    <row r="1045" spans="1:6" x14ac:dyDescent="0.2">
      <c r="A1045" s="74">
        <v>32370</v>
      </c>
      <c r="D1045">
        <v>783.4</v>
      </c>
    </row>
    <row r="1046" spans="1:6" x14ac:dyDescent="0.2">
      <c r="A1046" s="74">
        <v>32377</v>
      </c>
      <c r="D1046">
        <v>783.4</v>
      </c>
    </row>
    <row r="1047" spans="1:6" x14ac:dyDescent="0.2">
      <c r="A1047" s="74">
        <v>32384</v>
      </c>
      <c r="D1047">
        <v>784</v>
      </c>
    </row>
    <row r="1048" spans="1:6" x14ac:dyDescent="0.2">
      <c r="A1048" s="74">
        <v>32387</v>
      </c>
      <c r="B1048">
        <v>655.8</v>
      </c>
      <c r="C1048">
        <v>2474.4</v>
      </c>
      <c r="E1048">
        <v>2956.9</v>
      </c>
    </row>
    <row r="1049" spans="1:6" x14ac:dyDescent="0.2">
      <c r="A1049" s="74">
        <v>32391</v>
      </c>
      <c r="D1049">
        <v>783.8</v>
      </c>
    </row>
    <row r="1050" spans="1:6" x14ac:dyDescent="0.2">
      <c r="A1050" s="74">
        <v>32398</v>
      </c>
      <c r="D1050">
        <v>782.8</v>
      </c>
    </row>
    <row r="1051" spans="1:6" x14ac:dyDescent="0.2">
      <c r="A1051" s="74">
        <v>32405</v>
      </c>
      <c r="D1051">
        <v>784.6</v>
      </c>
    </row>
    <row r="1052" spans="1:6" x14ac:dyDescent="0.2">
      <c r="A1052" s="74">
        <v>32412</v>
      </c>
      <c r="D1052">
        <v>785.1</v>
      </c>
    </row>
    <row r="1053" spans="1:6" x14ac:dyDescent="0.2">
      <c r="A1053" s="74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2">
      <c r="A1054" s="74">
        <v>32419</v>
      </c>
      <c r="D1054">
        <v>781.1</v>
      </c>
    </row>
    <row r="1055" spans="1:6" x14ac:dyDescent="0.2">
      <c r="A1055" s="74">
        <v>32426</v>
      </c>
      <c r="D1055">
        <v>782.3</v>
      </c>
    </row>
    <row r="1056" spans="1:6" x14ac:dyDescent="0.2">
      <c r="A1056" s="74">
        <v>32433</v>
      </c>
      <c r="D1056">
        <v>784</v>
      </c>
    </row>
    <row r="1057" spans="1:6" x14ac:dyDescent="0.2">
      <c r="A1057" s="74">
        <v>32440</v>
      </c>
      <c r="D1057">
        <v>783.1</v>
      </c>
    </row>
    <row r="1058" spans="1:6" x14ac:dyDescent="0.2">
      <c r="A1058" s="74">
        <v>32447</v>
      </c>
      <c r="D1058">
        <v>784.1</v>
      </c>
    </row>
    <row r="1059" spans="1:6" x14ac:dyDescent="0.2">
      <c r="A1059" s="74">
        <v>32448</v>
      </c>
      <c r="B1059">
        <v>652.5</v>
      </c>
      <c r="C1059">
        <v>2477.3000000000002</v>
      </c>
      <c r="E1059">
        <v>2980.2</v>
      </c>
    </row>
    <row r="1060" spans="1:6" x14ac:dyDescent="0.2">
      <c r="A1060" s="74">
        <v>32454</v>
      </c>
      <c r="D1060">
        <v>783.2</v>
      </c>
    </row>
    <row r="1061" spans="1:6" x14ac:dyDescent="0.2">
      <c r="A1061" s="74">
        <v>32461</v>
      </c>
      <c r="D1061">
        <v>784.2</v>
      </c>
    </row>
    <row r="1062" spans="1:6" x14ac:dyDescent="0.2">
      <c r="A1062" s="74">
        <v>32468</v>
      </c>
      <c r="D1062">
        <v>784.5</v>
      </c>
    </row>
    <row r="1063" spans="1:6" x14ac:dyDescent="0.2">
      <c r="A1063" s="74">
        <v>32475</v>
      </c>
      <c r="D1063">
        <v>786.9</v>
      </c>
    </row>
    <row r="1064" spans="1:6" x14ac:dyDescent="0.2">
      <c r="A1064" s="74">
        <v>32478</v>
      </c>
      <c r="B1064">
        <v>651.79999999999995</v>
      </c>
      <c r="C1064">
        <v>2475.6999999999998</v>
      </c>
      <c r="E1064">
        <v>2988.2</v>
      </c>
    </row>
    <row r="1065" spans="1:6" x14ac:dyDescent="0.2">
      <c r="A1065" s="74">
        <v>32482</v>
      </c>
      <c r="D1065">
        <v>787.5</v>
      </c>
    </row>
    <row r="1066" spans="1:6" x14ac:dyDescent="0.2">
      <c r="A1066" s="74">
        <v>32489</v>
      </c>
      <c r="D1066">
        <v>788.2</v>
      </c>
    </row>
    <row r="1067" spans="1:6" x14ac:dyDescent="0.2">
      <c r="A1067" s="74">
        <v>32496</v>
      </c>
      <c r="D1067">
        <v>786.5</v>
      </c>
    </row>
    <row r="1068" spans="1:6" x14ac:dyDescent="0.2">
      <c r="A1068" s="74">
        <v>32503</v>
      </c>
      <c r="D1068">
        <v>784.6</v>
      </c>
    </row>
    <row r="1069" spans="1:6" x14ac:dyDescent="0.2">
      <c r="A1069" s="74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2">
      <c r="A1070" s="74">
        <v>32510</v>
      </c>
      <c r="D1070">
        <v>787.4</v>
      </c>
    </row>
    <row r="1071" spans="1:6" x14ac:dyDescent="0.2">
      <c r="A1071" s="74">
        <v>32517</v>
      </c>
      <c r="D1071">
        <v>786.7</v>
      </c>
    </row>
    <row r="1072" spans="1:6" x14ac:dyDescent="0.2">
      <c r="A1072" s="74">
        <v>32524</v>
      </c>
      <c r="D1072">
        <v>786.2</v>
      </c>
    </row>
    <row r="1073" spans="1:6" x14ac:dyDescent="0.2">
      <c r="A1073" s="74">
        <v>32531</v>
      </c>
      <c r="D1073">
        <v>786.5</v>
      </c>
    </row>
    <row r="1074" spans="1:6" x14ac:dyDescent="0.2">
      <c r="A1074" s="74">
        <v>32538</v>
      </c>
      <c r="D1074">
        <v>783.2</v>
      </c>
    </row>
    <row r="1075" spans="1:6" x14ac:dyDescent="0.2">
      <c r="A1075" s="74">
        <v>32540</v>
      </c>
      <c r="B1075">
        <v>644.6</v>
      </c>
      <c r="C1075">
        <v>2460.6999999999998</v>
      </c>
      <c r="E1075">
        <v>2992.2</v>
      </c>
    </row>
    <row r="1076" spans="1:6" x14ac:dyDescent="0.2">
      <c r="A1076" s="74">
        <v>32545</v>
      </c>
      <c r="D1076">
        <v>784.4</v>
      </c>
    </row>
    <row r="1077" spans="1:6" x14ac:dyDescent="0.2">
      <c r="A1077" s="74">
        <v>32552</v>
      </c>
      <c r="D1077">
        <v>783.5</v>
      </c>
    </row>
    <row r="1078" spans="1:6" x14ac:dyDescent="0.2">
      <c r="A1078" s="74">
        <v>32559</v>
      </c>
      <c r="D1078">
        <v>783.5</v>
      </c>
    </row>
    <row r="1079" spans="1:6" x14ac:dyDescent="0.2">
      <c r="A1079" s="74">
        <v>32566</v>
      </c>
      <c r="D1079">
        <v>783.4</v>
      </c>
    </row>
    <row r="1080" spans="1:6" x14ac:dyDescent="0.2">
      <c r="A1080" s="74">
        <v>32568</v>
      </c>
      <c r="B1080">
        <v>640.79999999999995</v>
      </c>
      <c r="C1080">
        <v>2454.6999999999998</v>
      </c>
      <c r="E1080">
        <v>2999.7</v>
      </c>
    </row>
    <row r="1081" spans="1:6" x14ac:dyDescent="0.2">
      <c r="A1081" s="74">
        <v>32573</v>
      </c>
      <c r="D1081">
        <v>787.1</v>
      </c>
    </row>
    <row r="1082" spans="1:6" x14ac:dyDescent="0.2">
      <c r="A1082" s="74">
        <v>32580</v>
      </c>
      <c r="D1082">
        <v>782.6</v>
      </c>
    </row>
    <row r="1083" spans="1:6" x14ac:dyDescent="0.2">
      <c r="A1083" s="74">
        <v>32587</v>
      </c>
      <c r="D1083">
        <v>783.2</v>
      </c>
    </row>
    <row r="1084" spans="1:6" x14ac:dyDescent="0.2">
      <c r="A1084" s="74">
        <v>32594</v>
      </c>
      <c r="D1084">
        <v>783</v>
      </c>
    </row>
    <row r="1085" spans="1:6" x14ac:dyDescent="0.2">
      <c r="A1085" s="74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2">
      <c r="A1086" s="74">
        <v>32601</v>
      </c>
      <c r="D1086">
        <v>777.4</v>
      </c>
    </row>
    <row r="1087" spans="1:6" x14ac:dyDescent="0.2">
      <c r="A1087" s="74">
        <v>32608</v>
      </c>
      <c r="D1087">
        <v>776.5</v>
      </c>
    </row>
    <row r="1088" spans="1:6" x14ac:dyDescent="0.2">
      <c r="A1088" s="74">
        <v>32615</v>
      </c>
      <c r="D1088">
        <v>776.9</v>
      </c>
    </row>
    <row r="1089" spans="1:6" x14ac:dyDescent="0.2">
      <c r="A1089" s="74">
        <v>32622</v>
      </c>
      <c r="D1089">
        <v>782.3</v>
      </c>
    </row>
    <row r="1090" spans="1:6" x14ac:dyDescent="0.2">
      <c r="A1090" s="74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2">
      <c r="A1091" s="74">
        <v>32636</v>
      </c>
      <c r="D1091">
        <v>775.1</v>
      </c>
    </row>
    <row r="1092" spans="1:6" x14ac:dyDescent="0.2">
      <c r="A1092" s="74">
        <v>32643</v>
      </c>
      <c r="D1092">
        <v>775.7</v>
      </c>
    </row>
    <row r="1093" spans="1:6" x14ac:dyDescent="0.2">
      <c r="A1093" s="74">
        <v>32650</v>
      </c>
      <c r="D1093">
        <v>773.4</v>
      </c>
    </row>
    <row r="1094" spans="1:6" x14ac:dyDescent="0.2">
      <c r="A1094" s="74">
        <v>32657</v>
      </c>
      <c r="D1094">
        <v>774.6</v>
      </c>
    </row>
    <row r="1095" spans="1:6" x14ac:dyDescent="0.2">
      <c r="A1095" s="74">
        <v>32660</v>
      </c>
      <c r="B1095">
        <v>623.29999999999995</v>
      </c>
      <c r="C1095">
        <v>2439.9</v>
      </c>
      <c r="E1095">
        <v>3027.9</v>
      </c>
    </row>
    <row r="1096" spans="1:6" x14ac:dyDescent="0.2">
      <c r="A1096" s="74">
        <v>32664</v>
      </c>
      <c r="D1096">
        <v>775.3</v>
      </c>
    </row>
    <row r="1097" spans="1:6" x14ac:dyDescent="0.2">
      <c r="A1097" s="74">
        <v>32671</v>
      </c>
      <c r="D1097">
        <v>772.5</v>
      </c>
    </row>
    <row r="1098" spans="1:6" x14ac:dyDescent="0.2">
      <c r="A1098" s="74">
        <v>32678</v>
      </c>
      <c r="D1098">
        <v>772.7</v>
      </c>
    </row>
    <row r="1099" spans="1:6" x14ac:dyDescent="0.2">
      <c r="A1099" s="74">
        <v>32685</v>
      </c>
      <c r="D1099">
        <v>773.6</v>
      </c>
    </row>
    <row r="1100" spans="1:6" x14ac:dyDescent="0.2">
      <c r="A1100" s="74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2">
      <c r="A1101" s="74">
        <v>32692</v>
      </c>
      <c r="D1101">
        <v>774.3</v>
      </c>
    </row>
    <row r="1102" spans="1:6" x14ac:dyDescent="0.2">
      <c r="A1102" s="74">
        <v>32699</v>
      </c>
      <c r="D1102">
        <v>779.1</v>
      </c>
    </row>
    <row r="1103" spans="1:6" x14ac:dyDescent="0.2">
      <c r="A1103" s="74">
        <v>32706</v>
      </c>
      <c r="D1103">
        <v>777.9</v>
      </c>
    </row>
    <row r="1104" spans="1:6" x14ac:dyDescent="0.2">
      <c r="A1104" s="74">
        <v>32713</v>
      </c>
      <c r="D1104">
        <v>778.1</v>
      </c>
    </row>
    <row r="1105" spans="1:6" x14ac:dyDescent="0.2">
      <c r="A1105" s="74">
        <v>32720</v>
      </c>
      <c r="D1105">
        <v>777.3</v>
      </c>
    </row>
    <row r="1106" spans="1:6" x14ac:dyDescent="0.2">
      <c r="A1106" s="74">
        <v>32721</v>
      </c>
      <c r="B1106">
        <v>626</v>
      </c>
      <c r="C1106">
        <v>2469.4</v>
      </c>
      <c r="E1106">
        <v>3074.4</v>
      </c>
    </row>
    <row r="1107" spans="1:6" x14ac:dyDescent="0.2">
      <c r="A1107" s="74">
        <v>32727</v>
      </c>
      <c r="D1107">
        <v>778.4</v>
      </c>
    </row>
    <row r="1108" spans="1:6" x14ac:dyDescent="0.2">
      <c r="A1108" s="74">
        <v>32734</v>
      </c>
      <c r="D1108">
        <v>779</v>
      </c>
    </row>
    <row r="1109" spans="1:6" x14ac:dyDescent="0.2">
      <c r="A1109" s="74">
        <v>32741</v>
      </c>
      <c r="D1109">
        <v>780.9</v>
      </c>
    </row>
    <row r="1110" spans="1:6" x14ac:dyDescent="0.2">
      <c r="A1110" s="74">
        <v>32748</v>
      </c>
      <c r="D1110">
        <v>779.9</v>
      </c>
    </row>
    <row r="1111" spans="1:6" x14ac:dyDescent="0.2">
      <c r="A1111" s="74">
        <v>32752</v>
      </c>
      <c r="B1111">
        <v>625.79999999999995</v>
      </c>
      <c r="C1111">
        <v>2478</v>
      </c>
      <c r="E1111">
        <v>3092.5</v>
      </c>
    </row>
    <row r="1112" spans="1:6" x14ac:dyDescent="0.2">
      <c r="A1112" s="74">
        <v>32755</v>
      </c>
      <c r="D1112">
        <v>777.8</v>
      </c>
    </row>
    <row r="1113" spans="1:6" x14ac:dyDescent="0.2">
      <c r="A1113" s="74">
        <v>32762</v>
      </c>
      <c r="D1113">
        <v>781.9</v>
      </c>
    </row>
    <row r="1114" spans="1:6" x14ac:dyDescent="0.2">
      <c r="A1114" s="74">
        <v>32769</v>
      </c>
      <c r="D1114">
        <v>780.2</v>
      </c>
    </row>
    <row r="1115" spans="1:6" x14ac:dyDescent="0.2">
      <c r="A1115" s="74">
        <v>32776</v>
      </c>
      <c r="D1115">
        <v>781.2</v>
      </c>
    </row>
    <row r="1116" spans="1:6" x14ac:dyDescent="0.2">
      <c r="A1116" s="74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2">
      <c r="A1117" s="74">
        <v>32783</v>
      </c>
      <c r="D1117">
        <v>783.5</v>
      </c>
    </row>
    <row r="1118" spans="1:6" x14ac:dyDescent="0.2">
      <c r="A1118" s="74">
        <v>32790</v>
      </c>
      <c r="D1118">
        <v>785.2</v>
      </c>
    </row>
    <row r="1119" spans="1:6" x14ac:dyDescent="0.2">
      <c r="A1119" s="74">
        <v>32797</v>
      </c>
      <c r="D1119">
        <v>788.7</v>
      </c>
    </row>
    <row r="1120" spans="1:6" x14ac:dyDescent="0.2">
      <c r="A1120" s="74">
        <v>32804</v>
      </c>
      <c r="D1120">
        <v>787.4</v>
      </c>
    </row>
    <row r="1121" spans="1:6" x14ac:dyDescent="0.2">
      <c r="A1121" s="74">
        <v>32811</v>
      </c>
      <c r="D1121">
        <v>785.8</v>
      </c>
    </row>
    <row r="1122" spans="1:6" x14ac:dyDescent="0.2">
      <c r="A1122" s="74">
        <v>32813</v>
      </c>
      <c r="B1122">
        <v>625.79999999999995</v>
      </c>
      <c r="C1122">
        <v>2488.6999999999998</v>
      </c>
      <c r="E1122">
        <v>3133.3</v>
      </c>
    </row>
    <row r="1123" spans="1:6" x14ac:dyDescent="0.2">
      <c r="A1123" s="74">
        <v>32818</v>
      </c>
      <c r="D1123">
        <v>787</v>
      </c>
    </row>
    <row r="1124" spans="1:6" x14ac:dyDescent="0.2">
      <c r="A1124" s="74">
        <v>32825</v>
      </c>
      <c r="D1124">
        <v>785.9</v>
      </c>
    </row>
    <row r="1125" spans="1:6" x14ac:dyDescent="0.2">
      <c r="A1125" s="74">
        <v>32832</v>
      </c>
      <c r="D1125">
        <v>787.6</v>
      </c>
    </row>
    <row r="1126" spans="1:6" x14ac:dyDescent="0.2">
      <c r="A1126" s="74">
        <v>32839</v>
      </c>
      <c r="D1126">
        <v>790.7</v>
      </c>
    </row>
    <row r="1127" spans="1:6" x14ac:dyDescent="0.2">
      <c r="A1127" s="74">
        <v>32843</v>
      </c>
      <c r="B1127">
        <v>627.79999999999995</v>
      </c>
      <c r="C1127">
        <v>2496</v>
      </c>
      <c r="E1127">
        <v>3152.5</v>
      </c>
    </row>
    <row r="1128" spans="1:6" x14ac:dyDescent="0.2">
      <c r="A1128" s="74">
        <v>32846</v>
      </c>
      <c r="D1128">
        <v>789</v>
      </c>
    </row>
    <row r="1129" spans="1:6" x14ac:dyDescent="0.2">
      <c r="A1129" s="74">
        <v>32853</v>
      </c>
      <c r="D1129">
        <v>789.8</v>
      </c>
    </row>
    <row r="1130" spans="1:6" x14ac:dyDescent="0.2">
      <c r="A1130" s="74">
        <v>32860</v>
      </c>
      <c r="D1130">
        <v>790.7</v>
      </c>
    </row>
    <row r="1131" spans="1:6" x14ac:dyDescent="0.2">
      <c r="A1131" s="74">
        <v>32867</v>
      </c>
      <c r="D1131">
        <v>794.9</v>
      </c>
    </row>
    <row r="1132" spans="1:6" x14ac:dyDescent="0.2">
      <c r="A1132" s="74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2">
      <c r="A1133" s="74">
        <v>32881</v>
      </c>
      <c r="D1133">
        <v>793.6</v>
      </c>
    </row>
    <row r="1134" spans="1:6" x14ac:dyDescent="0.2">
      <c r="A1134" s="74">
        <v>32888</v>
      </c>
      <c r="D1134">
        <v>796.5</v>
      </c>
    </row>
    <row r="1135" spans="1:6" x14ac:dyDescent="0.2">
      <c r="A1135" s="74">
        <v>32895</v>
      </c>
      <c r="D1135">
        <v>795.1</v>
      </c>
    </row>
    <row r="1136" spans="1:6" x14ac:dyDescent="0.2">
      <c r="A1136" s="74">
        <v>32902</v>
      </c>
      <c r="D1136">
        <v>793.8</v>
      </c>
    </row>
    <row r="1137" spans="1:6" x14ac:dyDescent="0.2">
      <c r="A1137" s="74">
        <v>32905</v>
      </c>
      <c r="B1137">
        <v>623.5</v>
      </c>
      <c r="C1137">
        <v>2483.8000000000002</v>
      </c>
      <c r="E1137">
        <v>3179.2</v>
      </c>
    </row>
    <row r="1138" spans="1:6" x14ac:dyDescent="0.2">
      <c r="A1138" s="74">
        <v>32909</v>
      </c>
      <c r="D1138">
        <v>797.1</v>
      </c>
    </row>
    <row r="1139" spans="1:6" x14ac:dyDescent="0.2">
      <c r="A1139" s="74">
        <v>32916</v>
      </c>
      <c r="D1139">
        <v>796.3</v>
      </c>
    </row>
    <row r="1140" spans="1:6" x14ac:dyDescent="0.2">
      <c r="A1140" s="74">
        <v>32923</v>
      </c>
      <c r="D1140">
        <v>796.3</v>
      </c>
    </row>
    <row r="1141" spans="1:6" x14ac:dyDescent="0.2">
      <c r="A1141" s="74">
        <v>32930</v>
      </c>
      <c r="D1141">
        <v>799.8</v>
      </c>
    </row>
    <row r="1142" spans="1:6" x14ac:dyDescent="0.2">
      <c r="A1142" s="74">
        <v>32933</v>
      </c>
      <c r="B1142">
        <v>623.29999999999995</v>
      </c>
      <c r="C1142">
        <v>2480.6</v>
      </c>
      <c r="E1142">
        <v>3190.1</v>
      </c>
    </row>
    <row r="1143" spans="1:6" x14ac:dyDescent="0.2">
      <c r="A1143" s="74">
        <v>32937</v>
      </c>
      <c r="D1143">
        <v>801.6</v>
      </c>
    </row>
    <row r="1144" spans="1:6" x14ac:dyDescent="0.2">
      <c r="A1144" s="74">
        <v>32944</v>
      </c>
      <c r="D1144">
        <v>799.7</v>
      </c>
    </row>
    <row r="1145" spans="1:6" x14ac:dyDescent="0.2">
      <c r="A1145" s="74">
        <v>32951</v>
      </c>
      <c r="D1145">
        <v>799.6</v>
      </c>
    </row>
    <row r="1146" spans="1:6" x14ac:dyDescent="0.2">
      <c r="A1146" s="74">
        <v>32958</v>
      </c>
      <c r="D1146">
        <v>802.5</v>
      </c>
    </row>
    <row r="1147" spans="1:6" x14ac:dyDescent="0.2">
      <c r="A1147" s="74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2">
      <c r="A1148" s="74">
        <v>32965</v>
      </c>
      <c r="D1148">
        <v>802.4</v>
      </c>
    </row>
    <row r="1149" spans="1:6" x14ac:dyDescent="0.2">
      <c r="A1149" s="74">
        <v>32972</v>
      </c>
      <c r="D1149">
        <v>804.3</v>
      </c>
    </row>
    <row r="1150" spans="1:6" x14ac:dyDescent="0.2">
      <c r="A1150" s="74">
        <v>32979</v>
      </c>
      <c r="D1150">
        <v>807</v>
      </c>
    </row>
    <row r="1151" spans="1:6" x14ac:dyDescent="0.2">
      <c r="A1151" s="74">
        <v>32986</v>
      </c>
      <c r="D1151">
        <v>807.2</v>
      </c>
    </row>
    <row r="1152" spans="1:6" x14ac:dyDescent="0.2">
      <c r="A1152" s="74">
        <v>32993</v>
      </c>
      <c r="D1152">
        <v>806.5</v>
      </c>
    </row>
    <row r="1153" spans="1:6" x14ac:dyDescent="0.2">
      <c r="A1153" s="74">
        <v>32994</v>
      </c>
      <c r="B1153">
        <v>622.9</v>
      </c>
      <c r="C1153">
        <v>2479.1999999999998</v>
      </c>
      <c r="E1153">
        <v>3200.6</v>
      </c>
    </row>
    <row r="1154" spans="1:6" x14ac:dyDescent="0.2">
      <c r="A1154" s="74">
        <v>33000</v>
      </c>
      <c r="D1154">
        <v>803</v>
      </c>
    </row>
    <row r="1155" spans="1:6" x14ac:dyDescent="0.2">
      <c r="A1155" s="74">
        <v>33007</v>
      </c>
      <c r="D1155">
        <v>802.9</v>
      </c>
    </row>
    <row r="1156" spans="1:6" x14ac:dyDescent="0.2">
      <c r="A1156" s="74">
        <v>33014</v>
      </c>
      <c r="D1156">
        <v>806.2</v>
      </c>
    </row>
    <row r="1157" spans="1:6" x14ac:dyDescent="0.2">
      <c r="A1157" s="74">
        <v>33021</v>
      </c>
      <c r="D1157">
        <v>804.9</v>
      </c>
    </row>
    <row r="1158" spans="1:6" x14ac:dyDescent="0.2">
      <c r="A1158" s="74">
        <v>33025</v>
      </c>
      <c r="B1158">
        <v>622.6</v>
      </c>
      <c r="C1158">
        <v>2474</v>
      </c>
      <c r="E1158">
        <v>3213.7</v>
      </c>
    </row>
    <row r="1159" spans="1:6" x14ac:dyDescent="0.2">
      <c r="A1159" s="74">
        <v>33028</v>
      </c>
      <c r="D1159">
        <v>807.1</v>
      </c>
    </row>
    <row r="1160" spans="1:6" x14ac:dyDescent="0.2">
      <c r="A1160" s="74">
        <v>33035</v>
      </c>
      <c r="D1160">
        <v>807.7</v>
      </c>
    </row>
    <row r="1161" spans="1:6" x14ac:dyDescent="0.2">
      <c r="A1161" s="74">
        <v>33042</v>
      </c>
      <c r="D1161">
        <v>807.3</v>
      </c>
    </row>
    <row r="1162" spans="1:6" x14ac:dyDescent="0.2">
      <c r="A1162" s="74">
        <v>33049</v>
      </c>
      <c r="D1162">
        <v>810.3</v>
      </c>
    </row>
    <row r="1163" spans="1:6" x14ac:dyDescent="0.2">
      <c r="A1163" s="74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2">
      <c r="A1164" s="74">
        <v>33056</v>
      </c>
      <c r="D1164">
        <v>813.2</v>
      </c>
    </row>
    <row r="1165" spans="1:6" x14ac:dyDescent="0.2">
      <c r="A1165" s="74">
        <v>33063</v>
      </c>
      <c r="D1165">
        <v>808.1</v>
      </c>
    </row>
    <row r="1166" spans="1:6" x14ac:dyDescent="0.2">
      <c r="A1166" s="74">
        <v>33070</v>
      </c>
      <c r="D1166">
        <v>811.3</v>
      </c>
    </row>
    <row r="1167" spans="1:6" x14ac:dyDescent="0.2">
      <c r="A1167" s="74">
        <v>33077</v>
      </c>
      <c r="D1167">
        <v>809.3</v>
      </c>
    </row>
    <row r="1168" spans="1:6" x14ac:dyDescent="0.2">
      <c r="A1168" s="74">
        <v>33084</v>
      </c>
      <c r="D1168">
        <v>810.8</v>
      </c>
    </row>
    <row r="1169" spans="1:6" x14ac:dyDescent="0.2">
      <c r="A1169" s="74">
        <v>33086</v>
      </c>
      <c r="B1169">
        <v>619.79999999999995</v>
      </c>
      <c r="C1169">
        <v>2463.5</v>
      </c>
      <c r="E1169">
        <v>3242</v>
      </c>
    </row>
    <row r="1170" spans="1:6" x14ac:dyDescent="0.2">
      <c r="A1170" s="74">
        <v>33091</v>
      </c>
      <c r="D1170">
        <v>811.9</v>
      </c>
    </row>
    <row r="1171" spans="1:6" x14ac:dyDescent="0.2">
      <c r="A1171" s="74">
        <v>33098</v>
      </c>
      <c r="D1171">
        <v>816.1</v>
      </c>
    </row>
    <row r="1172" spans="1:6" x14ac:dyDescent="0.2">
      <c r="A1172" s="74">
        <v>33105</v>
      </c>
      <c r="D1172">
        <v>817.2</v>
      </c>
    </row>
    <row r="1173" spans="1:6" x14ac:dyDescent="0.2">
      <c r="A1173" s="74">
        <v>33112</v>
      </c>
      <c r="D1173">
        <v>816.2</v>
      </c>
    </row>
    <row r="1174" spans="1:6" x14ac:dyDescent="0.2">
      <c r="A1174" s="74">
        <v>33117</v>
      </c>
      <c r="B1174">
        <v>619</v>
      </c>
      <c r="C1174">
        <v>2456.3000000000002</v>
      </c>
      <c r="E1174">
        <v>3254.6</v>
      </c>
    </row>
    <row r="1175" spans="1:6" x14ac:dyDescent="0.2">
      <c r="A1175" s="74">
        <v>33119</v>
      </c>
      <c r="D1175">
        <v>819</v>
      </c>
    </row>
    <row r="1176" spans="1:6" x14ac:dyDescent="0.2">
      <c r="A1176" s="74">
        <v>33126</v>
      </c>
      <c r="D1176">
        <v>819.8</v>
      </c>
    </row>
    <row r="1177" spans="1:6" x14ac:dyDescent="0.2">
      <c r="A1177" s="74">
        <v>33133</v>
      </c>
      <c r="D1177">
        <v>819.2</v>
      </c>
    </row>
    <row r="1178" spans="1:6" x14ac:dyDescent="0.2">
      <c r="A1178" s="74">
        <v>33140</v>
      </c>
      <c r="D1178">
        <v>820.5</v>
      </c>
    </row>
    <row r="1179" spans="1:6" x14ac:dyDescent="0.2">
      <c r="A1179" s="74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2">
      <c r="A1180" s="74">
        <v>33154</v>
      </c>
      <c r="D1180">
        <v>820.5</v>
      </c>
    </row>
    <row r="1181" spans="1:6" x14ac:dyDescent="0.2">
      <c r="A1181" s="74">
        <v>33161</v>
      </c>
      <c r="D1181">
        <v>820.7</v>
      </c>
    </row>
    <row r="1182" spans="1:6" x14ac:dyDescent="0.2">
      <c r="A1182" s="74">
        <v>33168</v>
      </c>
      <c r="D1182">
        <v>817.2</v>
      </c>
    </row>
    <row r="1183" spans="1:6" x14ac:dyDescent="0.2">
      <c r="A1183" s="74">
        <v>33175</v>
      </c>
      <c r="D1183">
        <v>820</v>
      </c>
    </row>
    <row r="1184" spans="1:6" x14ac:dyDescent="0.2">
      <c r="A1184" s="74">
        <v>33178</v>
      </c>
      <c r="B1184">
        <v>614.9</v>
      </c>
      <c r="C1184">
        <v>2440.1999999999998</v>
      </c>
      <c r="E1184">
        <v>3262.6</v>
      </c>
    </row>
    <row r="1185" spans="1:6" x14ac:dyDescent="0.2">
      <c r="A1185" s="74">
        <v>33182</v>
      </c>
      <c r="D1185">
        <v>822</v>
      </c>
    </row>
    <row r="1186" spans="1:6" x14ac:dyDescent="0.2">
      <c r="A1186" s="74">
        <v>33189</v>
      </c>
      <c r="D1186">
        <v>822</v>
      </c>
    </row>
    <row r="1187" spans="1:6" x14ac:dyDescent="0.2">
      <c r="A1187" s="74">
        <v>33196</v>
      </c>
      <c r="D1187">
        <v>823.4</v>
      </c>
    </row>
    <row r="1188" spans="1:6" x14ac:dyDescent="0.2">
      <c r="A1188" s="74">
        <v>33203</v>
      </c>
      <c r="D1188">
        <v>824.5</v>
      </c>
    </row>
    <row r="1189" spans="1:6" x14ac:dyDescent="0.2">
      <c r="A1189" s="74">
        <v>33208</v>
      </c>
      <c r="B1189">
        <v>614.5</v>
      </c>
      <c r="C1189">
        <v>2438</v>
      </c>
      <c r="E1189">
        <v>3271.8</v>
      </c>
    </row>
    <row r="1190" spans="1:6" x14ac:dyDescent="0.2">
      <c r="A1190" s="74">
        <v>33210</v>
      </c>
      <c r="D1190">
        <v>815.3</v>
      </c>
    </row>
    <row r="1191" spans="1:6" x14ac:dyDescent="0.2">
      <c r="A1191" s="74">
        <v>33217</v>
      </c>
      <c r="D1191">
        <v>821.8</v>
      </c>
    </row>
    <row r="1192" spans="1:6" x14ac:dyDescent="0.2">
      <c r="A1192" s="74">
        <v>33224</v>
      </c>
      <c r="D1192">
        <v>824.2</v>
      </c>
    </row>
    <row r="1193" spans="1:6" x14ac:dyDescent="0.2">
      <c r="A1193" s="74">
        <v>33231</v>
      </c>
      <c r="D1193">
        <v>828.1</v>
      </c>
    </row>
    <row r="1194" spans="1:6" x14ac:dyDescent="0.2">
      <c r="A1194" s="74">
        <v>33238</v>
      </c>
      <c r="D1194">
        <v>828.9</v>
      </c>
    </row>
    <row r="1195" spans="1:6" x14ac:dyDescent="0.2">
      <c r="A1195" s="74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2">
      <c r="A1196" s="74">
        <v>33245</v>
      </c>
      <c r="D1196">
        <v>826.6</v>
      </c>
    </row>
    <row r="1197" spans="1:6" x14ac:dyDescent="0.2">
      <c r="A1197" s="74">
        <v>33252</v>
      </c>
      <c r="D1197">
        <v>825.7</v>
      </c>
    </row>
    <row r="1198" spans="1:6" x14ac:dyDescent="0.2">
      <c r="A1198" s="74">
        <v>33259</v>
      </c>
      <c r="D1198">
        <v>826.2</v>
      </c>
    </row>
    <row r="1199" spans="1:6" x14ac:dyDescent="0.2">
      <c r="A1199" s="74">
        <v>33266</v>
      </c>
      <c r="D1199">
        <v>828.4</v>
      </c>
    </row>
    <row r="1200" spans="1:6" x14ac:dyDescent="0.2">
      <c r="A1200" s="74">
        <v>33270</v>
      </c>
      <c r="B1200">
        <v>617.70000000000005</v>
      </c>
      <c r="C1200">
        <v>2451.4</v>
      </c>
      <c r="E1200">
        <v>3304.5</v>
      </c>
    </row>
    <row r="1201" spans="1:6" x14ac:dyDescent="0.2">
      <c r="A1201" s="74">
        <v>33273</v>
      </c>
      <c r="D1201">
        <v>830.9</v>
      </c>
    </row>
    <row r="1202" spans="1:6" x14ac:dyDescent="0.2">
      <c r="A1202" s="74">
        <v>33280</v>
      </c>
      <c r="D1202">
        <v>833.5</v>
      </c>
    </row>
    <row r="1203" spans="1:6" x14ac:dyDescent="0.2">
      <c r="A1203" s="74">
        <v>33287</v>
      </c>
      <c r="D1203">
        <v>832.4</v>
      </c>
    </row>
    <row r="1204" spans="1:6" x14ac:dyDescent="0.2">
      <c r="A1204" s="74">
        <v>33294</v>
      </c>
      <c r="D1204">
        <v>832</v>
      </c>
    </row>
    <row r="1205" spans="1:6" x14ac:dyDescent="0.2">
      <c r="A1205" s="74">
        <v>33298</v>
      </c>
      <c r="B1205">
        <v>622.20000000000005</v>
      </c>
      <c r="C1205">
        <v>2464.3000000000002</v>
      </c>
      <c r="E1205">
        <v>3321.9</v>
      </c>
    </row>
    <row r="1206" spans="1:6" x14ac:dyDescent="0.2">
      <c r="A1206" s="74">
        <v>33301</v>
      </c>
      <c r="D1206">
        <v>834.6</v>
      </c>
    </row>
    <row r="1207" spans="1:6" x14ac:dyDescent="0.2">
      <c r="A1207" s="74">
        <v>33308</v>
      </c>
      <c r="D1207">
        <v>836.5</v>
      </c>
    </row>
    <row r="1208" spans="1:6" x14ac:dyDescent="0.2">
      <c r="A1208" s="74">
        <v>33315</v>
      </c>
      <c r="D1208">
        <v>836</v>
      </c>
    </row>
    <row r="1209" spans="1:6" x14ac:dyDescent="0.2">
      <c r="A1209" s="74">
        <v>33322</v>
      </c>
      <c r="D1209">
        <v>840.2</v>
      </c>
    </row>
    <row r="1210" spans="1:6" x14ac:dyDescent="0.2">
      <c r="A1210" s="74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2">
      <c r="A1211" s="74">
        <v>33336</v>
      </c>
      <c r="D1211">
        <v>842.7</v>
      </c>
    </row>
    <row r="1212" spans="1:6" x14ac:dyDescent="0.2">
      <c r="A1212" s="74">
        <v>33343</v>
      </c>
      <c r="D1212">
        <v>845</v>
      </c>
    </row>
    <row r="1213" spans="1:6" x14ac:dyDescent="0.2">
      <c r="A1213" s="74">
        <v>33350</v>
      </c>
      <c r="D1213">
        <v>842.6</v>
      </c>
    </row>
    <row r="1214" spans="1:6" x14ac:dyDescent="0.2">
      <c r="A1214" s="74">
        <v>33357</v>
      </c>
      <c r="D1214">
        <v>841.2</v>
      </c>
    </row>
    <row r="1215" spans="1:6" x14ac:dyDescent="0.2">
      <c r="A1215" s="74">
        <v>33359</v>
      </c>
      <c r="B1215">
        <v>626</v>
      </c>
      <c r="C1215">
        <v>2465.3000000000002</v>
      </c>
      <c r="E1215">
        <v>3343</v>
      </c>
    </row>
    <row r="1216" spans="1:6" x14ac:dyDescent="0.2">
      <c r="A1216" s="74">
        <v>33364</v>
      </c>
      <c r="D1216">
        <v>846.4</v>
      </c>
    </row>
    <row r="1217" spans="1:6" x14ac:dyDescent="0.2">
      <c r="A1217" s="74">
        <v>33371</v>
      </c>
      <c r="D1217">
        <v>848.3</v>
      </c>
    </row>
    <row r="1218" spans="1:6" x14ac:dyDescent="0.2">
      <c r="A1218" s="74">
        <v>33378</v>
      </c>
      <c r="D1218">
        <v>850.8</v>
      </c>
    </row>
    <row r="1219" spans="1:6" x14ac:dyDescent="0.2">
      <c r="A1219" s="74">
        <v>33385</v>
      </c>
      <c r="D1219">
        <v>849.7</v>
      </c>
    </row>
    <row r="1220" spans="1:6" x14ac:dyDescent="0.2">
      <c r="A1220" s="74">
        <v>33390</v>
      </c>
      <c r="B1220">
        <v>629.9</v>
      </c>
      <c r="C1220">
        <v>2464.6</v>
      </c>
      <c r="E1220">
        <v>3351.9</v>
      </c>
    </row>
    <row r="1221" spans="1:6" x14ac:dyDescent="0.2">
      <c r="A1221" s="74">
        <v>33392</v>
      </c>
      <c r="D1221">
        <v>848.1</v>
      </c>
    </row>
    <row r="1222" spans="1:6" x14ac:dyDescent="0.2">
      <c r="A1222" s="74">
        <v>33399</v>
      </c>
      <c r="D1222">
        <v>855.6</v>
      </c>
    </row>
    <row r="1223" spans="1:6" x14ac:dyDescent="0.2">
      <c r="A1223" s="74">
        <v>33406</v>
      </c>
      <c r="D1223">
        <v>856.5</v>
      </c>
    </row>
    <row r="1224" spans="1:6" x14ac:dyDescent="0.2">
      <c r="A1224" s="74">
        <v>33413</v>
      </c>
      <c r="D1224">
        <v>856.1</v>
      </c>
    </row>
    <row r="1225" spans="1:6" x14ac:dyDescent="0.2">
      <c r="A1225" s="74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2">
      <c r="A1226" s="74">
        <v>33427</v>
      </c>
      <c r="D1226">
        <v>859.5</v>
      </c>
    </row>
    <row r="1227" spans="1:6" x14ac:dyDescent="0.2">
      <c r="A1227" s="74">
        <v>33434</v>
      </c>
      <c r="D1227">
        <v>861.4</v>
      </c>
    </row>
    <row r="1228" spans="1:6" x14ac:dyDescent="0.2">
      <c r="A1228" s="74">
        <v>33441</v>
      </c>
      <c r="D1228">
        <v>861.1</v>
      </c>
    </row>
    <row r="1229" spans="1:6" x14ac:dyDescent="0.2">
      <c r="A1229" s="74">
        <v>33448</v>
      </c>
      <c r="D1229">
        <v>862.7</v>
      </c>
    </row>
    <row r="1230" spans="1:6" x14ac:dyDescent="0.2">
      <c r="A1230" s="74">
        <v>33451</v>
      </c>
      <c r="B1230">
        <v>634.6</v>
      </c>
      <c r="C1230">
        <v>2456.1</v>
      </c>
      <c r="E1230">
        <v>3355</v>
      </c>
    </row>
    <row r="1231" spans="1:6" x14ac:dyDescent="0.2">
      <c r="A1231" s="74">
        <v>33455</v>
      </c>
      <c r="D1231">
        <v>866.3</v>
      </c>
    </row>
    <row r="1232" spans="1:6" x14ac:dyDescent="0.2">
      <c r="A1232" s="74">
        <v>33462</v>
      </c>
      <c r="D1232">
        <v>865.3</v>
      </c>
    </row>
    <row r="1233" spans="1:6" x14ac:dyDescent="0.2">
      <c r="A1233" s="74">
        <v>33469</v>
      </c>
      <c r="D1233">
        <v>865</v>
      </c>
    </row>
    <row r="1234" spans="1:6" x14ac:dyDescent="0.2">
      <c r="A1234" s="74">
        <v>33476</v>
      </c>
      <c r="D1234">
        <v>869.1</v>
      </c>
    </row>
    <row r="1235" spans="1:6" x14ac:dyDescent="0.2">
      <c r="A1235" s="74">
        <v>33482</v>
      </c>
      <c r="B1235">
        <v>634.79999999999995</v>
      </c>
      <c r="C1235">
        <v>2448.8000000000002</v>
      </c>
      <c r="E1235">
        <v>3354.9</v>
      </c>
    </row>
    <row r="1236" spans="1:6" x14ac:dyDescent="0.2">
      <c r="A1236" s="74">
        <v>33483</v>
      </c>
      <c r="D1236">
        <v>868.3</v>
      </c>
    </row>
    <row r="1237" spans="1:6" x14ac:dyDescent="0.2">
      <c r="A1237" s="74">
        <v>33490</v>
      </c>
      <c r="D1237">
        <v>870.5</v>
      </c>
    </row>
    <row r="1238" spans="1:6" x14ac:dyDescent="0.2">
      <c r="A1238" s="74">
        <v>33497</v>
      </c>
      <c r="D1238">
        <v>869.8</v>
      </c>
    </row>
    <row r="1239" spans="1:6" x14ac:dyDescent="0.2">
      <c r="A1239" s="74">
        <v>33504</v>
      </c>
      <c r="D1239">
        <v>869.5</v>
      </c>
    </row>
    <row r="1240" spans="1:6" x14ac:dyDescent="0.2">
      <c r="A1240" s="74">
        <v>33511</v>
      </c>
      <c r="D1240">
        <v>871.8</v>
      </c>
    </row>
    <row r="1241" spans="1:6" x14ac:dyDescent="0.2">
      <c r="A1241" s="74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2">
      <c r="A1242" s="74">
        <v>33518</v>
      </c>
      <c r="D1242">
        <v>874.6</v>
      </c>
    </row>
    <row r="1243" spans="1:6" x14ac:dyDescent="0.2">
      <c r="A1243" s="74">
        <v>33525</v>
      </c>
      <c r="D1243">
        <v>875.4</v>
      </c>
    </row>
    <row r="1244" spans="1:6" x14ac:dyDescent="0.2">
      <c r="A1244" s="74">
        <v>33532</v>
      </c>
      <c r="D1244">
        <v>879.5</v>
      </c>
    </row>
    <row r="1245" spans="1:6" x14ac:dyDescent="0.2">
      <c r="A1245" s="74">
        <v>33539</v>
      </c>
      <c r="D1245">
        <v>880.8</v>
      </c>
    </row>
    <row r="1246" spans="1:6" x14ac:dyDescent="0.2">
      <c r="A1246" s="74">
        <v>33543</v>
      </c>
      <c r="B1246">
        <v>644.1</v>
      </c>
      <c r="C1246">
        <v>2442.3000000000002</v>
      </c>
      <c r="E1246">
        <v>3365.5</v>
      </c>
    </row>
    <row r="1247" spans="1:6" x14ac:dyDescent="0.2">
      <c r="A1247" s="74">
        <v>33546</v>
      </c>
      <c r="D1247">
        <v>882.4</v>
      </c>
    </row>
    <row r="1248" spans="1:6" x14ac:dyDescent="0.2">
      <c r="A1248" s="74">
        <v>33553</v>
      </c>
      <c r="D1248">
        <v>885.8</v>
      </c>
    </row>
    <row r="1249" spans="1:6" x14ac:dyDescent="0.2">
      <c r="A1249" s="74">
        <v>33560</v>
      </c>
      <c r="D1249">
        <v>886.6</v>
      </c>
    </row>
    <row r="1250" spans="1:6" x14ac:dyDescent="0.2">
      <c r="A1250" s="74">
        <v>33567</v>
      </c>
      <c r="D1250">
        <v>887.4</v>
      </c>
    </row>
    <row r="1251" spans="1:6" x14ac:dyDescent="0.2">
      <c r="A1251" s="74">
        <v>33573</v>
      </c>
      <c r="B1251">
        <v>649.1</v>
      </c>
      <c r="C1251">
        <v>2440.1</v>
      </c>
      <c r="E1251">
        <v>3372.2</v>
      </c>
    </row>
    <row r="1252" spans="1:6" x14ac:dyDescent="0.2">
      <c r="A1252" s="74">
        <v>33574</v>
      </c>
      <c r="D1252">
        <v>896.1</v>
      </c>
    </row>
    <row r="1253" spans="1:6" x14ac:dyDescent="0.2">
      <c r="A1253" s="74">
        <v>33581</v>
      </c>
      <c r="D1253">
        <v>894.6</v>
      </c>
    </row>
    <row r="1254" spans="1:6" x14ac:dyDescent="0.2">
      <c r="A1254" s="74">
        <v>33588</v>
      </c>
      <c r="D1254">
        <v>897.6</v>
      </c>
    </row>
    <row r="1255" spans="1:6" x14ac:dyDescent="0.2">
      <c r="A1255" s="74">
        <v>33595</v>
      </c>
      <c r="D1255">
        <v>897.6</v>
      </c>
    </row>
    <row r="1256" spans="1:6" x14ac:dyDescent="0.2">
      <c r="A1256" s="74">
        <v>33602</v>
      </c>
      <c r="D1256">
        <v>897.5</v>
      </c>
    </row>
    <row r="1257" spans="1:6" x14ac:dyDescent="0.2">
      <c r="A1257" s="74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2">
      <c r="A1258" s="74">
        <v>33609</v>
      </c>
      <c r="D1258">
        <v>901.9</v>
      </c>
    </row>
    <row r="1259" spans="1:6" x14ac:dyDescent="0.2">
      <c r="A1259" s="74">
        <v>33616</v>
      </c>
      <c r="D1259">
        <v>906.8</v>
      </c>
    </row>
    <row r="1260" spans="1:6" x14ac:dyDescent="0.2">
      <c r="A1260" s="74">
        <v>33623</v>
      </c>
      <c r="D1260">
        <v>909.3</v>
      </c>
    </row>
    <row r="1261" spans="1:6" x14ac:dyDescent="0.2">
      <c r="A1261" s="74">
        <v>33630</v>
      </c>
      <c r="D1261">
        <v>918.2</v>
      </c>
    </row>
    <row r="1262" spans="1:6" x14ac:dyDescent="0.2">
      <c r="A1262" s="74">
        <v>33635</v>
      </c>
      <c r="B1262">
        <v>667.5</v>
      </c>
      <c r="C1262">
        <v>2453.1</v>
      </c>
      <c r="E1262">
        <v>3400</v>
      </c>
    </row>
    <row r="1263" spans="1:6" x14ac:dyDescent="0.2">
      <c r="A1263" s="74">
        <v>33637</v>
      </c>
      <c r="D1263">
        <v>917.7</v>
      </c>
    </row>
    <row r="1264" spans="1:6" x14ac:dyDescent="0.2">
      <c r="A1264" s="74">
        <v>33644</v>
      </c>
      <c r="D1264">
        <v>923.6</v>
      </c>
    </row>
    <row r="1265" spans="1:6" x14ac:dyDescent="0.2">
      <c r="A1265" s="74">
        <v>33651</v>
      </c>
      <c r="D1265">
        <v>925.4</v>
      </c>
    </row>
    <row r="1266" spans="1:6" x14ac:dyDescent="0.2">
      <c r="A1266" s="74">
        <v>33658</v>
      </c>
      <c r="D1266">
        <v>928.6</v>
      </c>
    </row>
    <row r="1267" spans="1:6" x14ac:dyDescent="0.2">
      <c r="A1267" s="74">
        <v>33664</v>
      </c>
      <c r="B1267">
        <v>673.4</v>
      </c>
      <c r="C1267">
        <v>2447.1</v>
      </c>
      <c r="E1267">
        <v>3403.9</v>
      </c>
    </row>
    <row r="1268" spans="1:6" x14ac:dyDescent="0.2">
      <c r="A1268" s="74">
        <v>33665</v>
      </c>
      <c r="D1268">
        <v>926.9</v>
      </c>
    </row>
    <row r="1269" spans="1:6" x14ac:dyDescent="0.2">
      <c r="A1269" s="74">
        <v>33672</v>
      </c>
      <c r="D1269">
        <v>933.1</v>
      </c>
    </row>
    <row r="1270" spans="1:6" x14ac:dyDescent="0.2">
      <c r="A1270" s="74">
        <v>33679</v>
      </c>
      <c r="D1270">
        <v>938.2</v>
      </c>
    </row>
    <row r="1271" spans="1:6" x14ac:dyDescent="0.2">
      <c r="A1271" s="74">
        <v>33686</v>
      </c>
      <c r="D1271">
        <v>937.9</v>
      </c>
    </row>
    <row r="1272" spans="1:6" x14ac:dyDescent="0.2">
      <c r="A1272" s="74">
        <v>33693</v>
      </c>
      <c r="D1272">
        <v>939.7</v>
      </c>
    </row>
    <row r="1273" spans="1:6" x14ac:dyDescent="0.2">
      <c r="A1273" s="74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2">
      <c r="A1274" s="74">
        <v>33700</v>
      </c>
      <c r="D1274">
        <v>941</v>
      </c>
    </row>
    <row r="1275" spans="1:6" x14ac:dyDescent="0.2">
      <c r="A1275" s="74">
        <v>33707</v>
      </c>
      <c r="D1275">
        <v>941.3</v>
      </c>
    </row>
    <row r="1276" spans="1:6" x14ac:dyDescent="0.2">
      <c r="A1276" s="74">
        <v>33714</v>
      </c>
      <c r="D1276">
        <v>945.7</v>
      </c>
    </row>
    <row r="1277" spans="1:6" x14ac:dyDescent="0.2">
      <c r="A1277" s="74">
        <v>33721</v>
      </c>
      <c r="D1277">
        <v>945.6</v>
      </c>
    </row>
    <row r="1278" spans="1:6" x14ac:dyDescent="0.2">
      <c r="A1278" s="74">
        <v>33725</v>
      </c>
      <c r="B1278">
        <v>680.5</v>
      </c>
      <c r="C1278">
        <v>2432.8000000000002</v>
      </c>
      <c r="E1278">
        <v>3398.6</v>
      </c>
    </row>
    <row r="1279" spans="1:6" x14ac:dyDescent="0.2">
      <c r="A1279" s="74">
        <v>33728</v>
      </c>
      <c r="D1279">
        <v>946.5</v>
      </c>
    </row>
    <row r="1280" spans="1:6" x14ac:dyDescent="0.2">
      <c r="A1280" s="74">
        <v>33735</v>
      </c>
      <c r="D1280">
        <v>949.4</v>
      </c>
    </row>
    <row r="1281" spans="1:6" x14ac:dyDescent="0.2">
      <c r="A1281" s="74">
        <v>33742</v>
      </c>
      <c r="D1281">
        <v>949.8</v>
      </c>
    </row>
    <row r="1282" spans="1:6" x14ac:dyDescent="0.2">
      <c r="A1282" s="74">
        <v>33749</v>
      </c>
      <c r="D1282">
        <v>952.3</v>
      </c>
    </row>
    <row r="1283" spans="1:6" x14ac:dyDescent="0.2">
      <c r="A1283" s="74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2">
      <c r="A1284" s="74">
        <v>33763</v>
      </c>
      <c r="D1284">
        <v>951.1</v>
      </c>
    </row>
    <row r="1285" spans="1:6" x14ac:dyDescent="0.2">
      <c r="A1285" s="74">
        <v>33770</v>
      </c>
      <c r="D1285">
        <v>955.6</v>
      </c>
    </row>
    <row r="1286" spans="1:6" x14ac:dyDescent="0.2">
      <c r="A1286" s="74">
        <v>33777</v>
      </c>
      <c r="D1286">
        <v>954.8</v>
      </c>
    </row>
    <row r="1287" spans="1:6" x14ac:dyDescent="0.2">
      <c r="A1287" s="74">
        <v>33784</v>
      </c>
      <c r="D1287">
        <v>955.2</v>
      </c>
    </row>
    <row r="1288" spans="1:6" x14ac:dyDescent="0.2">
      <c r="A1288" s="74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2">
      <c r="A1289" s="74">
        <v>33791</v>
      </c>
      <c r="D1289">
        <v>959.3</v>
      </c>
    </row>
    <row r="1290" spans="1:6" x14ac:dyDescent="0.2">
      <c r="A1290" s="74">
        <v>33798</v>
      </c>
      <c r="D1290">
        <v>960.4</v>
      </c>
    </row>
    <row r="1291" spans="1:6" x14ac:dyDescent="0.2">
      <c r="A1291" s="74">
        <v>33805</v>
      </c>
      <c r="D1291">
        <v>964.8</v>
      </c>
    </row>
    <row r="1292" spans="1:6" x14ac:dyDescent="0.2">
      <c r="A1292" s="74">
        <v>33812</v>
      </c>
      <c r="D1292">
        <v>966.8</v>
      </c>
    </row>
    <row r="1293" spans="1:6" x14ac:dyDescent="0.2">
      <c r="A1293" s="74">
        <v>33817</v>
      </c>
      <c r="B1293">
        <v>691.5</v>
      </c>
      <c r="C1293">
        <v>2413.9</v>
      </c>
      <c r="E1293">
        <v>3398.8</v>
      </c>
    </row>
    <row r="1294" spans="1:6" x14ac:dyDescent="0.2">
      <c r="A1294" s="74">
        <v>33819</v>
      </c>
      <c r="D1294">
        <v>965.8</v>
      </c>
    </row>
    <row r="1295" spans="1:6" x14ac:dyDescent="0.2">
      <c r="A1295" s="74">
        <v>33826</v>
      </c>
      <c r="D1295">
        <v>972.7</v>
      </c>
    </row>
    <row r="1296" spans="1:6" x14ac:dyDescent="0.2">
      <c r="A1296" s="74">
        <v>33833</v>
      </c>
      <c r="D1296">
        <v>972.9</v>
      </c>
    </row>
    <row r="1297" spans="1:6" x14ac:dyDescent="0.2">
      <c r="A1297" s="74">
        <v>33840</v>
      </c>
      <c r="D1297">
        <v>974.2</v>
      </c>
    </row>
    <row r="1298" spans="1:6" x14ac:dyDescent="0.2">
      <c r="A1298" s="74">
        <v>33847</v>
      </c>
      <c r="D1298">
        <v>978.5</v>
      </c>
    </row>
    <row r="1299" spans="1:6" x14ac:dyDescent="0.2">
      <c r="A1299" s="74">
        <v>33848</v>
      </c>
      <c r="B1299">
        <v>700.2</v>
      </c>
      <c r="C1299">
        <v>2416.9</v>
      </c>
      <c r="E1299">
        <v>3410.3</v>
      </c>
    </row>
    <row r="1300" spans="1:6" x14ac:dyDescent="0.2">
      <c r="A1300" s="74">
        <v>33854</v>
      </c>
      <c r="D1300">
        <v>979.3</v>
      </c>
    </row>
    <row r="1301" spans="1:6" x14ac:dyDescent="0.2">
      <c r="A1301" s="74">
        <v>33861</v>
      </c>
      <c r="D1301">
        <v>985.6</v>
      </c>
    </row>
    <row r="1302" spans="1:6" x14ac:dyDescent="0.2">
      <c r="A1302" s="74">
        <v>33868</v>
      </c>
      <c r="D1302">
        <v>990.1</v>
      </c>
    </row>
    <row r="1303" spans="1:6" x14ac:dyDescent="0.2">
      <c r="A1303" s="74">
        <v>33875</v>
      </c>
      <c r="D1303">
        <v>994.2</v>
      </c>
    </row>
    <row r="1304" spans="1:6" x14ac:dyDescent="0.2">
      <c r="A1304" s="74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2">
      <c r="A1305" s="74">
        <v>33882</v>
      </c>
      <c r="D1305">
        <v>997.6</v>
      </c>
    </row>
    <row r="1306" spans="1:6" x14ac:dyDescent="0.2">
      <c r="A1306" s="74">
        <v>33889</v>
      </c>
      <c r="D1306">
        <v>999.5</v>
      </c>
    </row>
    <row r="1307" spans="1:6" x14ac:dyDescent="0.2">
      <c r="A1307" s="74">
        <v>33896</v>
      </c>
      <c r="D1307">
        <v>1001</v>
      </c>
    </row>
    <row r="1308" spans="1:6" x14ac:dyDescent="0.2">
      <c r="A1308" s="74">
        <v>33903</v>
      </c>
      <c r="D1308">
        <v>1009.2</v>
      </c>
    </row>
    <row r="1309" spans="1:6" x14ac:dyDescent="0.2">
      <c r="A1309" s="74">
        <v>33909</v>
      </c>
      <c r="B1309">
        <v>714.8</v>
      </c>
      <c r="C1309">
        <v>2411.3000000000002</v>
      </c>
      <c r="E1309">
        <v>3426.5</v>
      </c>
    </row>
    <row r="1310" spans="1:6" x14ac:dyDescent="0.2">
      <c r="A1310" s="74">
        <v>33910</v>
      </c>
      <c r="D1310">
        <v>1011.7</v>
      </c>
    </row>
    <row r="1311" spans="1:6" x14ac:dyDescent="0.2">
      <c r="A1311" s="74">
        <v>33917</v>
      </c>
      <c r="D1311">
        <v>1014.8</v>
      </c>
    </row>
    <row r="1312" spans="1:6" x14ac:dyDescent="0.2">
      <c r="A1312" s="74">
        <v>33924</v>
      </c>
      <c r="D1312">
        <v>1017</v>
      </c>
    </row>
    <row r="1313" spans="1:6" x14ac:dyDescent="0.2">
      <c r="A1313" s="74">
        <v>33931</v>
      </c>
      <c r="D1313">
        <v>1014.4</v>
      </c>
    </row>
    <row r="1314" spans="1:6" x14ac:dyDescent="0.2">
      <c r="A1314" s="74">
        <v>33938</v>
      </c>
      <c r="D1314">
        <v>1017.9</v>
      </c>
    </row>
    <row r="1315" spans="1:6" x14ac:dyDescent="0.2">
      <c r="A1315" s="74">
        <v>33939</v>
      </c>
      <c r="B1315">
        <v>720.2</v>
      </c>
      <c r="C1315">
        <v>2406.6999999999998</v>
      </c>
      <c r="E1315">
        <v>3424.7</v>
      </c>
    </row>
    <row r="1316" spans="1:6" x14ac:dyDescent="0.2">
      <c r="A1316" s="74">
        <v>33945</v>
      </c>
      <c r="D1316">
        <v>1021.4</v>
      </c>
    </row>
    <row r="1317" spans="1:6" x14ac:dyDescent="0.2">
      <c r="A1317" s="74">
        <v>33952</v>
      </c>
      <c r="D1317">
        <v>1025.9000000000001</v>
      </c>
    </row>
    <row r="1318" spans="1:6" x14ac:dyDescent="0.2">
      <c r="A1318" s="74">
        <v>33959</v>
      </c>
      <c r="D1318">
        <v>1022.8</v>
      </c>
    </row>
    <row r="1319" spans="1:6" x14ac:dyDescent="0.2">
      <c r="A1319" s="74">
        <v>33966</v>
      </c>
      <c r="D1319">
        <v>1028.4000000000001</v>
      </c>
    </row>
    <row r="1320" spans="1:6" x14ac:dyDescent="0.2">
      <c r="A1320" s="74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2">
      <c r="A1321" s="74">
        <v>33973</v>
      </c>
      <c r="D1321">
        <v>1027.8</v>
      </c>
    </row>
    <row r="1322" spans="1:6" x14ac:dyDescent="0.2">
      <c r="A1322" s="74">
        <v>33980</v>
      </c>
      <c r="D1322">
        <v>1031.0999999999999</v>
      </c>
    </row>
    <row r="1323" spans="1:6" x14ac:dyDescent="0.2">
      <c r="A1323" s="74">
        <v>33987</v>
      </c>
      <c r="D1323">
        <v>1029.5999999999999</v>
      </c>
    </row>
    <row r="1324" spans="1:6" x14ac:dyDescent="0.2">
      <c r="A1324" s="74">
        <v>33994</v>
      </c>
      <c r="D1324">
        <v>1030.9000000000001</v>
      </c>
    </row>
    <row r="1325" spans="1:6" x14ac:dyDescent="0.2">
      <c r="A1325" s="74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2">
      <c r="A1326" s="74">
        <v>34008</v>
      </c>
      <c r="D1326">
        <v>1030</v>
      </c>
    </row>
    <row r="1327" spans="1:6" x14ac:dyDescent="0.2">
      <c r="A1327" s="74">
        <v>34015</v>
      </c>
      <c r="D1327">
        <v>1034.0999999999999</v>
      </c>
    </row>
    <row r="1328" spans="1:6" x14ac:dyDescent="0.2">
      <c r="A1328" s="74">
        <v>34022</v>
      </c>
      <c r="D1328">
        <v>1034.7</v>
      </c>
    </row>
    <row r="1329" spans="1:6" x14ac:dyDescent="0.2">
      <c r="A1329" s="74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2">
      <c r="A1330" s="74">
        <v>34036</v>
      </c>
      <c r="D1330">
        <v>1035.3</v>
      </c>
    </row>
    <row r="1331" spans="1:6" x14ac:dyDescent="0.2">
      <c r="A1331" s="74">
        <v>34043</v>
      </c>
      <c r="D1331">
        <v>1036.8</v>
      </c>
    </row>
    <row r="1332" spans="1:6" x14ac:dyDescent="0.2">
      <c r="A1332" s="74">
        <v>34050</v>
      </c>
      <c r="D1332">
        <v>1038.5999999999999</v>
      </c>
    </row>
    <row r="1333" spans="1:6" x14ac:dyDescent="0.2">
      <c r="A1333" s="74">
        <v>34057</v>
      </c>
      <c r="D1333">
        <v>1040.4000000000001</v>
      </c>
    </row>
    <row r="1334" spans="1:6" x14ac:dyDescent="0.2">
      <c r="A1334" s="74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2">
      <c r="A1335" s="74">
        <v>34064</v>
      </c>
      <c r="D1335">
        <v>1045.4000000000001</v>
      </c>
    </row>
    <row r="1336" spans="1:6" x14ac:dyDescent="0.2">
      <c r="A1336" s="74">
        <v>34071</v>
      </c>
      <c r="D1336">
        <v>1045.9000000000001</v>
      </c>
    </row>
    <row r="1337" spans="1:6" x14ac:dyDescent="0.2">
      <c r="A1337" s="74">
        <v>34078</v>
      </c>
      <c r="D1337">
        <v>1045.5</v>
      </c>
    </row>
    <row r="1338" spans="1:6" x14ac:dyDescent="0.2">
      <c r="A1338" s="74">
        <v>34085</v>
      </c>
      <c r="D1338">
        <v>1047.2</v>
      </c>
    </row>
    <row r="1339" spans="1:6" x14ac:dyDescent="0.2">
      <c r="A1339" s="74">
        <v>34090</v>
      </c>
      <c r="B1339">
        <v>739.2</v>
      </c>
      <c r="C1339">
        <v>2383.4</v>
      </c>
      <c r="E1339">
        <v>3436.9</v>
      </c>
    </row>
    <row r="1340" spans="1:6" x14ac:dyDescent="0.2">
      <c r="A1340" s="74">
        <v>34092</v>
      </c>
      <c r="D1340">
        <v>1056.3</v>
      </c>
    </row>
    <row r="1341" spans="1:6" x14ac:dyDescent="0.2">
      <c r="A1341" s="74">
        <v>34099</v>
      </c>
      <c r="D1341">
        <v>1064.0999999999999</v>
      </c>
    </row>
    <row r="1342" spans="1:6" x14ac:dyDescent="0.2">
      <c r="A1342" s="74">
        <v>34106</v>
      </c>
      <c r="D1342">
        <v>1066</v>
      </c>
    </row>
    <row r="1343" spans="1:6" x14ac:dyDescent="0.2">
      <c r="A1343" s="74">
        <v>34113</v>
      </c>
      <c r="D1343">
        <v>1063.5999999999999</v>
      </c>
    </row>
    <row r="1344" spans="1:6" x14ac:dyDescent="0.2">
      <c r="A1344" s="74">
        <v>34120</v>
      </c>
      <c r="D1344">
        <v>1073</v>
      </c>
    </row>
    <row r="1345" spans="1:6" x14ac:dyDescent="0.2">
      <c r="A1345" s="74">
        <v>34121</v>
      </c>
      <c r="B1345">
        <v>745</v>
      </c>
      <c r="C1345">
        <v>2385.6</v>
      </c>
      <c r="E1345">
        <v>3442.4</v>
      </c>
    </row>
    <row r="1346" spans="1:6" x14ac:dyDescent="0.2">
      <c r="A1346" s="74">
        <v>34127</v>
      </c>
      <c r="D1346">
        <v>1071.3</v>
      </c>
    </row>
    <row r="1347" spans="1:6" x14ac:dyDescent="0.2">
      <c r="A1347" s="74">
        <v>34134</v>
      </c>
      <c r="D1347">
        <v>1074.0999999999999</v>
      </c>
    </row>
    <row r="1348" spans="1:6" x14ac:dyDescent="0.2">
      <c r="A1348" s="74">
        <v>34141</v>
      </c>
      <c r="D1348">
        <v>1076.4000000000001</v>
      </c>
    </row>
    <row r="1349" spans="1:6" x14ac:dyDescent="0.2">
      <c r="A1349" s="74">
        <v>34148</v>
      </c>
      <c r="D1349">
        <v>1077.5999999999999</v>
      </c>
    </row>
    <row r="1350" spans="1:6" x14ac:dyDescent="0.2">
      <c r="A1350" s="74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2">
      <c r="A1351" s="74">
        <v>34155</v>
      </c>
      <c r="D1351">
        <v>1079.3</v>
      </c>
    </row>
    <row r="1352" spans="1:6" x14ac:dyDescent="0.2">
      <c r="A1352" s="74">
        <v>34162</v>
      </c>
      <c r="D1352">
        <v>1083.3</v>
      </c>
    </row>
    <row r="1353" spans="1:6" x14ac:dyDescent="0.2">
      <c r="A1353" s="74">
        <v>34169</v>
      </c>
      <c r="D1353">
        <v>1085.3</v>
      </c>
    </row>
    <row r="1354" spans="1:6" x14ac:dyDescent="0.2">
      <c r="A1354" s="74">
        <v>34176</v>
      </c>
      <c r="D1354">
        <v>1086.5</v>
      </c>
    </row>
    <row r="1355" spans="1:6" x14ac:dyDescent="0.2">
      <c r="A1355" s="74">
        <v>34182</v>
      </c>
      <c r="B1355">
        <v>755.7</v>
      </c>
      <c r="C1355">
        <v>2379.6</v>
      </c>
      <c r="E1355">
        <v>3445.7</v>
      </c>
    </row>
    <row r="1356" spans="1:6" x14ac:dyDescent="0.2">
      <c r="A1356" s="74">
        <v>34183</v>
      </c>
      <c r="D1356">
        <v>1088.3</v>
      </c>
    </row>
    <row r="1357" spans="1:6" x14ac:dyDescent="0.2">
      <c r="A1357" s="74">
        <v>34190</v>
      </c>
      <c r="D1357">
        <v>1092.4000000000001</v>
      </c>
    </row>
    <row r="1358" spans="1:6" x14ac:dyDescent="0.2">
      <c r="A1358" s="74">
        <v>34197</v>
      </c>
      <c r="D1358">
        <v>1095.4000000000001</v>
      </c>
    </row>
    <row r="1359" spans="1:6" x14ac:dyDescent="0.2">
      <c r="A1359" s="74">
        <v>34204</v>
      </c>
      <c r="D1359">
        <v>1093.0999999999999</v>
      </c>
    </row>
    <row r="1360" spans="1:6" x14ac:dyDescent="0.2">
      <c r="A1360" s="74">
        <v>34211</v>
      </c>
      <c r="D1360">
        <v>1096.8</v>
      </c>
    </row>
    <row r="1361" spans="1:6" x14ac:dyDescent="0.2">
      <c r="A1361" s="74">
        <v>34213</v>
      </c>
      <c r="B1361">
        <v>761.5</v>
      </c>
      <c r="C1361">
        <v>2380.8000000000002</v>
      </c>
      <c r="E1361">
        <v>3452.2</v>
      </c>
    </row>
    <row r="1362" spans="1:6" x14ac:dyDescent="0.2">
      <c r="A1362" s="74">
        <v>34218</v>
      </c>
      <c r="D1362">
        <v>1100.5999999999999</v>
      </c>
    </row>
    <row r="1363" spans="1:6" x14ac:dyDescent="0.2">
      <c r="A1363" s="74">
        <v>34225</v>
      </c>
      <c r="D1363">
        <v>1103</v>
      </c>
    </row>
    <row r="1364" spans="1:6" x14ac:dyDescent="0.2">
      <c r="A1364" s="74">
        <v>34232</v>
      </c>
      <c r="D1364">
        <v>1106.9000000000001</v>
      </c>
    </row>
    <row r="1365" spans="1:6" x14ac:dyDescent="0.2">
      <c r="A1365" s="74">
        <v>34239</v>
      </c>
      <c r="D1365">
        <v>1103.9000000000001</v>
      </c>
    </row>
    <row r="1366" spans="1:6" x14ac:dyDescent="0.2">
      <c r="A1366" s="74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2">
      <c r="A1367" s="74">
        <v>34246</v>
      </c>
      <c r="D1367">
        <v>1108.3</v>
      </c>
    </row>
    <row r="1368" spans="1:6" x14ac:dyDescent="0.2">
      <c r="A1368" s="74">
        <v>34253</v>
      </c>
      <c r="D1368">
        <v>1110.0999999999999</v>
      </c>
    </row>
    <row r="1369" spans="1:6" x14ac:dyDescent="0.2">
      <c r="A1369" s="74">
        <v>34260</v>
      </c>
      <c r="D1369">
        <v>1112.8</v>
      </c>
    </row>
    <row r="1370" spans="1:6" x14ac:dyDescent="0.2">
      <c r="A1370" s="74">
        <v>34267</v>
      </c>
      <c r="D1370">
        <v>1113</v>
      </c>
    </row>
    <row r="1371" spans="1:6" x14ac:dyDescent="0.2">
      <c r="A1371" s="74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2">
      <c r="A1372" s="74">
        <v>34281</v>
      </c>
      <c r="D1372">
        <v>1121.7</v>
      </c>
    </row>
    <row r="1373" spans="1:6" x14ac:dyDescent="0.2">
      <c r="A1373" s="74">
        <v>34288</v>
      </c>
      <c r="D1373">
        <v>1126.8</v>
      </c>
    </row>
    <row r="1374" spans="1:6" x14ac:dyDescent="0.2">
      <c r="A1374" s="74">
        <v>34295</v>
      </c>
      <c r="D1374">
        <v>1123.2</v>
      </c>
    </row>
    <row r="1375" spans="1:6" x14ac:dyDescent="0.2">
      <c r="A1375" s="74">
        <v>34302</v>
      </c>
      <c r="D1375">
        <v>1124.7</v>
      </c>
    </row>
    <row r="1376" spans="1:6" x14ac:dyDescent="0.2">
      <c r="A1376" s="74">
        <v>34304</v>
      </c>
      <c r="B1376">
        <v>772.1</v>
      </c>
      <c r="C1376">
        <v>2374.9</v>
      </c>
      <c r="E1376">
        <v>3474.5</v>
      </c>
    </row>
    <row r="1377" spans="1:6" x14ac:dyDescent="0.2">
      <c r="A1377" s="74">
        <v>34309</v>
      </c>
      <c r="D1377">
        <v>1128.0999999999999</v>
      </c>
    </row>
    <row r="1378" spans="1:6" x14ac:dyDescent="0.2">
      <c r="A1378" s="74">
        <v>34316</v>
      </c>
      <c r="D1378">
        <v>1129.5</v>
      </c>
    </row>
    <row r="1379" spans="1:6" x14ac:dyDescent="0.2">
      <c r="A1379" s="74">
        <v>34323</v>
      </c>
      <c r="D1379">
        <v>1129.5</v>
      </c>
    </row>
    <row r="1380" spans="1:6" x14ac:dyDescent="0.2">
      <c r="A1380" s="74">
        <v>34330</v>
      </c>
      <c r="D1380">
        <v>1131.9000000000001</v>
      </c>
    </row>
    <row r="1381" spans="1:6" x14ac:dyDescent="0.2">
      <c r="A1381" s="74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2">
      <c r="A1382" s="74">
        <v>34337</v>
      </c>
      <c r="D1382">
        <v>1128.4000000000001</v>
      </c>
    </row>
    <row r="1383" spans="1:6" x14ac:dyDescent="0.2">
      <c r="A1383" s="74">
        <v>34344</v>
      </c>
      <c r="D1383">
        <v>1131</v>
      </c>
    </row>
    <row r="1384" spans="1:6" x14ac:dyDescent="0.2">
      <c r="A1384" s="74">
        <v>34351</v>
      </c>
      <c r="D1384">
        <v>1131.3</v>
      </c>
    </row>
    <row r="1385" spans="1:6" x14ac:dyDescent="0.2">
      <c r="A1385" s="74">
        <v>34358</v>
      </c>
      <c r="D1385">
        <v>1132.4000000000001</v>
      </c>
    </row>
    <row r="1386" spans="1:6" x14ac:dyDescent="0.2">
      <c r="A1386" s="74">
        <v>34365</v>
      </c>
      <c r="D1386">
        <v>1132.7</v>
      </c>
    </row>
    <row r="1387" spans="1:6" x14ac:dyDescent="0.2">
      <c r="A1387" s="74">
        <v>34366</v>
      </c>
      <c r="B1387">
        <v>774.6</v>
      </c>
      <c r="C1387">
        <v>2369.3000000000002</v>
      </c>
      <c r="E1387">
        <v>3475.7</v>
      </c>
    </row>
    <row r="1388" spans="1:6" x14ac:dyDescent="0.2">
      <c r="A1388" s="74">
        <v>34372</v>
      </c>
      <c r="D1388">
        <v>1134.5</v>
      </c>
    </row>
    <row r="1389" spans="1:6" x14ac:dyDescent="0.2">
      <c r="A1389" s="74">
        <v>34379</v>
      </c>
      <c r="D1389">
        <v>1136.7</v>
      </c>
    </row>
    <row r="1390" spans="1:6" x14ac:dyDescent="0.2">
      <c r="A1390" s="74">
        <v>34386</v>
      </c>
      <c r="D1390">
        <v>1137.4000000000001</v>
      </c>
    </row>
    <row r="1391" spans="1:6" x14ac:dyDescent="0.2">
      <c r="A1391" s="74">
        <v>34393</v>
      </c>
      <c r="D1391">
        <v>1136.5</v>
      </c>
    </row>
    <row r="1392" spans="1:6" x14ac:dyDescent="0.2">
      <c r="A1392" s="74">
        <v>34394</v>
      </c>
      <c r="B1392">
        <v>775.1</v>
      </c>
      <c r="C1392">
        <v>2365.8000000000002</v>
      </c>
      <c r="E1392">
        <v>3480.1</v>
      </c>
    </row>
    <row r="1393" spans="1:6" x14ac:dyDescent="0.2">
      <c r="A1393" s="74">
        <v>34400</v>
      </c>
      <c r="D1393">
        <v>1138.3</v>
      </c>
    </row>
    <row r="1394" spans="1:6" x14ac:dyDescent="0.2">
      <c r="A1394" s="74">
        <v>34407</v>
      </c>
      <c r="D1394">
        <v>1139.5999999999999</v>
      </c>
    </row>
    <row r="1395" spans="1:6" x14ac:dyDescent="0.2">
      <c r="A1395" s="74">
        <v>34414</v>
      </c>
      <c r="D1395">
        <v>1139.2</v>
      </c>
    </row>
    <row r="1396" spans="1:6" x14ac:dyDescent="0.2">
      <c r="A1396" s="74">
        <v>34421</v>
      </c>
      <c r="D1396">
        <v>1141.5</v>
      </c>
    </row>
    <row r="1397" spans="1:6" x14ac:dyDescent="0.2">
      <c r="A1397" s="74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2">
      <c r="A1398" s="74">
        <v>34428</v>
      </c>
      <c r="D1398">
        <v>1144.7</v>
      </c>
    </row>
    <row r="1399" spans="1:6" x14ac:dyDescent="0.2">
      <c r="A1399" s="74">
        <v>34435</v>
      </c>
      <c r="D1399">
        <v>1143.8</v>
      </c>
    </row>
    <row r="1400" spans="1:6" x14ac:dyDescent="0.2">
      <c r="A1400" s="74">
        <v>34442</v>
      </c>
      <c r="D1400">
        <v>1139</v>
      </c>
    </row>
    <row r="1401" spans="1:6" x14ac:dyDescent="0.2">
      <c r="A1401" s="74">
        <v>34449</v>
      </c>
      <c r="D1401">
        <v>1137.9000000000001</v>
      </c>
    </row>
    <row r="1402" spans="1:6" x14ac:dyDescent="0.2">
      <c r="A1402" s="74">
        <v>34455</v>
      </c>
      <c r="B1402">
        <v>775.1</v>
      </c>
      <c r="C1402">
        <v>2366.6</v>
      </c>
      <c r="E1402">
        <v>3490.8</v>
      </c>
    </row>
    <row r="1403" spans="1:6" x14ac:dyDescent="0.2">
      <c r="A1403" s="74">
        <v>34456</v>
      </c>
      <c r="D1403">
        <v>1141.8</v>
      </c>
    </row>
    <row r="1404" spans="1:6" x14ac:dyDescent="0.2">
      <c r="A1404" s="74">
        <v>34463</v>
      </c>
      <c r="D1404">
        <v>1144.9000000000001</v>
      </c>
    </row>
    <row r="1405" spans="1:6" x14ac:dyDescent="0.2">
      <c r="A1405" s="74">
        <v>34470</v>
      </c>
      <c r="D1405">
        <v>1145.0999999999999</v>
      </c>
    </row>
    <row r="1406" spans="1:6" x14ac:dyDescent="0.2">
      <c r="A1406" s="74">
        <v>34477</v>
      </c>
      <c r="D1406">
        <v>1141.2</v>
      </c>
    </row>
    <row r="1407" spans="1:6" x14ac:dyDescent="0.2">
      <c r="A1407" s="74">
        <v>34484</v>
      </c>
      <c r="D1407">
        <v>1142.3</v>
      </c>
    </row>
    <row r="1408" spans="1:6" x14ac:dyDescent="0.2">
      <c r="A1408" s="74">
        <v>34486</v>
      </c>
      <c r="B1408">
        <v>774.3</v>
      </c>
      <c r="C1408">
        <v>2352.6</v>
      </c>
      <c r="E1408">
        <v>3479.5</v>
      </c>
    </row>
    <row r="1409" spans="1:6" x14ac:dyDescent="0.2">
      <c r="A1409" s="74">
        <v>34491</v>
      </c>
      <c r="D1409">
        <v>1144.3</v>
      </c>
    </row>
    <row r="1410" spans="1:6" x14ac:dyDescent="0.2">
      <c r="A1410" s="74">
        <v>34498</v>
      </c>
      <c r="D1410">
        <v>1145.4000000000001</v>
      </c>
    </row>
    <row r="1411" spans="1:6" x14ac:dyDescent="0.2">
      <c r="A1411" s="74">
        <v>34505</v>
      </c>
      <c r="D1411">
        <v>1146.4000000000001</v>
      </c>
    </row>
    <row r="1412" spans="1:6" x14ac:dyDescent="0.2">
      <c r="A1412" s="74">
        <v>34512</v>
      </c>
      <c r="D1412">
        <v>1145.3</v>
      </c>
    </row>
    <row r="1413" spans="1:6" x14ac:dyDescent="0.2">
      <c r="A1413" s="74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2">
      <c r="A1414" s="74">
        <v>34519</v>
      </c>
      <c r="D1414">
        <v>1143.5</v>
      </c>
    </row>
    <row r="1415" spans="1:6" x14ac:dyDescent="0.2">
      <c r="A1415" s="74">
        <v>34526</v>
      </c>
      <c r="D1415">
        <v>1151.5</v>
      </c>
    </row>
    <row r="1416" spans="1:6" x14ac:dyDescent="0.2">
      <c r="A1416" s="74">
        <v>34533</v>
      </c>
      <c r="D1416">
        <v>1151.2</v>
      </c>
    </row>
    <row r="1417" spans="1:6" x14ac:dyDescent="0.2">
      <c r="A1417" s="74">
        <v>34540</v>
      </c>
      <c r="D1417">
        <v>1151.4000000000001</v>
      </c>
    </row>
    <row r="1418" spans="1:6" x14ac:dyDescent="0.2">
      <c r="A1418" s="74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2">
      <c r="A1419" s="74">
        <v>34554</v>
      </c>
      <c r="D1419">
        <v>1148</v>
      </c>
    </row>
    <row r="1420" spans="1:6" x14ac:dyDescent="0.2">
      <c r="A1420" s="74">
        <v>34561</v>
      </c>
      <c r="D1420">
        <v>1151.5999999999999</v>
      </c>
    </row>
    <row r="1421" spans="1:6" x14ac:dyDescent="0.2">
      <c r="A1421" s="74">
        <v>34568</v>
      </c>
      <c r="D1421">
        <v>1150.2</v>
      </c>
    </row>
    <row r="1422" spans="1:6" x14ac:dyDescent="0.2">
      <c r="A1422" s="74">
        <v>34575</v>
      </c>
      <c r="D1422">
        <v>1151.5999999999999</v>
      </c>
    </row>
    <row r="1423" spans="1:6" x14ac:dyDescent="0.2">
      <c r="A1423" s="74">
        <v>34578</v>
      </c>
      <c r="B1423">
        <v>771.5</v>
      </c>
      <c r="C1423">
        <v>2335</v>
      </c>
      <c r="E1423">
        <v>3486.1</v>
      </c>
    </row>
    <row r="1424" spans="1:6" x14ac:dyDescent="0.2">
      <c r="A1424" s="74">
        <v>34582</v>
      </c>
      <c r="D1424">
        <v>1153</v>
      </c>
    </row>
    <row r="1425" spans="1:6" x14ac:dyDescent="0.2">
      <c r="A1425" s="74">
        <v>34589</v>
      </c>
      <c r="D1425">
        <v>1152.7</v>
      </c>
    </row>
    <row r="1426" spans="1:6" x14ac:dyDescent="0.2">
      <c r="A1426" s="74">
        <v>34596</v>
      </c>
      <c r="D1426">
        <v>1152.2</v>
      </c>
    </row>
    <row r="1427" spans="1:6" x14ac:dyDescent="0.2">
      <c r="A1427" s="74">
        <v>34603</v>
      </c>
      <c r="D1427">
        <v>1152.3</v>
      </c>
    </row>
    <row r="1428" spans="1:6" x14ac:dyDescent="0.2">
      <c r="A1428" s="74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2">
      <c r="A1429" s="74">
        <v>34610</v>
      </c>
      <c r="D1429">
        <v>1147.7</v>
      </c>
    </row>
    <row r="1430" spans="1:6" x14ac:dyDescent="0.2">
      <c r="A1430" s="74">
        <v>34617</v>
      </c>
      <c r="D1430">
        <v>1152.5999999999999</v>
      </c>
    </row>
    <row r="1431" spans="1:6" x14ac:dyDescent="0.2">
      <c r="A1431" s="74">
        <v>34624</v>
      </c>
      <c r="D1431">
        <v>1152.7</v>
      </c>
    </row>
    <row r="1432" spans="1:6" x14ac:dyDescent="0.2">
      <c r="A1432" s="74">
        <v>34631</v>
      </c>
      <c r="D1432">
        <v>1148.2</v>
      </c>
    </row>
    <row r="1433" spans="1:6" x14ac:dyDescent="0.2">
      <c r="A1433" s="74">
        <v>34638</v>
      </c>
      <c r="D1433">
        <v>1148.0999999999999</v>
      </c>
    </row>
    <row r="1434" spans="1:6" x14ac:dyDescent="0.2">
      <c r="A1434" s="74">
        <v>34639</v>
      </c>
      <c r="B1434">
        <v>768.3</v>
      </c>
      <c r="C1434">
        <v>2327.9</v>
      </c>
      <c r="E1434">
        <v>3487.2</v>
      </c>
    </row>
    <row r="1435" spans="1:6" x14ac:dyDescent="0.2">
      <c r="A1435" s="74">
        <v>34645</v>
      </c>
      <c r="D1435">
        <v>1148.2</v>
      </c>
    </row>
    <row r="1436" spans="1:6" x14ac:dyDescent="0.2">
      <c r="A1436" s="74">
        <v>34652</v>
      </c>
      <c r="D1436">
        <v>1151.8</v>
      </c>
    </row>
    <row r="1437" spans="1:6" x14ac:dyDescent="0.2">
      <c r="A1437" s="74">
        <v>34659</v>
      </c>
      <c r="D1437">
        <v>1152.4000000000001</v>
      </c>
    </row>
    <row r="1438" spans="1:6" x14ac:dyDescent="0.2">
      <c r="A1438" s="74">
        <v>34666</v>
      </c>
      <c r="D1438">
        <v>1151.2</v>
      </c>
    </row>
    <row r="1439" spans="1:6" x14ac:dyDescent="0.2">
      <c r="A1439" s="74">
        <v>34669</v>
      </c>
      <c r="B1439">
        <v>766.6</v>
      </c>
      <c r="C1439">
        <v>2322.6999999999998</v>
      </c>
      <c r="E1439">
        <v>3486.4</v>
      </c>
    </row>
    <row r="1440" spans="1:6" x14ac:dyDescent="0.2">
      <c r="A1440" s="74">
        <v>34673</v>
      </c>
      <c r="D1440">
        <v>1152.2</v>
      </c>
    </row>
    <row r="1441" spans="1:6" x14ac:dyDescent="0.2">
      <c r="A1441" s="74">
        <v>34680</v>
      </c>
      <c r="D1441">
        <v>1154.5</v>
      </c>
    </row>
    <row r="1442" spans="1:6" x14ac:dyDescent="0.2">
      <c r="A1442" s="74">
        <v>34687</v>
      </c>
      <c r="D1442">
        <v>1150.4000000000001</v>
      </c>
    </row>
    <row r="1443" spans="1:6" x14ac:dyDescent="0.2">
      <c r="A1443" s="74">
        <v>34694</v>
      </c>
      <c r="D1443">
        <v>1149.3</v>
      </c>
    </row>
    <row r="1444" spans="1:6" x14ac:dyDescent="0.2">
      <c r="A1444" s="74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2">
      <c r="A1445" s="74">
        <v>34701</v>
      </c>
      <c r="D1445">
        <v>1145.9000000000001</v>
      </c>
    </row>
    <row r="1446" spans="1:6" x14ac:dyDescent="0.2">
      <c r="A1446" s="74">
        <v>34708</v>
      </c>
      <c r="D1446">
        <v>1154.4000000000001</v>
      </c>
    </row>
    <row r="1447" spans="1:6" x14ac:dyDescent="0.2">
      <c r="A1447" s="74">
        <v>34715</v>
      </c>
      <c r="D1447">
        <v>1154.4000000000001</v>
      </c>
    </row>
    <row r="1448" spans="1:6" x14ac:dyDescent="0.2">
      <c r="A1448" s="74">
        <v>34722</v>
      </c>
      <c r="D1448">
        <v>1150.4000000000001</v>
      </c>
    </row>
    <row r="1449" spans="1:6" x14ac:dyDescent="0.2">
      <c r="A1449" s="74">
        <v>34729</v>
      </c>
      <c r="D1449">
        <v>1148</v>
      </c>
    </row>
    <row r="1450" spans="1:6" x14ac:dyDescent="0.2">
      <c r="A1450" s="74">
        <v>34731</v>
      </c>
      <c r="B1450">
        <v>760.4</v>
      </c>
      <c r="C1450">
        <v>2312.6999999999998</v>
      </c>
      <c r="E1450">
        <v>3489.9</v>
      </c>
    </row>
    <row r="1451" spans="1:6" x14ac:dyDescent="0.2">
      <c r="A1451" s="74">
        <v>34736</v>
      </c>
      <c r="D1451">
        <v>1150.5</v>
      </c>
    </row>
    <row r="1452" spans="1:6" x14ac:dyDescent="0.2">
      <c r="A1452" s="74">
        <v>34743</v>
      </c>
      <c r="D1452">
        <v>1148</v>
      </c>
    </row>
    <row r="1453" spans="1:6" x14ac:dyDescent="0.2">
      <c r="A1453" s="74">
        <v>34750</v>
      </c>
      <c r="D1453">
        <v>1145.3</v>
      </c>
    </row>
    <row r="1454" spans="1:6" x14ac:dyDescent="0.2">
      <c r="A1454" s="74">
        <v>34757</v>
      </c>
      <c r="D1454">
        <v>1146.2</v>
      </c>
    </row>
    <row r="1455" spans="1:6" x14ac:dyDescent="0.2">
      <c r="A1455" s="74">
        <v>34759</v>
      </c>
      <c r="B1455">
        <v>758.4</v>
      </c>
      <c r="C1455">
        <v>2308.9</v>
      </c>
      <c r="E1455">
        <v>3491.1</v>
      </c>
    </row>
    <row r="1456" spans="1:6" x14ac:dyDescent="0.2">
      <c r="A1456" s="74">
        <v>34764</v>
      </c>
      <c r="D1456">
        <v>1147.2</v>
      </c>
    </row>
    <row r="1457" spans="1:6" x14ac:dyDescent="0.2">
      <c r="A1457" s="74">
        <v>34771</v>
      </c>
      <c r="D1457">
        <v>1148.3</v>
      </c>
    </row>
    <row r="1458" spans="1:6" x14ac:dyDescent="0.2">
      <c r="A1458" s="74">
        <v>34778</v>
      </c>
      <c r="D1458">
        <v>1147.2</v>
      </c>
    </row>
    <row r="1459" spans="1:6" x14ac:dyDescent="0.2">
      <c r="A1459" s="74">
        <v>34785</v>
      </c>
      <c r="D1459">
        <v>1147.2</v>
      </c>
    </row>
    <row r="1460" spans="1:6" x14ac:dyDescent="0.2">
      <c r="A1460" s="74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2">
      <c r="A1461" s="74">
        <v>34792</v>
      </c>
      <c r="D1461">
        <v>1141.5</v>
      </c>
    </row>
    <row r="1462" spans="1:6" x14ac:dyDescent="0.2">
      <c r="A1462" s="74">
        <v>34799</v>
      </c>
      <c r="D1462">
        <v>1151.4000000000001</v>
      </c>
    </row>
    <row r="1463" spans="1:6" x14ac:dyDescent="0.2">
      <c r="A1463" s="74">
        <v>34806</v>
      </c>
      <c r="D1463">
        <v>1149.0999999999999</v>
      </c>
    </row>
    <row r="1464" spans="1:6" x14ac:dyDescent="0.2">
      <c r="A1464" s="74">
        <v>34813</v>
      </c>
      <c r="D1464">
        <v>1149.8</v>
      </c>
    </row>
    <row r="1465" spans="1:6" x14ac:dyDescent="0.2">
      <c r="A1465" s="74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2">
      <c r="A1466" s="74">
        <v>34827</v>
      </c>
      <c r="D1466">
        <v>1144.8</v>
      </c>
    </row>
    <row r="1467" spans="1:6" x14ac:dyDescent="0.2">
      <c r="A1467" s="74">
        <v>34834</v>
      </c>
      <c r="D1467">
        <v>1146.7</v>
      </c>
    </row>
    <row r="1468" spans="1:6" x14ac:dyDescent="0.2">
      <c r="A1468" s="74">
        <v>34841</v>
      </c>
      <c r="D1468">
        <v>1146</v>
      </c>
    </row>
    <row r="1469" spans="1:6" x14ac:dyDescent="0.2">
      <c r="A1469" s="74">
        <v>34848</v>
      </c>
      <c r="D1469">
        <v>1142.8</v>
      </c>
    </row>
    <row r="1470" spans="1:6" x14ac:dyDescent="0.2">
      <c r="A1470" s="74">
        <v>34851</v>
      </c>
      <c r="B1470">
        <v>750.8</v>
      </c>
      <c r="C1470">
        <v>2328.6999999999998</v>
      </c>
      <c r="E1470">
        <v>3548.9</v>
      </c>
    </row>
    <row r="1471" spans="1:6" x14ac:dyDescent="0.2">
      <c r="A1471" s="74">
        <v>34855</v>
      </c>
      <c r="D1471">
        <v>1145.5</v>
      </c>
    </row>
    <row r="1472" spans="1:6" x14ac:dyDescent="0.2">
      <c r="A1472" s="74">
        <v>34862</v>
      </c>
      <c r="D1472">
        <v>1146.3</v>
      </c>
    </row>
    <row r="1473" spans="1:6" x14ac:dyDescent="0.2">
      <c r="A1473" s="74">
        <v>34869</v>
      </c>
      <c r="D1473">
        <v>1143.4000000000001</v>
      </c>
    </row>
    <row r="1474" spans="1:6" x14ac:dyDescent="0.2">
      <c r="A1474" s="74">
        <v>34876</v>
      </c>
      <c r="D1474">
        <v>1143.8</v>
      </c>
    </row>
    <row r="1475" spans="1:6" x14ac:dyDescent="0.2">
      <c r="A1475" s="74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2">
      <c r="A1476" s="74">
        <v>34883</v>
      </c>
      <c r="D1476">
        <v>1141</v>
      </c>
    </row>
    <row r="1477" spans="1:6" x14ac:dyDescent="0.2">
      <c r="A1477" s="74">
        <v>34890</v>
      </c>
      <c r="D1477">
        <v>1149</v>
      </c>
    </row>
    <row r="1478" spans="1:6" x14ac:dyDescent="0.2">
      <c r="A1478" s="74">
        <v>34897</v>
      </c>
      <c r="D1478">
        <v>1145.5</v>
      </c>
    </row>
    <row r="1479" spans="1:6" x14ac:dyDescent="0.2">
      <c r="A1479" s="74">
        <v>34904</v>
      </c>
      <c r="D1479">
        <v>1143</v>
      </c>
    </row>
    <row r="1480" spans="1:6" x14ac:dyDescent="0.2">
      <c r="A1480" s="74">
        <v>34911</v>
      </c>
      <c r="D1480">
        <v>1146.2</v>
      </c>
    </row>
    <row r="1481" spans="1:6" x14ac:dyDescent="0.2">
      <c r="A1481" s="74">
        <v>34912</v>
      </c>
      <c r="B1481">
        <v>749.1</v>
      </c>
      <c r="C1481">
        <v>2347.3000000000002</v>
      </c>
      <c r="E1481">
        <v>3589</v>
      </c>
    </row>
    <row r="1482" spans="1:6" x14ac:dyDescent="0.2">
      <c r="A1482" s="74">
        <v>34918</v>
      </c>
      <c r="D1482">
        <v>1146</v>
      </c>
    </row>
    <row r="1483" spans="1:6" x14ac:dyDescent="0.2">
      <c r="A1483" s="74">
        <v>34925</v>
      </c>
      <c r="D1483">
        <v>1147.4000000000001</v>
      </c>
    </row>
    <row r="1484" spans="1:6" x14ac:dyDescent="0.2">
      <c r="A1484" s="74">
        <v>34932</v>
      </c>
      <c r="D1484">
        <v>1146.3</v>
      </c>
    </row>
    <row r="1485" spans="1:6" x14ac:dyDescent="0.2">
      <c r="A1485" s="74">
        <v>34939</v>
      </c>
      <c r="D1485">
        <v>1143.4000000000001</v>
      </c>
    </row>
    <row r="1486" spans="1:6" x14ac:dyDescent="0.2">
      <c r="A1486" s="74">
        <v>34943</v>
      </c>
      <c r="B1486">
        <v>745.9</v>
      </c>
      <c r="C1486">
        <v>2352.8000000000002</v>
      </c>
      <c r="E1486">
        <v>3602.1</v>
      </c>
    </row>
    <row r="1487" spans="1:6" x14ac:dyDescent="0.2">
      <c r="A1487" s="74">
        <v>34946</v>
      </c>
      <c r="D1487">
        <v>1142.7</v>
      </c>
    </row>
    <row r="1488" spans="1:6" x14ac:dyDescent="0.2">
      <c r="A1488" s="74">
        <v>34953</v>
      </c>
      <c r="D1488">
        <v>1148.5999999999999</v>
      </c>
    </row>
    <row r="1489" spans="1:6" x14ac:dyDescent="0.2">
      <c r="A1489" s="74">
        <v>34960</v>
      </c>
      <c r="D1489">
        <v>1142.0999999999999</v>
      </c>
    </row>
    <row r="1490" spans="1:6" x14ac:dyDescent="0.2">
      <c r="A1490" s="74">
        <v>34967</v>
      </c>
      <c r="D1490">
        <v>1140</v>
      </c>
    </row>
    <row r="1491" spans="1:6" x14ac:dyDescent="0.2">
      <c r="A1491" s="74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2">
      <c r="A1492" s="74">
        <v>34974</v>
      </c>
      <c r="D1492">
        <v>1133.8</v>
      </c>
    </row>
    <row r="1493" spans="1:6" x14ac:dyDescent="0.2">
      <c r="A1493" s="74">
        <v>34981</v>
      </c>
      <c r="D1493">
        <v>1137.3</v>
      </c>
    </row>
    <row r="1494" spans="1:6" x14ac:dyDescent="0.2">
      <c r="A1494" s="74">
        <v>34988</v>
      </c>
      <c r="D1494">
        <v>1141.2</v>
      </c>
    </row>
    <row r="1495" spans="1:6" x14ac:dyDescent="0.2">
      <c r="A1495" s="74">
        <v>34995</v>
      </c>
      <c r="D1495">
        <v>1136.0999999999999</v>
      </c>
    </row>
    <row r="1496" spans="1:6" x14ac:dyDescent="0.2">
      <c r="A1496" s="74">
        <v>35002</v>
      </c>
      <c r="D1496">
        <v>1135.2</v>
      </c>
    </row>
    <row r="1497" spans="1:6" x14ac:dyDescent="0.2">
      <c r="A1497" s="74">
        <v>35004</v>
      </c>
      <c r="B1497">
        <v>737.9</v>
      </c>
      <c r="C1497">
        <v>2355.1999999999998</v>
      </c>
      <c r="E1497">
        <v>3619.9</v>
      </c>
    </row>
    <row r="1498" spans="1:6" x14ac:dyDescent="0.2">
      <c r="A1498" s="74">
        <v>35009</v>
      </c>
      <c r="D1498">
        <v>1137.9000000000001</v>
      </c>
    </row>
    <row r="1499" spans="1:6" x14ac:dyDescent="0.2">
      <c r="A1499" s="74">
        <v>35016</v>
      </c>
      <c r="D1499">
        <v>1134.3</v>
      </c>
    </row>
    <row r="1500" spans="1:6" x14ac:dyDescent="0.2">
      <c r="A1500" s="74">
        <v>35023</v>
      </c>
      <c r="D1500">
        <v>1134.5999999999999</v>
      </c>
    </row>
    <row r="1501" spans="1:6" x14ac:dyDescent="0.2">
      <c r="A1501" s="74">
        <v>35030</v>
      </c>
      <c r="D1501">
        <v>1133.8</v>
      </c>
    </row>
    <row r="1502" spans="1:6" x14ac:dyDescent="0.2">
      <c r="A1502" s="74">
        <v>35034</v>
      </c>
      <c r="B1502">
        <v>732.6</v>
      </c>
      <c r="C1502">
        <v>2358.3000000000002</v>
      </c>
      <c r="E1502">
        <v>3629.5</v>
      </c>
    </row>
    <row r="1503" spans="1:6" x14ac:dyDescent="0.2">
      <c r="A1503" s="74">
        <v>35037</v>
      </c>
      <c r="D1503">
        <v>1125.5</v>
      </c>
    </row>
    <row r="1504" spans="1:6" x14ac:dyDescent="0.2">
      <c r="A1504" s="74">
        <v>35044</v>
      </c>
      <c r="D1504">
        <v>1131</v>
      </c>
    </row>
    <row r="1505" spans="1:6" x14ac:dyDescent="0.2">
      <c r="A1505" s="74">
        <v>35051</v>
      </c>
      <c r="D1505">
        <v>1122.7</v>
      </c>
    </row>
    <row r="1506" spans="1:6" x14ac:dyDescent="0.2">
      <c r="A1506" s="74">
        <v>35058</v>
      </c>
      <c r="D1506">
        <v>1127</v>
      </c>
    </row>
    <row r="1507" spans="1:6" x14ac:dyDescent="0.2">
      <c r="A1507" s="74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2">
      <c r="A1508" s="74">
        <v>35072</v>
      </c>
      <c r="D1508">
        <v>1124.9000000000001</v>
      </c>
    </row>
    <row r="1509" spans="1:6" x14ac:dyDescent="0.2">
      <c r="A1509" s="74">
        <v>35079</v>
      </c>
      <c r="D1509">
        <v>1129.4000000000001</v>
      </c>
    </row>
    <row r="1510" spans="1:6" x14ac:dyDescent="0.2">
      <c r="A1510" s="74">
        <v>35086</v>
      </c>
      <c r="D1510">
        <v>1120.8</v>
      </c>
    </row>
    <row r="1511" spans="1:6" x14ac:dyDescent="0.2">
      <c r="A1511" s="74">
        <v>35093</v>
      </c>
      <c r="D1511">
        <v>1117.9000000000001</v>
      </c>
    </row>
    <row r="1512" spans="1:6" x14ac:dyDescent="0.2">
      <c r="A1512" s="74">
        <v>35096</v>
      </c>
      <c r="B1512">
        <v>721.6</v>
      </c>
      <c r="C1512">
        <v>2362.5</v>
      </c>
      <c r="E1512">
        <v>3661.8</v>
      </c>
    </row>
    <row r="1513" spans="1:6" x14ac:dyDescent="0.2">
      <c r="A1513" s="74">
        <v>35100</v>
      </c>
      <c r="D1513">
        <v>1121.5</v>
      </c>
    </row>
    <row r="1514" spans="1:6" x14ac:dyDescent="0.2">
      <c r="A1514" s="74">
        <v>35107</v>
      </c>
      <c r="D1514">
        <v>1118.5999999999999</v>
      </c>
    </row>
    <row r="1515" spans="1:6" x14ac:dyDescent="0.2">
      <c r="A1515" s="74">
        <v>35114</v>
      </c>
      <c r="D1515">
        <v>1115.7</v>
      </c>
    </row>
    <row r="1516" spans="1:6" x14ac:dyDescent="0.2">
      <c r="A1516" s="74">
        <v>35121</v>
      </c>
      <c r="D1516">
        <v>1116.9000000000001</v>
      </c>
    </row>
    <row r="1517" spans="1:6" x14ac:dyDescent="0.2">
      <c r="A1517" s="74">
        <v>35125</v>
      </c>
      <c r="B1517">
        <v>721.9</v>
      </c>
      <c r="C1517">
        <v>2371</v>
      </c>
      <c r="E1517">
        <v>3686.9</v>
      </c>
    </row>
    <row r="1518" spans="1:6" x14ac:dyDescent="0.2">
      <c r="A1518" s="74">
        <v>35128</v>
      </c>
      <c r="D1518">
        <v>1123</v>
      </c>
    </row>
    <row r="1519" spans="1:6" x14ac:dyDescent="0.2">
      <c r="A1519" s="74">
        <v>35135</v>
      </c>
      <c r="D1519">
        <v>1118.7</v>
      </c>
    </row>
    <row r="1520" spans="1:6" x14ac:dyDescent="0.2">
      <c r="A1520" s="74">
        <v>35142</v>
      </c>
      <c r="D1520">
        <v>1120.8</v>
      </c>
    </row>
    <row r="1521" spans="1:6" x14ac:dyDescent="0.2">
      <c r="A1521" s="74">
        <v>35149</v>
      </c>
      <c r="D1521">
        <v>1123.2</v>
      </c>
    </row>
    <row r="1522" spans="1:6" x14ac:dyDescent="0.2">
      <c r="A1522" s="74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2">
      <c r="A1523" s="74">
        <v>35163</v>
      </c>
      <c r="D1523">
        <v>1124.0999999999999</v>
      </c>
    </row>
    <row r="1524" spans="1:6" x14ac:dyDescent="0.2">
      <c r="A1524" s="74">
        <v>35170</v>
      </c>
      <c r="D1524">
        <v>1130.4000000000001</v>
      </c>
    </row>
    <row r="1525" spans="1:6" x14ac:dyDescent="0.2">
      <c r="A1525" s="74">
        <v>35177</v>
      </c>
      <c r="D1525">
        <v>1125</v>
      </c>
    </row>
    <row r="1526" spans="1:6" x14ac:dyDescent="0.2">
      <c r="A1526" s="74">
        <v>35184</v>
      </c>
      <c r="D1526">
        <v>1118.5999999999999</v>
      </c>
    </row>
    <row r="1527" spans="1:6" x14ac:dyDescent="0.2">
      <c r="A1527" s="74">
        <v>35186</v>
      </c>
      <c r="B1527">
        <v>713.9</v>
      </c>
      <c r="C1527">
        <v>2371.9</v>
      </c>
      <c r="E1527">
        <v>3709.6</v>
      </c>
    </row>
    <row r="1528" spans="1:6" x14ac:dyDescent="0.2">
      <c r="A1528" s="74">
        <v>35191</v>
      </c>
      <c r="D1528">
        <v>1123</v>
      </c>
    </row>
    <row r="1529" spans="1:6" x14ac:dyDescent="0.2">
      <c r="A1529" s="74">
        <v>35198</v>
      </c>
      <c r="D1529">
        <v>1117.5999999999999</v>
      </c>
    </row>
    <row r="1530" spans="1:6" x14ac:dyDescent="0.2">
      <c r="A1530" s="74">
        <v>35205</v>
      </c>
      <c r="D1530">
        <v>1117.3</v>
      </c>
    </row>
    <row r="1531" spans="1:6" x14ac:dyDescent="0.2">
      <c r="A1531" s="74">
        <v>35212</v>
      </c>
      <c r="D1531">
        <v>1110.8</v>
      </c>
    </row>
    <row r="1532" spans="1:6" x14ac:dyDescent="0.2">
      <c r="A1532" s="74">
        <v>35217</v>
      </c>
      <c r="B1532">
        <v>711.7</v>
      </c>
      <c r="C1532">
        <v>2375.6</v>
      </c>
      <c r="E1532">
        <v>3722.5</v>
      </c>
    </row>
    <row r="1533" spans="1:6" x14ac:dyDescent="0.2">
      <c r="A1533" s="74">
        <v>35219</v>
      </c>
      <c r="D1533">
        <v>1114.2</v>
      </c>
    </row>
    <row r="1534" spans="1:6" x14ac:dyDescent="0.2">
      <c r="A1534" s="74">
        <v>35226</v>
      </c>
      <c r="D1534">
        <v>1114.9000000000001</v>
      </c>
    </row>
    <row r="1535" spans="1:6" x14ac:dyDescent="0.2">
      <c r="A1535" s="74">
        <v>35233</v>
      </c>
      <c r="D1535">
        <v>1114.5</v>
      </c>
    </row>
    <row r="1536" spans="1:6" x14ac:dyDescent="0.2">
      <c r="A1536" s="74">
        <v>35240</v>
      </c>
      <c r="D1536">
        <v>1113</v>
      </c>
    </row>
    <row r="1537" spans="1:6" x14ac:dyDescent="0.2">
      <c r="A1537" s="74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2">
      <c r="A1538" s="74">
        <v>35254</v>
      </c>
      <c r="D1538">
        <v>1109</v>
      </c>
    </row>
    <row r="1539" spans="1:6" x14ac:dyDescent="0.2">
      <c r="A1539" s="74">
        <v>35261</v>
      </c>
      <c r="D1539">
        <v>1115.0999999999999</v>
      </c>
    </row>
    <row r="1540" spans="1:6" x14ac:dyDescent="0.2">
      <c r="A1540" s="74">
        <v>35268</v>
      </c>
      <c r="D1540">
        <v>1113.0999999999999</v>
      </c>
    </row>
    <row r="1541" spans="1:6" x14ac:dyDescent="0.2">
      <c r="A1541" s="74">
        <v>35275</v>
      </c>
      <c r="D1541">
        <v>1112.0999999999999</v>
      </c>
    </row>
    <row r="1542" spans="1:6" x14ac:dyDescent="0.2">
      <c r="A1542" s="74">
        <v>35278</v>
      </c>
      <c r="B1542">
        <v>700.8</v>
      </c>
      <c r="C1542">
        <v>2381.6999999999998</v>
      </c>
      <c r="E1542">
        <v>3744</v>
      </c>
    </row>
    <row r="1543" spans="1:6" x14ac:dyDescent="0.2">
      <c r="A1543" s="74">
        <v>35282</v>
      </c>
      <c r="D1543">
        <v>1108.5</v>
      </c>
    </row>
    <row r="1544" spans="1:6" x14ac:dyDescent="0.2">
      <c r="A1544" s="74">
        <v>35289</v>
      </c>
      <c r="D1544">
        <v>1106.0999999999999</v>
      </c>
    </row>
    <row r="1545" spans="1:6" x14ac:dyDescent="0.2">
      <c r="A1545" s="74">
        <v>35296</v>
      </c>
      <c r="D1545">
        <v>1098.0999999999999</v>
      </c>
    </row>
    <row r="1546" spans="1:6" x14ac:dyDescent="0.2">
      <c r="A1546" s="74">
        <v>35303</v>
      </c>
      <c r="D1546">
        <v>1098.5999999999999</v>
      </c>
    </row>
    <row r="1547" spans="1:6" x14ac:dyDescent="0.2">
      <c r="A1547" s="74">
        <v>35309</v>
      </c>
      <c r="B1547">
        <v>695.1</v>
      </c>
      <c r="C1547">
        <v>2380.1</v>
      </c>
      <c r="E1547">
        <v>3753.4</v>
      </c>
    </row>
    <row r="1548" spans="1:6" x14ac:dyDescent="0.2">
      <c r="A1548" s="74">
        <v>35310</v>
      </c>
      <c r="D1548">
        <v>1097.9000000000001</v>
      </c>
    </row>
    <row r="1549" spans="1:6" x14ac:dyDescent="0.2">
      <c r="A1549" s="74">
        <v>35317</v>
      </c>
      <c r="D1549">
        <v>1103.8</v>
      </c>
    </row>
    <row r="1550" spans="1:6" x14ac:dyDescent="0.2">
      <c r="A1550" s="74">
        <v>35324</v>
      </c>
      <c r="D1550">
        <v>1096.7</v>
      </c>
    </row>
    <row r="1551" spans="1:6" x14ac:dyDescent="0.2">
      <c r="A1551" s="74">
        <v>35331</v>
      </c>
      <c r="D1551">
        <v>1091.7</v>
      </c>
    </row>
    <row r="1552" spans="1:6" x14ac:dyDescent="0.2">
      <c r="A1552" s="74">
        <v>35338</v>
      </c>
      <c r="D1552">
        <v>1091.8</v>
      </c>
    </row>
    <row r="1553" spans="1:6" x14ac:dyDescent="0.2">
      <c r="A1553" s="74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2">
      <c r="A1554" s="74">
        <v>35345</v>
      </c>
      <c r="D1554">
        <v>1088.5</v>
      </c>
    </row>
    <row r="1555" spans="1:6" x14ac:dyDescent="0.2">
      <c r="A1555" s="74">
        <v>35352</v>
      </c>
      <c r="D1555">
        <v>1091.5999999999999</v>
      </c>
    </row>
    <row r="1556" spans="1:6" x14ac:dyDescent="0.2">
      <c r="A1556" s="74">
        <v>35359</v>
      </c>
      <c r="D1556">
        <v>1086.7</v>
      </c>
    </row>
    <row r="1557" spans="1:6" x14ac:dyDescent="0.2">
      <c r="A1557" s="74">
        <v>35366</v>
      </c>
      <c r="D1557">
        <v>1077.8</v>
      </c>
    </row>
    <row r="1558" spans="1:6" x14ac:dyDescent="0.2">
      <c r="A1558" s="74">
        <v>35370</v>
      </c>
      <c r="B1558">
        <v>682.7</v>
      </c>
      <c r="C1558">
        <v>2391.4</v>
      </c>
      <c r="E1558">
        <v>3795.1</v>
      </c>
    </row>
    <row r="1559" spans="1:6" x14ac:dyDescent="0.2">
      <c r="A1559" s="74">
        <v>35373</v>
      </c>
      <c r="D1559">
        <v>1081.2</v>
      </c>
    </row>
    <row r="1560" spans="1:6" x14ac:dyDescent="0.2">
      <c r="A1560" s="74">
        <v>35380</v>
      </c>
      <c r="D1560">
        <v>1088.0999999999999</v>
      </c>
    </row>
    <row r="1561" spans="1:6" x14ac:dyDescent="0.2">
      <c r="A1561" s="74">
        <v>35387</v>
      </c>
      <c r="D1561">
        <v>1087.7</v>
      </c>
    </row>
    <row r="1562" spans="1:6" x14ac:dyDescent="0.2">
      <c r="A1562" s="74">
        <v>35394</v>
      </c>
      <c r="D1562">
        <v>1078.0999999999999</v>
      </c>
    </row>
    <row r="1563" spans="1:6" x14ac:dyDescent="0.2">
      <c r="A1563" s="74">
        <v>35400</v>
      </c>
      <c r="B1563">
        <v>679.6</v>
      </c>
      <c r="C1563">
        <v>2400.1</v>
      </c>
      <c r="E1563">
        <v>3818.6</v>
      </c>
    </row>
    <row r="1564" spans="1:6" x14ac:dyDescent="0.2">
      <c r="A1564" s="74">
        <v>35401</v>
      </c>
      <c r="D1564">
        <v>1081</v>
      </c>
    </row>
    <row r="1565" spans="1:6" x14ac:dyDescent="0.2">
      <c r="A1565" s="74">
        <v>35408</v>
      </c>
      <c r="D1565">
        <v>1091.0999999999999</v>
      </c>
    </row>
    <row r="1566" spans="1:6" x14ac:dyDescent="0.2">
      <c r="A1566" s="74">
        <v>35415</v>
      </c>
      <c r="D1566">
        <v>1083.9000000000001</v>
      </c>
    </row>
    <row r="1567" spans="1:6" x14ac:dyDescent="0.2">
      <c r="A1567" s="74">
        <v>35422</v>
      </c>
      <c r="D1567">
        <v>1080.2</v>
      </c>
    </row>
    <row r="1568" spans="1:6" x14ac:dyDescent="0.2">
      <c r="A1568" s="74">
        <v>35429</v>
      </c>
      <c r="D1568">
        <v>1070.7</v>
      </c>
    </row>
    <row r="1569" spans="1:6" x14ac:dyDescent="0.2">
      <c r="A1569" s="74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2">
      <c r="A1570" s="74">
        <v>35436</v>
      </c>
      <c r="D1570">
        <v>1079.5999999999999</v>
      </c>
    </row>
    <row r="1571" spans="1:6" x14ac:dyDescent="0.2">
      <c r="A1571" s="74">
        <v>35443</v>
      </c>
      <c r="D1571">
        <v>1089.9000000000001</v>
      </c>
    </row>
    <row r="1572" spans="1:6" x14ac:dyDescent="0.2">
      <c r="A1572" s="74">
        <v>35450</v>
      </c>
      <c r="D1572">
        <v>1081.7</v>
      </c>
    </row>
    <row r="1573" spans="1:6" x14ac:dyDescent="0.2">
      <c r="A1573" s="74">
        <v>35457</v>
      </c>
      <c r="D1573">
        <v>1075.8</v>
      </c>
    </row>
    <row r="1574" spans="1:6" x14ac:dyDescent="0.2">
      <c r="A1574" s="74">
        <v>35462</v>
      </c>
      <c r="B1574">
        <v>675.5</v>
      </c>
      <c r="C1574">
        <v>2408.5</v>
      </c>
      <c r="E1574">
        <v>3846.3</v>
      </c>
    </row>
    <row r="1575" spans="1:6" x14ac:dyDescent="0.2">
      <c r="A1575" s="74">
        <v>35464</v>
      </c>
      <c r="D1575">
        <v>1077.2</v>
      </c>
    </row>
    <row r="1576" spans="1:6" x14ac:dyDescent="0.2">
      <c r="A1576" s="74">
        <v>35471</v>
      </c>
      <c r="D1576">
        <v>1086.5</v>
      </c>
    </row>
    <row r="1577" spans="1:6" x14ac:dyDescent="0.2">
      <c r="A1577" s="74">
        <v>35478</v>
      </c>
      <c r="D1577">
        <v>1078.2</v>
      </c>
    </row>
    <row r="1578" spans="1:6" x14ac:dyDescent="0.2">
      <c r="A1578" s="74">
        <v>35485</v>
      </c>
      <c r="D1578">
        <v>1075.3</v>
      </c>
    </row>
    <row r="1579" spans="1:6" x14ac:dyDescent="0.2">
      <c r="A1579" s="74">
        <v>35490</v>
      </c>
      <c r="B1579">
        <v>671.2</v>
      </c>
      <c r="C1579">
        <v>2416.3000000000002</v>
      </c>
      <c r="E1579">
        <v>3861.2</v>
      </c>
    </row>
    <row r="1580" spans="1:6" x14ac:dyDescent="0.2">
      <c r="A1580" s="74">
        <v>35492</v>
      </c>
      <c r="D1580">
        <v>1073.5999999999999</v>
      </c>
    </row>
    <row r="1581" spans="1:6" x14ac:dyDescent="0.2">
      <c r="A1581" s="74">
        <v>35499</v>
      </c>
      <c r="D1581">
        <v>1081.3</v>
      </c>
    </row>
    <row r="1582" spans="1:6" x14ac:dyDescent="0.2">
      <c r="A1582" s="74">
        <v>35506</v>
      </c>
      <c r="D1582">
        <v>1075.2</v>
      </c>
    </row>
    <row r="1583" spans="1:6" x14ac:dyDescent="0.2">
      <c r="A1583" s="74">
        <v>35513</v>
      </c>
      <c r="D1583">
        <v>1069.4000000000001</v>
      </c>
    </row>
    <row r="1584" spans="1:6" x14ac:dyDescent="0.2">
      <c r="A1584" s="74">
        <v>35520</v>
      </c>
      <c r="D1584">
        <v>1063.5999999999999</v>
      </c>
    </row>
    <row r="1585" spans="1:6" x14ac:dyDescent="0.2">
      <c r="A1585" s="74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2">
      <c r="A1586" s="74">
        <v>35527</v>
      </c>
      <c r="D1586">
        <v>1069.7</v>
      </c>
    </row>
    <row r="1587" spans="1:6" x14ac:dyDescent="0.2">
      <c r="A1587" s="74">
        <v>35534</v>
      </c>
      <c r="D1587">
        <v>1066.5999999999999</v>
      </c>
    </row>
    <row r="1588" spans="1:6" x14ac:dyDescent="0.2">
      <c r="A1588" s="74">
        <v>35541</v>
      </c>
      <c r="D1588">
        <v>1064.0999999999999</v>
      </c>
    </row>
    <row r="1589" spans="1:6" x14ac:dyDescent="0.2">
      <c r="A1589" s="74">
        <v>35548</v>
      </c>
      <c r="D1589">
        <v>1055.5</v>
      </c>
    </row>
    <row r="1590" spans="1:6" x14ac:dyDescent="0.2">
      <c r="A1590" s="74">
        <v>35551</v>
      </c>
      <c r="B1590">
        <v>665.3</v>
      </c>
      <c r="C1590">
        <v>2432.3000000000002</v>
      </c>
      <c r="E1590">
        <v>3889.2</v>
      </c>
    </row>
    <row r="1591" spans="1:6" x14ac:dyDescent="0.2">
      <c r="A1591" s="74">
        <v>35555</v>
      </c>
      <c r="D1591">
        <v>1062.7</v>
      </c>
    </row>
    <row r="1592" spans="1:6" x14ac:dyDescent="0.2">
      <c r="A1592" s="74">
        <v>35562</v>
      </c>
      <c r="D1592">
        <v>1067.3</v>
      </c>
    </row>
    <row r="1593" spans="1:6" x14ac:dyDescent="0.2">
      <c r="A1593" s="74">
        <v>35569</v>
      </c>
      <c r="D1593">
        <v>1063.3</v>
      </c>
    </row>
    <row r="1594" spans="1:6" x14ac:dyDescent="0.2">
      <c r="A1594" s="74">
        <v>35576</v>
      </c>
      <c r="D1594">
        <v>1060.5999999999999</v>
      </c>
    </row>
    <row r="1595" spans="1:6" x14ac:dyDescent="0.2">
      <c r="A1595" s="74">
        <v>35582</v>
      </c>
      <c r="B1595">
        <v>665.5</v>
      </c>
      <c r="C1595">
        <v>2438.1999999999998</v>
      </c>
      <c r="E1595">
        <v>3906</v>
      </c>
    </row>
    <row r="1596" spans="1:6" x14ac:dyDescent="0.2">
      <c r="A1596" s="74">
        <v>35583</v>
      </c>
      <c r="D1596">
        <v>1065.0999999999999</v>
      </c>
    </row>
    <row r="1597" spans="1:6" x14ac:dyDescent="0.2">
      <c r="A1597" s="74">
        <v>35590</v>
      </c>
      <c r="D1597">
        <v>1072.3</v>
      </c>
    </row>
    <row r="1598" spans="1:6" x14ac:dyDescent="0.2">
      <c r="A1598" s="74">
        <v>35597</v>
      </c>
      <c r="D1598">
        <v>1068.5999999999999</v>
      </c>
    </row>
    <row r="1599" spans="1:6" x14ac:dyDescent="0.2">
      <c r="A1599" s="74">
        <v>35604</v>
      </c>
      <c r="D1599">
        <v>1061.7</v>
      </c>
    </row>
    <row r="1600" spans="1:6" x14ac:dyDescent="0.2">
      <c r="A1600" s="74">
        <v>35611</v>
      </c>
      <c r="D1600">
        <v>1062.0999999999999</v>
      </c>
    </row>
    <row r="1601" spans="1:6" x14ac:dyDescent="0.2">
      <c r="A1601" s="74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2">
      <c r="A1602" s="74">
        <v>35618</v>
      </c>
      <c r="D1602">
        <v>1065.5999999999999</v>
      </c>
    </row>
    <row r="1603" spans="1:6" x14ac:dyDescent="0.2">
      <c r="A1603" s="74">
        <v>35625</v>
      </c>
      <c r="D1603">
        <v>1069.3</v>
      </c>
    </row>
    <row r="1604" spans="1:6" x14ac:dyDescent="0.2">
      <c r="A1604" s="74">
        <v>35632</v>
      </c>
      <c r="D1604">
        <v>1064</v>
      </c>
    </row>
    <row r="1605" spans="1:6" x14ac:dyDescent="0.2">
      <c r="A1605" s="74">
        <v>35639</v>
      </c>
      <c r="D1605">
        <v>1060.5999999999999</v>
      </c>
    </row>
    <row r="1606" spans="1:6" x14ac:dyDescent="0.2">
      <c r="A1606" s="74">
        <v>35643</v>
      </c>
      <c r="B1606">
        <v>668.7</v>
      </c>
      <c r="C1606">
        <v>2461.1</v>
      </c>
      <c r="E1606">
        <v>3957.4</v>
      </c>
    </row>
    <row r="1607" spans="1:6" x14ac:dyDescent="0.2">
      <c r="A1607" s="74">
        <v>35646</v>
      </c>
      <c r="D1607">
        <v>1071</v>
      </c>
    </row>
    <row r="1608" spans="1:6" x14ac:dyDescent="0.2">
      <c r="A1608" s="74">
        <v>35653</v>
      </c>
      <c r="D1608">
        <v>1080.2</v>
      </c>
    </row>
    <row r="1609" spans="1:6" x14ac:dyDescent="0.2">
      <c r="A1609" s="74">
        <v>35660</v>
      </c>
      <c r="D1609">
        <v>1076.4000000000001</v>
      </c>
    </row>
    <row r="1610" spans="1:6" x14ac:dyDescent="0.2">
      <c r="A1610" s="74">
        <v>35667</v>
      </c>
      <c r="D1610">
        <v>1074.5</v>
      </c>
    </row>
    <row r="1611" spans="1:6" x14ac:dyDescent="0.2">
      <c r="A1611" s="74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2">
      <c r="A1612" s="74">
        <v>35681</v>
      </c>
      <c r="D1612">
        <v>1077.5999999999999</v>
      </c>
    </row>
    <row r="1613" spans="1:6" x14ac:dyDescent="0.2">
      <c r="A1613" s="74">
        <v>35688</v>
      </c>
      <c r="D1613">
        <v>1066.5</v>
      </c>
    </row>
    <row r="1614" spans="1:6" x14ac:dyDescent="0.2">
      <c r="A1614" s="74">
        <v>35695</v>
      </c>
      <c r="D1614">
        <v>1062.2</v>
      </c>
    </row>
    <row r="1615" spans="1:6" x14ac:dyDescent="0.2">
      <c r="A1615" s="74">
        <v>35702</v>
      </c>
      <c r="D1615">
        <v>1060.0999999999999</v>
      </c>
    </row>
    <row r="1616" spans="1:6" x14ac:dyDescent="0.2">
      <c r="A1616" s="74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2">
      <c r="A1617" s="74">
        <v>35709</v>
      </c>
      <c r="D1617">
        <v>1068.8</v>
      </c>
    </row>
    <row r="1618" spans="1:6" x14ac:dyDescent="0.2">
      <c r="A1618" s="74">
        <v>35716</v>
      </c>
      <c r="D1618">
        <v>1066.3</v>
      </c>
    </row>
    <row r="1619" spans="1:6" x14ac:dyDescent="0.2">
      <c r="A1619" s="74">
        <v>35723</v>
      </c>
      <c r="D1619">
        <v>1064.5</v>
      </c>
    </row>
    <row r="1620" spans="1:6" x14ac:dyDescent="0.2">
      <c r="A1620" s="74">
        <v>35730</v>
      </c>
      <c r="D1620">
        <v>1058.7</v>
      </c>
    </row>
    <row r="1621" spans="1:6" x14ac:dyDescent="0.2">
      <c r="A1621" s="74">
        <v>35735</v>
      </c>
      <c r="B1621">
        <v>662.3</v>
      </c>
      <c r="C1621">
        <v>2482.9</v>
      </c>
      <c r="E1621">
        <v>4014.8</v>
      </c>
    </row>
    <row r="1622" spans="1:6" x14ac:dyDescent="0.2">
      <c r="A1622" s="74">
        <v>35737</v>
      </c>
      <c r="D1622">
        <v>1073.0999999999999</v>
      </c>
    </row>
    <row r="1623" spans="1:6" x14ac:dyDescent="0.2">
      <c r="A1623" s="74">
        <v>35744</v>
      </c>
      <c r="D1623">
        <v>1075.4000000000001</v>
      </c>
    </row>
    <row r="1624" spans="1:6" x14ac:dyDescent="0.2">
      <c r="A1624" s="74">
        <v>35751</v>
      </c>
      <c r="D1624">
        <v>1070.4000000000001</v>
      </c>
    </row>
    <row r="1625" spans="1:6" x14ac:dyDescent="0.2">
      <c r="A1625" s="74">
        <v>35758</v>
      </c>
      <c r="D1625">
        <v>1066.4000000000001</v>
      </c>
    </row>
    <row r="1626" spans="1:6" x14ac:dyDescent="0.2">
      <c r="A1626" s="74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2">
      <c r="A1627" s="74">
        <v>35772</v>
      </c>
      <c r="D1627">
        <v>1072.2</v>
      </c>
    </row>
    <row r="1628" spans="1:6" x14ac:dyDescent="0.2">
      <c r="A1628" s="74">
        <v>35779</v>
      </c>
      <c r="D1628">
        <v>1072.9000000000001</v>
      </c>
    </row>
    <row r="1629" spans="1:6" x14ac:dyDescent="0.2">
      <c r="A1629" s="74">
        <v>35786</v>
      </c>
      <c r="D1629">
        <v>1070.5999999999999</v>
      </c>
    </row>
    <row r="1630" spans="1:6" x14ac:dyDescent="0.2">
      <c r="A1630" s="74">
        <v>35793</v>
      </c>
      <c r="D1630">
        <v>1071.4000000000001</v>
      </c>
    </row>
    <row r="1631" spans="1:6" x14ac:dyDescent="0.2">
      <c r="A1631" s="74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2">
      <c r="A1632" s="74">
        <v>35800</v>
      </c>
      <c r="D1632">
        <v>1080.9000000000001</v>
      </c>
    </row>
    <row r="1633" spans="1:6" x14ac:dyDescent="0.2">
      <c r="A1633" s="74">
        <v>35807</v>
      </c>
      <c r="D1633">
        <v>1078</v>
      </c>
    </row>
    <row r="1634" spans="1:6" x14ac:dyDescent="0.2">
      <c r="A1634" s="74">
        <v>35814</v>
      </c>
      <c r="D1634">
        <v>1070.3</v>
      </c>
    </row>
    <row r="1635" spans="1:6" x14ac:dyDescent="0.2">
      <c r="A1635" s="74">
        <v>35821</v>
      </c>
      <c r="D1635">
        <v>1070.9000000000001</v>
      </c>
    </row>
    <row r="1636" spans="1:6" x14ac:dyDescent="0.2">
      <c r="A1636" s="74">
        <v>35827</v>
      </c>
      <c r="B1636">
        <v>665.3</v>
      </c>
      <c r="C1636">
        <v>2524</v>
      </c>
      <c r="E1636">
        <v>4088.9</v>
      </c>
    </row>
    <row r="1637" spans="1:6" x14ac:dyDescent="0.2">
      <c r="A1637" s="74">
        <v>35828</v>
      </c>
      <c r="D1637">
        <v>1072.2</v>
      </c>
    </row>
    <row r="1638" spans="1:6" x14ac:dyDescent="0.2">
      <c r="A1638" s="74">
        <v>35835</v>
      </c>
      <c r="D1638">
        <v>1080.0999999999999</v>
      </c>
    </row>
    <row r="1639" spans="1:6" x14ac:dyDescent="0.2">
      <c r="A1639" s="74">
        <v>35842</v>
      </c>
      <c r="D1639">
        <v>1077.4000000000001</v>
      </c>
    </row>
    <row r="1640" spans="1:6" x14ac:dyDescent="0.2">
      <c r="A1640" s="74">
        <v>35849</v>
      </c>
      <c r="D1640">
        <v>1076.8</v>
      </c>
    </row>
    <row r="1641" spans="1:6" x14ac:dyDescent="0.2">
      <c r="A1641" s="74">
        <v>35855</v>
      </c>
      <c r="B1641">
        <v>664.8</v>
      </c>
      <c r="C1641">
        <v>2539.6999999999998</v>
      </c>
      <c r="E1641">
        <v>4114.3</v>
      </c>
    </row>
    <row r="1642" spans="1:6" x14ac:dyDescent="0.2">
      <c r="A1642" s="74">
        <v>35856</v>
      </c>
      <c r="D1642">
        <v>1079.3</v>
      </c>
    </row>
    <row r="1643" spans="1:6" x14ac:dyDescent="0.2">
      <c r="A1643" s="74">
        <v>35863</v>
      </c>
      <c r="D1643">
        <v>1085.8</v>
      </c>
    </row>
    <row r="1644" spans="1:6" x14ac:dyDescent="0.2">
      <c r="A1644" s="74">
        <v>35870</v>
      </c>
      <c r="D1644">
        <v>1081.7</v>
      </c>
    </row>
    <row r="1645" spans="1:6" x14ac:dyDescent="0.2">
      <c r="A1645" s="74">
        <v>35877</v>
      </c>
      <c r="D1645">
        <v>1074.4000000000001</v>
      </c>
    </row>
    <row r="1646" spans="1:6" x14ac:dyDescent="0.2">
      <c r="A1646" s="74">
        <v>35884</v>
      </c>
      <c r="D1646">
        <v>1064.8</v>
      </c>
    </row>
    <row r="1647" spans="1:6" x14ac:dyDescent="0.2">
      <c r="A1647" s="74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2">
      <c r="A1648" s="74">
        <v>35891</v>
      </c>
      <c r="D1648">
        <v>1079.0999999999999</v>
      </c>
    </row>
    <row r="1649" spans="1:6" x14ac:dyDescent="0.2">
      <c r="A1649" s="74">
        <v>35898</v>
      </c>
      <c r="D1649">
        <v>1078.2</v>
      </c>
    </row>
    <row r="1650" spans="1:6" x14ac:dyDescent="0.2">
      <c r="A1650" s="74">
        <v>35905</v>
      </c>
      <c r="D1650">
        <v>1079.4000000000001</v>
      </c>
    </row>
    <row r="1651" spans="1:6" x14ac:dyDescent="0.2">
      <c r="A1651" s="74">
        <v>35912</v>
      </c>
      <c r="D1651">
        <v>1068.5</v>
      </c>
    </row>
    <row r="1652" spans="1:6" x14ac:dyDescent="0.2">
      <c r="A1652" s="74">
        <v>35916</v>
      </c>
      <c r="B1652">
        <v>663.7</v>
      </c>
      <c r="C1652">
        <v>2561.1</v>
      </c>
      <c r="E1652">
        <v>4164.3999999999996</v>
      </c>
    </row>
    <row r="1653" spans="1:6" x14ac:dyDescent="0.2">
      <c r="A1653" s="74">
        <v>35919</v>
      </c>
      <c r="D1653">
        <v>1078.9000000000001</v>
      </c>
    </row>
    <row r="1654" spans="1:6" x14ac:dyDescent="0.2">
      <c r="A1654" s="74">
        <v>35926</v>
      </c>
      <c r="D1654">
        <v>1084.4000000000001</v>
      </c>
    </row>
    <row r="1655" spans="1:6" x14ac:dyDescent="0.2">
      <c r="A1655" s="74">
        <v>35933</v>
      </c>
      <c r="D1655">
        <v>1081.2</v>
      </c>
    </row>
    <row r="1656" spans="1:6" x14ac:dyDescent="0.2">
      <c r="A1656" s="74">
        <v>35940</v>
      </c>
      <c r="D1656">
        <v>1072.9000000000001</v>
      </c>
    </row>
    <row r="1657" spans="1:6" x14ac:dyDescent="0.2">
      <c r="A1657" s="74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2">
      <c r="A1658" s="74">
        <v>35954</v>
      </c>
      <c r="D1658">
        <v>1081</v>
      </c>
    </row>
    <row r="1659" spans="1:6" x14ac:dyDescent="0.2">
      <c r="A1659" s="74">
        <v>35961</v>
      </c>
      <c r="D1659">
        <v>1083.8</v>
      </c>
    </row>
    <row r="1660" spans="1:6" x14ac:dyDescent="0.2">
      <c r="A1660" s="74">
        <v>35968</v>
      </c>
      <c r="D1660">
        <v>1071.8</v>
      </c>
    </row>
    <row r="1661" spans="1:6" x14ac:dyDescent="0.2">
      <c r="A1661" s="74">
        <v>35975</v>
      </c>
      <c r="D1661">
        <v>1066.9000000000001</v>
      </c>
    </row>
    <row r="1662" spans="1:6" x14ac:dyDescent="0.2">
      <c r="A1662" s="74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2">
      <c r="A1663" s="74">
        <v>35982</v>
      </c>
      <c r="D1663">
        <v>1083.2</v>
      </c>
    </row>
    <row r="1664" spans="1:6" x14ac:dyDescent="0.2">
      <c r="A1664" s="74">
        <v>35989</v>
      </c>
      <c r="D1664">
        <v>1075</v>
      </c>
    </row>
    <row r="1665" spans="1:6" x14ac:dyDescent="0.2">
      <c r="A1665" s="74">
        <v>35996</v>
      </c>
      <c r="D1665">
        <v>1072.7</v>
      </c>
    </row>
    <row r="1666" spans="1:6" x14ac:dyDescent="0.2">
      <c r="A1666" s="74">
        <v>36003</v>
      </c>
      <c r="D1666">
        <v>1067.7</v>
      </c>
    </row>
    <row r="1667" spans="1:6" x14ac:dyDescent="0.2">
      <c r="A1667" s="74">
        <v>36008</v>
      </c>
      <c r="B1667">
        <v>658.4</v>
      </c>
      <c r="C1667">
        <v>2587.9</v>
      </c>
      <c r="E1667">
        <v>4228.7</v>
      </c>
    </row>
    <row r="1668" spans="1:6" x14ac:dyDescent="0.2">
      <c r="A1668" s="74">
        <v>36010</v>
      </c>
      <c r="D1668">
        <v>1079.8</v>
      </c>
    </row>
    <row r="1669" spans="1:6" x14ac:dyDescent="0.2">
      <c r="A1669" s="74">
        <v>36017</v>
      </c>
      <c r="D1669">
        <v>1084.0999999999999</v>
      </c>
    </row>
    <row r="1670" spans="1:6" x14ac:dyDescent="0.2">
      <c r="A1670" s="74">
        <v>36024</v>
      </c>
      <c r="D1670">
        <v>1075.4000000000001</v>
      </c>
    </row>
    <row r="1671" spans="1:6" x14ac:dyDescent="0.2">
      <c r="A1671" s="74">
        <v>36031</v>
      </c>
      <c r="D1671">
        <v>1072.4000000000001</v>
      </c>
    </row>
    <row r="1672" spans="1:6" x14ac:dyDescent="0.2">
      <c r="A1672" s="74">
        <v>36038</v>
      </c>
      <c r="D1672">
        <v>1069.8</v>
      </c>
    </row>
    <row r="1673" spans="1:6" x14ac:dyDescent="0.2">
      <c r="A1673" s="74">
        <v>36039</v>
      </c>
      <c r="B1673">
        <v>660.5</v>
      </c>
      <c r="C1673">
        <v>2610.1999999999998</v>
      </c>
      <c r="E1673">
        <v>4267.6000000000004</v>
      </c>
    </row>
    <row r="1674" spans="1:6" x14ac:dyDescent="0.2">
      <c r="A1674" s="74">
        <v>36045</v>
      </c>
      <c r="D1674">
        <v>1076.2</v>
      </c>
    </row>
    <row r="1675" spans="1:6" x14ac:dyDescent="0.2">
      <c r="A1675" s="74">
        <v>36052</v>
      </c>
      <c r="D1675">
        <v>1083.9000000000001</v>
      </c>
    </row>
    <row r="1676" spans="1:6" x14ac:dyDescent="0.2">
      <c r="A1676" s="74">
        <v>36059</v>
      </c>
      <c r="D1676">
        <v>1083.4000000000001</v>
      </c>
    </row>
    <row r="1677" spans="1:6" x14ac:dyDescent="0.2">
      <c r="A1677" s="74">
        <v>36066</v>
      </c>
      <c r="D1677">
        <v>1074.5</v>
      </c>
    </row>
    <row r="1678" spans="1:6" x14ac:dyDescent="0.2">
      <c r="A1678" s="74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2">
      <c r="A1679" s="74">
        <v>36073</v>
      </c>
      <c r="D1679">
        <v>1084.2</v>
      </c>
    </row>
    <row r="1680" spans="1:6" x14ac:dyDescent="0.2">
      <c r="A1680" s="74">
        <v>36080</v>
      </c>
      <c r="D1680">
        <v>1084</v>
      </c>
    </row>
    <row r="1681" spans="1:6" x14ac:dyDescent="0.2">
      <c r="A1681" s="74">
        <v>36087</v>
      </c>
      <c r="D1681">
        <v>1086.0999999999999</v>
      </c>
    </row>
    <row r="1682" spans="1:6" x14ac:dyDescent="0.2">
      <c r="A1682" s="74">
        <v>36094</v>
      </c>
      <c r="D1682">
        <v>1086.9000000000001</v>
      </c>
    </row>
    <row r="1683" spans="1:6" x14ac:dyDescent="0.2">
      <c r="A1683" s="74">
        <v>36100</v>
      </c>
      <c r="B1683">
        <v>667.2</v>
      </c>
      <c r="C1683">
        <v>2648.6</v>
      </c>
      <c r="E1683">
        <v>4346.3999999999996</v>
      </c>
    </row>
    <row r="1684" spans="1:6" x14ac:dyDescent="0.2">
      <c r="A1684" s="74">
        <v>36101</v>
      </c>
      <c r="D1684">
        <v>1088.9000000000001</v>
      </c>
    </row>
    <row r="1685" spans="1:6" x14ac:dyDescent="0.2">
      <c r="A1685" s="74">
        <v>36108</v>
      </c>
      <c r="D1685">
        <v>1096.0999999999999</v>
      </c>
    </row>
    <row r="1686" spans="1:6" x14ac:dyDescent="0.2">
      <c r="A1686" s="74">
        <v>36115</v>
      </c>
      <c r="D1686">
        <v>1097.2</v>
      </c>
    </row>
    <row r="1687" spans="1:6" x14ac:dyDescent="0.2">
      <c r="A1687" s="74">
        <v>36122</v>
      </c>
      <c r="D1687">
        <v>1092.4000000000001</v>
      </c>
    </row>
    <row r="1688" spans="1:6" x14ac:dyDescent="0.2">
      <c r="A1688" s="74">
        <v>36129</v>
      </c>
      <c r="D1688">
        <v>1096.0999999999999</v>
      </c>
    </row>
    <row r="1689" spans="1:6" x14ac:dyDescent="0.2">
      <c r="A1689" s="74">
        <v>36130</v>
      </c>
      <c r="B1689">
        <v>666.1</v>
      </c>
      <c r="C1689">
        <v>2661.3</v>
      </c>
      <c r="E1689">
        <v>4375.2</v>
      </c>
    </row>
    <row r="1690" spans="1:6" x14ac:dyDescent="0.2">
      <c r="A1690" s="74">
        <v>36136</v>
      </c>
      <c r="D1690">
        <v>1094.2</v>
      </c>
    </row>
    <row r="1691" spans="1:6" x14ac:dyDescent="0.2">
      <c r="A1691" s="74">
        <v>36143</v>
      </c>
      <c r="D1691">
        <v>1095.0999999999999</v>
      </c>
    </row>
    <row r="1692" spans="1:6" x14ac:dyDescent="0.2">
      <c r="A1692" s="74">
        <v>36150</v>
      </c>
      <c r="D1692">
        <v>1094.5</v>
      </c>
    </row>
    <row r="1693" spans="1:6" x14ac:dyDescent="0.2">
      <c r="A1693" s="74">
        <v>36157</v>
      </c>
      <c r="D1693">
        <v>1091.5999999999999</v>
      </c>
    </row>
    <row r="1694" spans="1:6" x14ac:dyDescent="0.2">
      <c r="A1694" s="74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2">
      <c r="A1695" s="74">
        <v>36164</v>
      </c>
      <c r="D1695">
        <v>1107.0999999999999</v>
      </c>
    </row>
    <row r="1696" spans="1:6" x14ac:dyDescent="0.2">
      <c r="A1696" s="74">
        <v>36171</v>
      </c>
      <c r="D1696">
        <v>1102.7</v>
      </c>
    </row>
    <row r="1697" spans="1:6" x14ac:dyDescent="0.2">
      <c r="A1697" s="74">
        <v>36178</v>
      </c>
      <c r="D1697">
        <v>1095.3</v>
      </c>
    </row>
    <row r="1698" spans="1:6" x14ac:dyDescent="0.2">
      <c r="A1698" s="74">
        <v>36185</v>
      </c>
      <c r="D1698">
        <v>1093.9000000000001</v>
      </c>
    </row>
    <row r="1699" spans="1:6" x14ac:dyDescent="0.2">
      <c r="A1699" s="74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2">
      <c r="A1700" s="74">
        <v>36199</v>
      </c>
      <c r="D1700">
        <v>1095.4000000000001</v>
      </c>
    </row>
    <row r="1701" spans="1:6" x14ac:dyDescent="0.2">
      <c r="A1701" s="74">
        <v>36206</v>
      </c>
      <c r="D1701">
        <v>1097.4000000000001</v>
      </c>
    </row>
    <row r="1702" spans="1:6" x14ac:dyDescent="0.2">
      <c r="A1702" s="74">
        <v>36213</v>
      </c>
      <c r="D1702">
        <v>1099.8</v>
      </c>
    </row>
    <row r="1703" spans="1:6" x14ac:dyDescent="0.2">
      <c r="A1703" s="74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2">
      <c r="A1704" s="74">
        <v>36227</v>
      </c>
      <c r="D1704">
        <v>1098.5999999999999</v>
      </c>
    </row>
    <row r="1705" spans="1:6" x14ac:dyDescent="0.2">
      <c r="A1705" s="74">
        <v>36234</v>
      </c>
      <c r="D1705">
        <v>1097.5999999999999</v>
      </c>
    </row>
    <row r="1706" spans="1:6" x14ac:dyDescent="0.2">
      <c r="A1706" s="74">
        <v>36241</v>
      </c>
      <c r="D1706">
        <v>1097.3</v>
      </c>
    </row>
    <row r="1707" spans="1:6" x14ac:dyDescent="0.2">
      <c r="A1707" s="74">
        <v>36248</v>
      </c>
      <c r="D1707">
        <v>1093.8</v>
      </c>
    </row>
    <row r="1708" spans="1:6" x14ac:dyDescent="0.2">
      <c r="A1708" s="74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2">
      <c r="A1709" s="74">
        <v>36255</v>
      </c>
      <c r="D1709">
        <v>1101.5</v>
      </c>
    </row>
    <row r="1710" spans="1:6" x14ac:dyDescent="0.2">
      <c r="A1710" s="74">
        <v>36262</v>
      </c>
      <c r="D1710">
        <v>1104.2</v>
      </c>
    </row>
    <row r="1711" spans="1:6" x14ac:dyDescent="0.2">
      <c r="A1711" s="74">
        <v>36269</v>
      </c>
      <c r="D1711">
        <v>1099.5</v>
      </c>
    </row>
    <row r="1712" spans="1:6" x14ac:dyDescent="0.2">
      <c r="A1712" s="74">
        <v>36276</v>
      </c>
      <c r="D1712">
        <v>1095.0999999999999</v>
      </c>
    </row>
    <row r="1713" spans="1:6" x14ac:dyDescent="0.2">
      <c r="A1713" s="74">
        <v>36281</v>
      </c>
      <c r="B1713">
        <v>664.9</v>
      </c>
      <c r="C1713">
        <v>2702</v>
      </c>
      <c r="E1713">
        <v>4485.3</v>
      </c>
    </row>
    <row r="1714" spans="1:6" x14ac:dyDescent="0.2">
      <c r="A1714" s="74">
        <v>36283</v>
      </c>
      <c r="D1714">
        <v>1109.2</v>
      </c>
    </row>
    <row r="1715" spans="1:6" x14ac:dyDescent="0.2">
      <c r="A1715" s="74">
        <v>36290</v>
      </c>
      <c r="D1715">
        <v>1109.9000000000001</v>
      </c>
    </row>
    <row r="1716" spans="1:6" x14ac:dyDescent="0.2">
      <c r="A1716" s="74">
        <v>36297</v>
      </c>
      <c r="D1716">
        <v>1102.9000000000001</v>
      </c>
    </row>
    <row r="1717" spans="1:6" x14ac:dyDescent="0.2">
      <c r="A1717" s="74">
        <v>36304</v>
      </c>
      <c r="D1717">
        <v>1099.3</v>
      </c>
    </row>
    <row r="1718" spans="1:6" x14ac:dyDescent="0.2">
      <c r="A1718" s="74">
        <v>36311</v>
      </c>
      <c r="D1718">
        <v>1099.2</v>
      </c>
    </row>
    <row r="1719" spans="1:6" x14ac:dyDescent="0.2">
      <c r="A1719" s="74">
        <v>36312</v>
      </c>
      <c r="B1719">
        <v>662.5</v>
      </c>
      <c r="C1719">
        <v>2715.2</v>
      </c>
      <c r="E1719">
        <v>4507.2</v>
      </c>
    </row>
    <row r="1720" spans="1:6" x14ac:dyDescent="0.2">
      <c r="A1720" s="74">
        <v>36318</v>
      </c>
      <c r="D1720">
        <v>1100.5999999999999</v>
      </c>
    </row>
    <row r="1721" spans="1:6" x14ac:dyDescent="0.2">
      <c r="A1721" s="74">
        <v>36325</v>
      </c>
      <c r="D1721">
        <v>1103.0999999999999</v>
      </c>
    </row>
    <row r="1722" spans="1:6" x14ac:dyDescent="0.2">
      <c r="A1722" s="74">
        <v>36332</v>
      </c>
      <c r="D1722">
        <v>1101.5999999999999</v>
      </c>
    </row>
    <row r="1723" spans="1:6" x14ac:dyDescent="0.2">
      <c r="A1723" s="74">
        <v>36339</v>
      </c>
      <c r="D1723">
        <v>1095.0999999999999</v>
      </c>
    </row>
    <row r="1724" spans="1:6" x14ac:dyDescent="0.2">
      <c r="A1724" s="74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2">
      <c r="A1725" s="74">
        <v>36346</v>
      </c>
      <c r="D1725">
        <v>1091.5</v>
      </c>
    </row>
    <row r="1726" spans="1:6" x14ac:dyDescent="0.2">
      <c r="A1726" s="74">
        <v>36353</v>
      </c>
      <c r="D1726">
        <v>1107.5</v>
      </c>
    </row>
    <row r="1727" spans="1:6" x14ac:dyDescent="0.2">
      <c r="A1727" s="74">
        <v>36360</v>
      </c>
      <c r="D1727">
        <v>1097.2</v>
      </c>
    </row>
    <row r="1728" spans="1:6" x14ac:dyDescent="0.2">
      <c r="A1728" s="74">
        <v>36367</v>
      </c>
      <c r="D1728">
        <v>1096.5</v>
      </c>
    </row>
    <row r="1729" spans="1:6" x14ac:dyDescent="0.2">
      <c r="A1729" s="74">
        <v>36373</v>
      </c>
      <c r="B1729">
        <v>657.8</v>
      </c>
      <c r="C1729">
        <v>2723.9</v>
      </c>
      <c r="E1729">
        <v>4551.7</v>
      </c>
    </row>
    <row r="1730" spans="1:6" x14ac:dyDescent="0.2">
      <c r="A1730" s="74">
        <v>36374</v>
      </c>
      <c r="D1730">
        <v>1099.9000000000001</v>
      </c>
    </row>
    <row r="1731" spans="1:6" x14ac:dyDescent="0.2">
      <c r="A1731" s="74">
        <v>36381</v>
      </c>
      <c r="D1731">
        <v>1110.9000000000001</v>
      </c>
    </row>
    <row r="1732" spans="1:6" x14ac:dyDescent="0.2">
      <c r="A1732" s="74">
        <v>36388</v>
      </c>
      <c r="D1732">
        <v>1106.2</v>
      </c>
    </row>
    <row r="1733" spans="1:6" x14ac:dyDescent="0.2">
      <c r="A1733" s="74">
        <v>36395</v>
      </c>
      <c r="D1733">
        <v>1096.9000000000001</v>
      </c>
    </row>
    <row r="1734" spans="1:6" x14ac:dyDescent="0.2">
      <c r="A1734" s="74">
        <v>36402</v>
      </c>
      <c r="D1734">
        <v>1082.8</v>
      </c>
    </row>
    <row r="1735" spans="1:6" x14ac:dyDescent="0.2">
      <c r="A1735" s="74">
        <v>36404</v>
      </c>
      <c r="B1735">
        <v>653.5</v>
      </c>
      <c r="C1735">
        <v>2722.1</v>
      </c>
      <c r="E1735">
        <v>4567.7</v>
      </c>
    </row>
    <row r="1736" spans="1:6" x14ac:dyDescent="0.2">
      <c r="A1736" s="74">
        <v>36409</v>
      </c>
      <c r="D1736">
        <v>1092.3</v>
      </c>
    </row>
    <row r="1737" spans="1:6" x14ac:dyDescent="0.2">
      <c r="A1737" s="74">
        <v>36416</v>
      </c>
      <c r="D1737">
        <v>1100.4000000000001</v>
      </c>
    </row>
    <row r="1738" spans="1:6" x14ac:dyDescent="0.2">
      <c r="A1738" s="74">
        <v>36423</v>
      </c>
      <c r="D1738">
        <v>1100.9000000000001</v>
      </c>
    </row>
    <row r="1739" spans="1:6" x14ac:dyDescent="0.2">
      <c r="A1739" s="74">
        <v>36430</v>
      </c>
      <c r="D1739">
        <v>1089.5999999999999</v>
      </c>
    </row>
    <row r="1740" spans="1:6" x14ac:dyDescent="0.2">
      <c r="A1740" s="74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2">
      <c r="A1741" s="74">
        <v>36437</v>
      </c>
      <c r="D1741">
        <v>1101</v>
      </c>
    </row>
    <row r="1742" spans="1:6" x14ac:dyDescent="0.2">
      <c r="A1742" s="74">
        <v>36444</v>
      </c>
      <c r="D1742">
        <v>1106.8</v>
      </c>
    </row>
    <row r="1743" spans="1:6" x14ac:dyDescent="0.2">
      <c r="A1743" s="74">
        <v>36451</v>
      </c>
      <c r="D1743">
        <v>1103</v>
      </c>
    </row>
    <row r="1744" spans="1:6" x14ac:dyDescent="0.2">
      <c r="A1744" s="74">
        <v>36458</v>
      </c>
      <c r="D1744">
        <v>1101.5999999999999</v>
      </c>
    </row>
    <row r="1745" spans="1:6" x14ac:dyDescent="0.2">
      <c r="A1745" s="74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2">
      <c r="A1746" s="74">
        <v>36472</v>
      </c>
      <c r="D1746">
        <v>1110.4000000000001</v>
      </c>
    </row>
    <row r="1747" spans="1:6" x14ac:dyDescent="0.2">
      <c r="A1747" s="74">
        <v>36479</v>
      </c>
      <c r="D1747">
        <v>1116.5</v>
      </c>
    </row>
    <row r="1748" spans="1:6" x14ac:dyDescent="0.2">
      <c r="A1748" s="74">
        <v>36486</v>
      </c>
      <c r="D1748">
        <v>1113</v>
      </c>
    </row>
    <row r="1749" spans="1:6" x14ac:dyDescent="0.2">
      <c r="A1749" s="74">
        <v>36493</v>
      </c>
      <c r="D1749">
        <v>1104.8</v>
      </c>
    </row>
    <row r="1750" spans="1:6" x14ac:dyDescent="0.2">
      <c r="A1750" s="74">
        <v>36495</v>
      </c>
      <c r="B1750">
        <v>664.8</v>
      </c>
      <c r="C1750">
        <v>2747.6</v>
      </c>
      <c r="E1750">
        <v>4638</v>
      </c>
    </row>
    <row r="1751" spans="1:6" x14ac:dyDescent="0.2">
      <c r="A1751" s="74">
        <v>36500</v>
      </c>
      <c r="D1751">
        <v>1110.3</v>
      </c>
    </row>
    <row r="1752" spans="1:6" x14ac:dyDescent="0.2">
      <c r="A1752" s="74">
        <v>36507</v>
      </c>
      <c r="D1752">
        <v>1122</v>
      </c>
    </row>
    <row r="1753" spans="1:6" x14ac:dyDescent="0.2">
      <c r="A1753" s="74">
        <v>36514</v>
      </c>
      <c r="D1753">
        <v>1120.5</v>
      </c>
    </row>
    <row r="1754" spans="1:6" x14ac:dyDescent="0.2">
      <c r="A1754" s="74">
        <v>36521</v>
      </c>
      <c r="D1754">
        <v>1126.5</v>
      </c>
    </row>
    <row r="1755" spans="1:6" x14ac:dyDescent="0.2">
      <c r="A1755" s="74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2">
      <c r="A1756" s="74">
        <v>36528</v>
      </c>
      <c r="D1756">
        <v>1138.5999999999999</v>
      </c>
    </row>
    <row r="1757" spans="1:6" x14ac:dyDescent="0.2">
      <c r="A1757" s="74">
        <v>36535</v>
      </c>
      <c r="D1757">
        <v>1133.4000000000001</v>
      </c>
    </row>
    <row r="1758" spans="1:6" x14ac:dyDescent="0.2">
      <c r="A1758" s="74">
        <v>36542</v>
      </c>
      <c r="D1758">
        <v>1125.0999999999999</v>
      </c>
    </row>
    <row r="1759" spans="1:6" x14ac:dyDescent="0.2">
      <c r="A1759" s="74">
        <v>36549</v>
      </c>
      <c r="D1759">
        <v>1122.3</v>
      </c>
    </row>
    <row r="1760" spans="1:6" x14ac:dyDescent="0.2">
      <c r="A1760" s="74">
        <v>36556</v>
      </c>
      <c r="D1760">
        <v>1108.9000000000001</v>
      </c>
    </row>
    <row r="1761" spans="1:6" x14ac:dyDescent="0.2">
      <c r="A1761" s="74">
        <v>36557</v>
      </c>
      <c r="B1761">
        <v>652.1</v>
      </c>
      <c r="C1761">
        <v>2752.6</v>
      </c>
      <c r="E1761">
        <v>4679.3999999999996</v>
      </c>
    </row>
    <row r="1762" spans="1:6" x14ac:dyDescent="0.2">
      <c r="A1762" s="74">
        <v>36563</v>
      </c>
      <c r="D1762">
        <v>1114.3</v>
      </c>
    </row>
    <row r="1763" spans="1:6" x14ac:dyDescent="0.2">
      <c r="A1763" s="74">
        <v>36570</v>
      </c>
      <c r="D1763">
        <v>1112.2</v>
      </c>
    </row>
    <row r="1764" spans="1:6" x14ac:dyDescent="0.2">
      <c r="A1764" s="74">
        <v>36577</v>
      </c>
      <c r="D1764">
        <v>1106.4000000000001</v>
      </c>
    </row>
    <row r="1765" spans="1:6" x14ac:dyDescent="0.2">
      <c r="A1765" s="74">
        <v>36584</v>
      </c>
      <c r="D1765">
        <v>1101.8</v>
      </c>
    </row>
    <row r="1766" spans="1:6" x14ac:dyDescent="0.2">
      <c r="A1766" s="74">
        <v>36586</v>
      </c>
      <c r="B1766">
        <v>647.70000000000005</v>
      </c>
      <c r="C1766">
        <v>2754.5</v>
      </c>
      <c r="E1766">
        <v>4710.2</v>
      </c>
    </row>
    <row r="1767" spans="1:6" x14ac:dyDescent="0.2">
      <c r="A1767" s="74">
        <v>36591</v>
      </c>
      <c r="D1767">
        <v>1107.0999999999999</v>
      </c>
    </row>
    <row r="1768" spans="1:6" x14ac:dyDescent="0.2">
      <c r="A1768" s="74">
        <v>36598</v>
      </c>
      <c r="D1768">
        <v>1105.5</v>
      </c>
    </row>
    <row r="1769" spans="1:6" x14ac:dyDescent="0.2">
      <c r="A1769" s="74">
        <v>36605</v>
      </c>
      <c r="D1769">
        <v>1106.5</v>
      </c>
    </row>
    <row r="1770" spans="1:6" x14ac:dyDescent="0.2">
      <c r="A1770" s="74">
        <v>36612</v>
      </c>
      <c r="D1770">
        <v>1104.9000000000001</v>
      </c>
    </row>
    <row r="1771" spans="1:6" x14ac:dyDescent="0.2">
      <c r="A1771" s="74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2">
      <c r="A1772" s="74">
        <v>36619</v>
      </c>
      <c r="D1772">
        <v>1117.8</v>
      </c>
    </row>
    <row r="1773" spans="1:6" x14ac:dyDescent="0.2">
      <c r="A1773" s="74">
        <v>36626</v>
      </c>
      <c r="D1773">
        <v>1121.8</v>
      </c>
    </row>
    <row r="1774" spans="1:6" x14ac:dyDescent="0.2">
      <c r="A1774" s="74">
        <v>36633</v>
      </c>
      <c r="D1774">
        <v>1118.2</v>
      </c>
    </row>
    <row r="1775" spans="1:6" x14ac:dyDescent="0.2">
      <c r="A1775" s="74">
        <v>36640</v>
      </c>
      <c r="D1775">
        <v>1114.9000000000001</v>
      </c>
    </row>
    <row r="1776" spans="1:6" x14ac:dyDescent="0.2">
      <c r="A1776" s="74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2">
      <c r="A1777" s="74">
        <v>36654</v>
      </c>
      <c r="D1777">
        <v>1106.5</v>
      </c>
    </row>
    <row r="1778" spans="1:6" x14ac:dyDescent="0.2">
      <c r="A1778" s="74">
        <v>36661</v>
      </c>
      <c r="D1778">
        <v>1111.2</v>
      </c>
    </row>
    <row r="1779" spans="1:6" x14ac:dyDescent="0.2">
      <c r="A1779" s="74">
        <v>36668</v>
      </c>
      <c r="D1779">
        <v>1105.0999999999999</v>
      </c>
    </row>
    <row r="1780" spans="1:6" x14ac:dyDescent="0.2">
      <c r="A1780" s="74">
        <v>36675</v>
      </c>
      <c r="D1780">
        <v>1097.8</v>
      </c>
    </row>
    <row r="1781" spans="1:6" x14ac:dyDescent="0.2">
      <c r="A1781" s="74">
        <v>36678</v>
      </c>
      <c r="B1781">
        <v>640.29999999999995</v>
      </c>
      <c r="C1781">
        <v>2771.1</v>
      </c>
      <c r="E1781">
        <v>4771.8</v>
      </c>
    </row>
    <row r="1782" spans="1:6" x14ac:dyDescent="0.2">
      <c r="A1782" s="74">
        <v>36682</v>
      </c>
      <c r="D1782">
        <v>1102</v>
      </c>
    </row>
    <row r="1783" spans="1:6" x14ac:dyDescent="0.2">
      <c r="A1783" s="74">
        <v>36689</v>
      </c>
      <c r="D1783">
        <v>1104.4000000000001</v>
      </c>
    </row>
    <row r="1784" spans="1:6" x14ac:dyDescent="0.2">
      <c r="A1784" s="74">
        <v>36696</v>
      </c>
      <c r="D1784">
        <v>1101.0999999999999</v>
      </c>
    </row>
    <row r="1785" spans="1:6" x14ac:dyDescent="0.2">
      <c r="A1785" s="74">
        <v>36703</v>
      </c>
      <c r="D1785">
        <v>1099</v>
      </c>
    </row>
    <row r="1786" spans="1:6" x14ac:dyDescent="0.2">
      <c r="A1786" s="74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2">
      <c r="A1787" s="74">
        <v>36710</v>
      </c>
      <c r="D1787">
        <v>1109.4000000000001</v>
      </c>
    </row>
    <row r="1788" spans="1:6" x14ac:dyDescent="0.2">
      <c r="A1788" s="74">
        <v>36717</v>
      </c>
      <c r="D1788">
        <v>1114.5999999999999</v>
      </c>
    </row>
    <row r="1789" spans="1:6" x14ac:dyDescent="0.2">
      <c r="A1789" s="74">
        <v>36724</v>
      </c>
      <c r="D1789">
        <v>1100.9000000000001</v>
      </c>
    </row>
    <row r="1790" spans="1:6" x14ac:dyDescent="0.2">
      <c r="A1790" s="74">
        <v>36731</v>
      </c>
      <c r="D1790">
        <v>1099.5</v>
      </c>
    </row>
    <row r="1791" spans="1:6" x14ac:dyDescent="0.2">
      <c r="A1791" s="74">
        <v>36738</v>
      </c>
      <c r="D1791">
        <v>1096.2</v>
      </c>
    </row>
    <row r="1792" spans="1:6" x14ac:dyDescent="0.2">
      <c r="A1792" s="74">
        <v>36739</v>
      </c>
      <c r="B1792">
        <v>637.1</v>
      </c>
      <c r="C1792">
        <v>2789.5</v>
      </c>
      <c r="E1792">
        <v>4817.5</v>
      </c>
    </row>
    <row r="1793" spans="1:6" x14ac:dyDescent="0.2">
      <c r="A1793" s="74">
        <v>36745</v>
      </c>
      <c r="D1793">
        <v>1097.9000000000001</v>
      </c>
    </row>
    <row r="1794" spans="1:6" x14ac:dyDescent="0.2">
      <c r="A1794" s="74">
        <v>36752</v>
      </c>
      <c r="D1794">
        <v>1100.3</v>
      </c>
    </row>
    <row r="1795" spans="1:6" x14ac:dyDescent="0.2">
      <c r="A1795" s="74">
        <v>36759</v>
      </c>
      <c r="D1795">
        <v>1102.2</v>
      </c>
    </row>
    <row r="1796" spans="1:6" x14ac:dyDescent="0.2">
      <c r="A1796" s="74">
        <v>36766</v>
      </c>
      <c r="D1796">
        <v>1101.4000000000001</v>
      </c>
    </row>
    <row r="1797" spans="1:6" x14ac:dyDescent="0.2">
      <c r="A1797" s="74">
        <v>36770</v>
      </c>
      <c r="B1797">
        <v>633.5</v>
      </c>
      <c r="C1797">
        <v>2795.6</v>
      </c>
      <c r="E1797">
        <v>4853.2</v>
      </c>
    </row>
    <row r="1798" spans="1:6" x14ac:dyDescent="0.2">
      <c r="A1798" s="74">
        <v>36773</v>
      </c>
      <c r="D1798">
        <v>1097.7</v>
      </c>
    </row>
    <row r="1799" spans="1:6" x14ac:dyDescent="0.2">
      <c r="A1799" s="74">
        <v>36780</v>
      </c>
      <c r="D1799">
        <v>1106.5</v>
      </c>
    </row>
    <row r="1800" spans="1:6" x14ac:dyDescent="0.2">
      <c r="A1800" s="74">
        <v>36787</v>
      </c>
      <c r="D1800">
        <v>1098.5</v>
      </c>
    </row>
    <row r="1801" spans="1:6" x14ac:dyDescent="0.2">
      <c r="A1801" s="74">
        <v>36794</v>
      </c>
      <c r="D1801">
        <v>1096.7</v>
      </c>
    </row>
    <row r="1802" spans="1:6" x14ac:dyDescent="0.2">
      <c r="A1802" s="74">
        <v>36800</v>
      </c>
      <c r="B1802">
        <v>631.79999999999995</v>
      </c>
      <c r="C1802">
        <v>2800</v>
      </c>
      <c r="E1802">
        <v>4869.2</v>
      </c>
      <c r="F1802">
        <v>2.1339999999999999</v>
      </c>
    </row>
    <row r="1803" spans="1:6" x14ac:dyDescent="0.2">
      <c r="A1803" s="74">
        <v>36801</v>
      </c>
      <c r="D1803">
        <v>1097.9000000000001</v>
      </c>
    </row>
    <row r="1804" spans="1:6" x14ac:dyDescent="0.2">
      <c r="A1804" s="74">
        <v>36808</v>
      </c>
      <c r="D1804">
        <v>1099.9000000000001</v>
      </c>
    </row>
    <row r="1805" spans="1:6" x14ac:dyDescent="0.2">
      <c r="A1805" s="74">
        <v>36815</v>
      </c>
      <c r="D1805">
        <v>1100.2</v>
      </c>
    </row>
    <row r="1806" spans="1:6" x14ac:dyDescent="0.2">
      <c r="A1806" s="74">
        <v>36822</v>
      </c>
      <c r="D1806">
        <v>1099.3</v>
      </c>
    </row>
    <row r="1807" spans="1:6" x14ac:dyDescent="0.2">
      <c r="A1807" s="74">
        <v>36829</v>
      </c>
      <c r="D1807">
        <v>1096.8</v>
      </c>
    </row>
    <row r="1808" spans="1:6" x14ac:dyDescent="0.2">
      <c r="A1808" s="74">
        <v>36831</v>
      </c>
      <c r="B1808">
        <v>627.1</v>
      </c>
      <c r="C1808">
        <v>2801.4</v>
      </c>
      <c r="E1808">
        <v>4880.1000000000004</v>
      </c>
    </row>
    <row r="1809" spans="1:6" x14ac:dyDescent="0.2">
      <c r="A1809" s="74">
        <v>36836</v>
      </c>
      <c r="D1809">
        <v>1091.7</v>
      </c>
    </row>
    <row r="1810" spans="1:6" x14ac:dyDescent="0.2">
      <c r="A1810" s="74">
        <v>36843</v>
      </c>
      <c r="D1810">
        <v>1089.9000000000001</v>
      </c>
    </row>
    <row r="1811" spans="1:6" x14ac:dyDescent="0.2">
      <c r="A1811" s="74">
        <v>36850</v>
      </c>
      <c r="D1811">
        <v>1093.9000000000001</v>
      </c>
    </row>
    <row r="1812" spans="1:6" x14ac:dyDescent="0.2">
      <c r="A1812" s="74">
        <v>36857</v>
      </c>
      <c r="D1812">
        <v>1096.5999999999999</v>
      </c>
    </row>
    <row r="1813" spans="1:6" x14ac:dyDescent="0.2">
      <c r="A1813" s="74">
        <v>36861</v>
      </c>
      <c r="B1813">
        <v>623.5</v>
      </c>
      <c r="C1813">
        <v>2820.6</v>
      </c>
      <c r="E1813">
        <v>4924.7</v>
      </c>
    </row>
    <row r="1814" spans="1:6" x14ac:dyDescent="0.2">
      <c r="A1814" s="74">
        <v>36864</v>
      </c>
      <c r="D1814">
        <v>1086.4000000000001</v>
      </c>
    </row>
    <row r="1815" spans="1:6" x14ac:dyDescent="0.2">
      <c r="A1815" s="74">
        <v>36871</v>
      </c>
      <c r="D1815">
        <v>1092.9000000000001</v>
      </c>
    </row>
    <row r="1816" spans="1:6" x14ac:dyDescent="0.2">
      <c r="A1816" s="74">
        <v>36878</v>
      </c>
      <c r="D1816">
        <v>1084.4000000000001</v>
      </c>
    </row>
    <row r="1817" spans="1:6" x14ac:dyDescent="0.2">
      <c r="A1817" s="74">
        <v>36885</v>
      </c>
      <c r="D1817">
        <v>1090.0999999999999</v>
      </c>
    </row>
    <row r="1818" spans="1:6" x14ac:dyDescent="0.2">
      <c r="A1818" s="74">
        <v>36892</v>
      </c>
      <c r="B1818">
        <v>624.5</v>
      </c>
      <c r="C1818">
        <v>2833.3</v>
      </c>
      <c r="D1818">
        <v>1088.3</v>
      </c>
      <c r="E1818">
        <v>4975.3</v>
      </c>
      <c r="F1818">
        <v>2.0859999999999999</v>
      </c>
    </row>
    <row r="1819" spans="1:6" x14ac:dyDescent="0.2">
      <c r="A1819" s="74">
        <v>36899</v>
      </c>
      <c r="D1819">
        <v>1094.2</v>
      </c>
    </row>
    <row r="1820" spans="1:6" x14ac:dyDescent="0.2">
      <c r="A1820" s="74">
        <v>36906</v>
      </c>
      <c r="D1820">
        <v>1096.2</v>
      </c>
    </row>
    <row r="1821" spans="1:6" x14ac:dyDescent="0.2">
      <c r="A1821" s="74">
        <v>36913</v>
      </c>
      <c r="D1821">
        <v>1101.7</v>
      </c>
    </row>
    <row r="1822" spans="1:6" x14ac:dyDescent="0.2">
      <c r="A1822" s="74">
        <v>36920</v>
      </c>
      <c r="D1822">
        <v>1094.8</v>
      </c>
    </row>
    <row r="1823" spans="1:6" x14ac:dyDescent="0.2">
      <c r="A1823" s="74">
        <v>36923</v>
      </c>
      <c r="B1823">
        <v>625.70000000000005</v>
      </c>
      <c r="C1823">
        <v>2848.6</v>
      </c>
      <c r="E1823">
        <v>5013.5</v>
      </c>
    </row>
    <row r="1824" spans="1:6" x14ac:dyDescent="0.2">
      <c r="A1824" s="74">
        <v>36927</v>
      </c>
      <c r="D1824">
        <v>1099.7</v>
      </c>
    </row>
    <row r="1825" spans="1:6" x14ac:dyDescent="0.2">
      <c r="A1825" s="74">
        <v>36934</v>
      </c>
      <c r="D1825">
        <v>1099.3</v>
      </c>
    </row>
    <row r="1826" spans="1:6" x14ac:dyDescent="0.2">
      <c r="A1826" s="74">
        <v>36941</v>
      </c>
      <c r="D1826">
        <v>1098.8</v>
      </c>
    </row>
    <row r="1827" spans="1:6" x14ac:dyDescent="0.2">
      <c r="A1827" s="74">
        <v>36948</v>
      </c>
      <c r="D1827">
        <v>1104.4000000000001</v>
      </c>
    </row>
    <row r="1828" spans="1:6" x14ac:dyDescent="0.2">
      <c r="A1828" s="74">
        <v>36951</v>
      </c>
      <c r="B1828">
        <v>629.70000000000005</v>
      </c>
      <c r="C1828">
        <v>2879.7</v>
      </c>
      <c r="E1828">
        <v>5071.2</v>
      </c>
    </row>
    <row r="1829" spans="1:6" x14ac:dyDescent="0.2">
      <c r="A1829" s="74">
        <v>36955</v>
      </c>
      <c r="D1829">
        <v>1109.3</v>
      </c>
    </row>
    <row r="1830" spans="1:6" x14ac:dyDescent="0.2">
      <c r="A1830" s="74">
        <v>36962</v>
      </c>
      <c r="D1830">
        <v>1108.3</v>
      </c>
    </row>
    <row r="1831" spans="1:6" x14ac:dyDescent="0.2">
      <c r="A1831" s="74">
        <v>36969</v>
      </c>
      <c r="D1831">
        <v>1107.7</v>
      </c>
    </row>
    <row r="1832" spans="1:6" x14ac:dyDescent="0.2">
      <c r="A1832" s="74">
        <v>36976</v>
      </c>
      <c r="D1832">
        <v>1106.7</v>
      </c>
    </row>
    <row r="1833" spans="1:6" x14ac:dyDescent="0.2">
      <c r="A1833" s="74">
        <v>36982</v>
      </c>
      <c r="B1833">
        <v>633</v>
      </c>
      <c r="C1833">
        <v>2911.1</v>
      </c>
      <c r="E1833">
        <v>5135.2</v>
      </c>
      <c r="F1833">
        <v>2.0590000000000002</v>
      </c>
    </row>
    <row r="1834" spans="1:6" x14ac:dyDescent="0.2">
      <c r="A1834" s="74">
        <v>36983</v>
      </c>
      <c r="D1834">
        <v>1113.9000000000001</v>
      </c>
    </row>
    <row r="1835" spans="1:6" x14ac:dyDescent="0.2">
      <c r="A1835" s="74">
        <v>36990</v>
      </c>
      <c r="D1835">
        <v>1114.9000000000001</v>
      </c>
    </row>
    <row r="1836" spans="1:6" x14ac:dyDescent="0.2">
      <c r="A1836" s="74">
        <v>36997</v>
      </c>
      <c r="D1836">
        <v>1118.2</v>
      </c>
    </row>
    <row r="1837" spans="1:6" x14ac:dyDescent="0.2">
      <c r="A1837" s="74">
        <v>37004</v>
      </c>
      <c r="D1837">
        <v>1117.7</v>
      </c>
    </row>
    <row r="1838" spans="1:6" x14ac:dyDescent="0.2">
      <c r="A1838" s="74">
        <v>37011</v>
      </c>
      <c r="D1838">
        <v>1116.8</v>
      </c>
    </row>
    <row r="1839" spans="1:6" x14ac:dyDescent="0.2">
      <c r="A1839" s="74">
        <v>37012</v>
      </c>
      <c r="B1839">
        <v>630.9</v>
      </c>
      <c r="C1839">
        <v>2894.6</v>
      </c>
      <c r="E1839">
        <v>5132.2</v>
      </c>
    </row>
    <row r="1840" spans="1:6" x14ac:dyDescent="0.2">
      <c r="A1840" s="74">
        <v>37018</v>
      </c>
      <c r="D1840">
        <v>1113.9000000000001</v>
      </c>
    </row>
    <row r="1841" spans="1:6" x14ac:dyDescent="0.2">
      <c r="A1841" s="74">
        <v>37025</v>
      </c>
      <c r="D1841">
        <v>1117.5</v>
      </c>
    </row>
    <row r="1842" spans="1:6" x14ac:dyDescent="0.2">
      <c r="A1842" s="74">
        <v>37032</v>
      </c>
      <c r="D1842">
        <v>1122.3</v>
      </c>
    </row>
    <row r="1843" spans="1:6" x14ac:dyDescent="0.2">
      <c r="A1843" s="74">
        <v>37039</v>
      </c>
      <c r="D1843">
        <v>1117.4000000000001</v>
      </c>
    </row>
    <row r="1844" spans="1:6" x14ac:dyDescent="0.2">
      <c r="A1844" s="74">
        <v>37043</v>
      </c>
      <c r="B1844">
        <v>633.79999999999995</v>
      </c>
      <c r="C1844">
        <v>2910.8</v>
      </c>
      <c r="E1844">
        <v>5172.5</v>
      </c>
    </row>
    <row r="1845" spans="1:6" x14ac:dyDescent="0.2">
      <c r="A1845" s="74">
        <v>37046</v>
      </c>
      <c r="D1845">
        <v>1125.2</v>
      </c>
    </row>
    <row r="1846" spans="1:6" x14ac:dyDescent="0.2">
      <c r="A1846" s="74">
        <v>37053</v>
      </c>
      <c r="D1846">
        <v>1126.2</v>
      </c>
    </row>
    <row r="1847" spans="1:6" x14ac:dyDescent="0.2">
      <c r="A1847" s="74">
        <v>37060</v>
      </c>
      <c r="D1847">
        <v>1126.4000000000001</v>
      </c>
    </row>
    <row r="1848" spans="1:6" x14ac:dyDescent="0.2">
      <c r="A1848" s="74">
        <v>37067</v>
      </c>
      <c r="D1848">
        <v>1124.0999999999999</v>
      </c>
    </row>
    <row r="1849" spans="1:6" x14ac:dyDescent="0.2">
      <c r="A1849" s="74">
        <v>37073</v>
      </c>
      <c r="B1849">
        <v>642</v>
      </c>
      <c r="C1849">
        <v>2932.6</v>
      </c>
      <c r="E1849">
        <v>5202.3999999999996</v>
      </c>
      <c r="F1849">
        <v>2.0139999999999998</v>
      </c>
    </row>
    <row r="1850" spans="1:6" x14ac:dyDescent="0.2">
      <c r="A1850" s="74">
        <v>37074</v>
      </c>
      <c r="D1850">
        <v>1129.9000000000001</v>
      </c>
    </row>
    <row r="1851" spans="1:6" x14ac:dyDescent="0.2">
      <c r="A1851" s="74">
        <v>37081</v>
      </c>
      <c r="D1851">
        <v>1133.9000000000001</v>
      </c>
    </row>
    <row r="1852" spans="1:6" x14ac:dyDescent="0.2">
      <c r="A1852" s="74">
        <v>37088</v>
      </c>
      <c r="D1852">
        <v>1142.0999999999999</v>
      </c>
    </row>
    <row r="1853" spans="1:6" x14ac:dyDescent="0.2">
      <c r="A1853" s="74">
        <v>37095</v>
      </c>
      <c r="D1853">
        <v>1142</v>
      </c>
    </row>
    <row r="1854" spans="1:6" x14ac:dyDescent="0.2">
      <c r="A1854" s="74">
        <v>37102</v>
      </c>
      <c r="D1854">
        <v>1139.4000000000001</v>
      </c>
    </row>
    <row r="1855" spans="1:6" x14ac:dyDescent="0.2">
      <c r="A1855" s="74">
        <v>37104</v>
      </c>
      <c r="B1855">
        <v>648.4</v>
      </c>
      <c r="C1855">
        <v>2951.7</v>
      </c>
      <c r="E1855">
        <v>5236.3</v>
      </c>
    </row>
    <row r="1856" spans="1:6" x14ac:dyDescent="0.2">
      <c r="A1856" s="74">
        <v>37109</v>
      </c>
      <c r="D1856">
        <v>1143.3</v>
      </c>
    </row>
    <row r="1857" spans="1:6" x14ac:dyDescent="0.2">
      <c r="A1857" s="74">
        <v>37116</v>
      </c>
      <c r="D1857">
        <v>1148.5999999999999</v>
      </c>
    </row>
    <row r="1858" spans="1:6" x14ac:dyDescent="0.2">
      <c r="A1858" s="74">
        <v>37123</v>
      </c>
      <c r="D1858">
        <v>1149.9000000000001</v>
      </c>
    </row>
    <row r="1859" spans="1:6" x14ac:dyDescent="0.2">
      <c r="A1859" s="74">
        <v>37130</v>
      </c>
      <c r="D1859">
        <v>1149</v>
      </c>
    </row>
    <row r="1860" spans="1:6" x14ac:dyDescent="0.2">
      <c r="A1860" s="74">
        <v>37135</v>
      </c>
      <c r="B1860">
        <v>677</v>
      </c>
      <c r="C1860">
        <v>3002.5</v>
      </c>
      <c r="E1860">
        <v>5347.4</v>
      </c>
    </row>
    <row r="1861" spans="1:6" x14ac:dyDescent="0.2">
      <c r="A1861" s="74">
        <v>37137</v>
      </c>
      <c r="D1861">
        <v>1165.5</v>
      </c>
    </row>
    <row r="1862" spans="1:6" x14ac:dyDescent="0.2">
      <c r="A1862" s="74">
        <v>37144</v>
      </c>
      <c r="D1862">
        <v>1167</v>
      </c>
    </row>
    <row r="1863" spans="1:6" x14ac:dyDescent="0.2">
      <c r="A1863" s="74">
        <v>37151</v>
      </c>
      <c r="D1863">
        <v>1292</v>
      </c>
    </row>
    <row r="1864" spans="1:6" x14ac:dyDescent="0.2">
      <c r="A1864" s="74">
        <v>37158</v>
      </c>
      <c r="D1864">
        <v>1206.0999999999999</v>
      </c>
    </row>
    <row r="1865" spans="1:6" x14ac:dyDescent="0.2">
      <c r="A1865" s="74">
        <v>37165</v>
      </c>
      <c r="B1865">
        <v>656.4</v>
      </c>
      <c r="C1865">
        <v>3004.5</v>
      </c>
      <c r="D1865">
        <v>1171.3</v>
      </c>
      <c r="E1865">
        <v>5336</v>
      </c>
      <c r="F1865">
        <v>1.98</v>
      </c>
    </row>
    <row r="1866" spans="1:6" x14ac:dyDescent="0.2">
      <c r="A1866" s="74">
        <v>37172</v>
      </c>
      <c r="D1866">
        <v>1166.9000000000001</v>
      </c>
    </row>
    <row r="1867" spans="1:6" x14ac:dyDescent="0.2">
      <c r="A1867" s="74">
        <v>37179</v>
      </c>
      <c r="D1867">
        <v>1166.7</v>
      </c>
    </row>
    <row r="1868" spans="1:6" x14ac:dyDescent="0.2">
      <c r="A1868" s="74">
        <v>37186</v>
      </c>
      <c r="D1868">
        <v>1167.2</v>
      </c>
    </row>
    <row r="1869" spans="1:6" x14ac:dyDescent="0.2">
      <c r="A1869" s="74">
        <v>37193</v>
      </c>
      <c r="D1869">
        <v>1161.2</v>
      </c>
    </row>
    <row r="1870" spans="1:6" x14ac:dyDescent="0.2">
      <c r="A1870" s="74">
        <v>37196</v>
      </c>
      <c r="B1870">
        <v>659.7</v>
      </c>
      <c r="C1870">
        <v>3030.8</v>
      </c>
      <c r="E1870">
        <v>5379.6</v>
      </c>
    </row>
    <row r="1871" spans="1:6" x14ac:dyDescent="0.2">
      <c r="A1871" s="74">
        <v>37200</v>
      </c>
      <c r="D1871">
        <v>1164.8</v>
      </c>
    </row>
    <row r="1872" spans="1:6" x14ac:dyDescent="0.2">
      <c r="A1872" s="74">
        <v>37207</v>
      </c>
      <c r="D1872">
        <v>1170.2</v>
      </c>
    </row>
    <row r="1873" spans="1:6" x14ac:dyDescent="0.2">
      <c r="A1873" s="74">
        <v>37214</v>
      </c>
      <c r="D1873">
        <v>1171.9000000000001</v>
      </c>
    </row>
    <row r="1874" spans="1:6" x14ac:dyDescent="0.2">
      <c r="A1874" s="74">
        <v>37221</v>
      </c>
      <c r="D1874">
        <v>1172.0999999999999</v>
      </c>
    </row>
    <row r="1875" spans="1:6" x14ac:dyDescent="0.2">
      <c r="A1875" s="74">
        <v>37226</v>
      </c>
      <c r="B1875">
        <v>667</v>
      </c>
      <c r="C1875">
        <v>3062.4</v>
      </c>
      <c r="E1875">
        <v>5432.7</v>
      </c>
    </row>
    <row r="1876" spans="1:6" x14ac:dyDescent="0.2">
      <c r="A1876" s="74">
        <v>37228</v>
      </c>
      <c r="D1876">
        <v>1176.5</v>
      </c>
    </row>
    <row r="1877" spans="1:6" x14ac:dyDescent="0.2">
      <c r="A1877" s="74">
        <v>37235</v>
      </c>
      <c r="D1877">
        <v>1186.3</v>
      </c>
    </row>
    <row r="1878" spans="1:6" x14ac:dyDescent="0.2">
      <c r="A1878" s="74">
        <v>37242</v>
      </c>
      <c r="D1878">
        <v>1183.5999999999999</v>
      </c>
    </row>
    <row r="1879" spans="1:6" x14ac:dyDescent="0.2">
      <c r="A1879" s="74">
        <v>37249</v>
      </c>
      <c r="D1879">
        <v>1181.7</v>
      </c>
    </row>
    <row r="1880" spans="1:6" x14ac:dyDescent="0.2">
      <c r="A1880" s="74">
        <v>37256</v>
      </c>
      <c r="D1880">
        <v>1184.2</v>
      </c>
    </row>
    <row r="1881" spans="1:6" x14ac:dyDescent="0.2">
      <c r="A1881" s="74">
        <v>37257</v>
      </c>
      <c r="B1881">
        <v>670.1</v>
      </c>
      <c r="C1881">
        <v>3068.7</v>
      </c>
      <c r="E1881">
        <v>5453</v>
      </c>
      <c r="F1881">
        <v>1.9690000000000001</v>
      </c>
    </row>
    <row r="1882" spans="1:6" x14ac:dyDescent="0.2">
      <c r="A1882" s="74">
        <v>37263</v>
      </c>
      <c r="D1882">
        <v>1190.3</v>
      </c>
    </row>
    <row r="1883" spans="1:6" x14ac:dyDescent="0.2">
      <c r="A1883" s="74">
        <v>37270</v>
      </c>
      <c r="D1883">
        <v>1194.5999999999999</v>
      </c>
    </row>
    <row r="1884" spans="1:6" x14ac:dyDescent="0.2">
      <c r="A1884" s="74">
        <v>37277</v>
      </c>
      <c r="D1884">
        <v>1193.5999999999999</v>
      </c>
    </row>
    <row r="1885" spans="1:6" x14ac:dyDescent="0.2">
      <c r="A1885" s="74">
        <v>37284</v>
      </c>
      <c r="D1885">
        <v>1184.5999999999999</v>
      </c>
    </row>
    <row r="1886" spans="1:6" x14ac:dyDescent="0.2">
      <c r="A1886" s="74">
        <v>37288</v>
      </c>
      <c r="B1886">
        <v>668.9</v>
      </c>
      <c r="C1886">
        <v>3080</v>
      </c>
      <c r="E1886">
        <v>5482.4</v>
      </c>
    </row>
    <row r="1887" spans="1:6" x14ac:dyDescent="0.2">
      <c r="A1887" s="74">
        <v>37291</v>
      </c>
      <c r="D1887">
        <v>1189.5</v>
      </c>
    </row>
    <row r="1888" spans="1:6" x14ac:dyDescent="0.2">
      <c r="A1888" s="74">
        <v>37298</v>
      </c>
      <c r="D1888">
        <v>1190.4000000000001</v>
      </c>
    </row>
    <row r="1889" spans="1:6" x14ac:dyDescent="0.2">
      <c r="A1889" s="74">
        <v>37305</v>
      </c>
      <c r="D1889">
        <v>1192.4000000000001</v>
      </c>
    </row>
    <row r="1890" spans="1:6" x14ac:dyDescent="0.2">
      <c r="A1890" s="74">
        <v>37312</v>
      </c>
      <c r="D1890">
        <v>1189.4000000000001</v>
      </c>
    </row>
    <row r="1891" spans="1:6" x14ac:dyDescent="0.2">
      <c r="A1891" s="74">
        <v>37316</v>
      </c>
      <c r="B1891">
        <v>668.5</v>
      </c>
      <c r="C1891">
        <v>3078</v>
      </c>
      <c r="E1891">
        <v>5494.2</v>
      </c>
    </row>
    <row r="1892" spans="1:6" x14ac:dyDescent="0.2">
      <c r="A1892" s="74">
        <v>37319</v>
      </c>
      <c r="D1892">
        <v>1191.0999999999999</v>
      </c>
    </row>
    <row r="1893" spans="1:6" x14ac:dyDescent="0.2">
      <c r="A1893" s="74">
        <v>37326</v>
      </c>
      <c r="D1893">
        <v>1198.5999999999999</v>
      </c>
    </row>
    <row r="1894" spans="1:6" x14ac:dyDescent="0.2">
      <c r="A1894" s="74">
        <v>37333</v>
      </c>
      <c r="D1894">
        <v>1196.0999999999999</v>
      </c>
    </row>
    <row r="1895" spans="1:6" x14ac:dyDescent="0.2">
      <c r="A1895" s="74">
        <v>37340</v>
      </c>
      <c r="D1895">
        <v>1193</v>
      </c>
    </row>
    <row r="1896" spans="1:6" x14ac:dyDescent="0.2">
      <c r="A1896" s="74">
        <v>37347</v>
      </c>
      <c r="B1896">
        <v>662</v>
      </c>
      <c r="C1896">
        <v>3064.4</v>
      </c>
      <c r="D1896">
        <v>1185.3</v>
      </c>
      <c r="E1896">
        <v>5494.4</v>
      </c>
      <c r="F1896">
        <v>1.972</v>
      </c>
    </row>
    <row r="1897" spans="1:6" x14ac:dyDescent="0.2">
      <c r="A1897" s="74">
        <v>37354</v>
      </c>
      <c r="D1897">
        <v>1185.0999999999999</v>
      </c>
    </row>
    <row r="1898" spans="1:6" x14ac:dyDescent="0.2">
      <c r="A1898" s="74">
        <v>37361</v>
      </c>
      <c r="D1898">
        <v>1187.5</v>
      </c>
    </row>
    <row r="1899" spans="1:6" x14ac:dyDescent="0.2">
      <c r="A1899" s="74">
        <v>37368</v>
      </c>
      <c r="D1899">
        <v>1188</v>
      </c>
    </row>
    <row r="1900" spans="1:6" x14ac:dyDescent="0.2">
      <c r="A1900" s="74">
        <v>37375</v>
      </c>
      <c r="D1900">
        <v>1187.9000000000001</v>
      </c>
    </row>
    <row r="1901" spans="1:6" x14ac:dyDescent="0.2">
      <c r="A1901" s="74">
        <v>37377</v>
      </c>
      <c r="B1901">
        <v>662.6</v>
      </c>
      <c r="C1901">
        <v>3075.5</v>
      </c>
      <c r="E1901">
        <v>5520.6</v>
      </c>
    </row>
    <row r="1902" spans="1:6" x14ac:dyDescent="0.2">
      <c r="A1902" s="74">
        <v>37382</v>
      </c>
      <c r="D1902">
        <v>1181.0999999999999</v>
      </c>
    </row>
    <row r="1903" spans="1:6" x14ac:dyDescent="0.2">
      <c r="A1903" s="74">
        <v>37389</v>
      </c>
      <c r="D1903">
        <v>1186.0999999999999</v>
      </c>
    </row>
    <row r="1904" spans="1:6" x14ac:dyDescent="0.2">
      <c r="A1904" s="74">
        <v>37396</v>
      </c>
      <c r="D1904">
        <v>1188.0999999999999</v>
      </c>
    </row>
    <row r="1905" spans="1:6" x14ac:dyDescent="0.2">
      <c r="A1905" s="74">
        <v>37403</v>
      </c>
      <c r="D1905">
        <v>1192.2</v>
      </c>
    </row>
    <row r="1906" spans="1:6" x14ac:dyDescent="0.2">
      <c r="A1906" s="74">
        <v>37408</v>
      </c>
      <c r="B1906">
        <v>664.4</v>
      </c>
      <c r="C1906">
        <v>3087.8</v>
      </c>
      <c r="E1906">
        <v>5545.6</v>
      </c>
    </row>
    <row r="1907" spans="1:6" x14ac:dyDescent="0.2">
      <c r="A1907" s="74">
        <v>37410</v>
      </c>
      <c r="D1907">
        <v>1204.2</v>
      </c>
    </row>
    <row r="1908" spans="1:6" x14ac:dyDescent="0.2">
      <c r="A1908" s="74">
        <v>37417</v>
      </c>
      <c r="D1908">
        <v>1192.3</v>
      </c>
    </row>
    <row r="1909" spans="1:6" x14ac:dyDescent="0.2">
      <c r="A1909" s="74">
        <v>37424</v>
      </c>
      <c r="D1909">
        <v>1188.9000000000001</v>
      </c>
    </row>
    <row r="1910" spans="1:6" x14ac:dyDescent="0.2">
      <c r="A1910" s="74">
        <v>37431</v>
      </c>
      <c r="D1910">
        <v>1193.3</v>
      </c>
    </row>
    <row r="1911" spans="1:6" x14ac:dyDescent="0.2">
      <c r="A1911" s="74">
        <v>37438</v>
      </c>
      <c r="B1911">
        <v>666.2</v>
      </c>
      <c r="C1911">
        <v>3104.6</v>
      </c>
      <c r="D1911">
        <v>1194.0999999999999</v>
      </c>
      <c r="E1911">
        <v>5588.2</v>
      </c>
      <c r="F1911">
        <v>1.9530000000000001</v>
      </c>
    </row>
    <row r="1912" spans="1:6" x14ac:dyDescent="0.2">
      <c r="A1912" s="74">
        <v>37445</v>
      </c>
      <c r="D1912">
        <v>1193.4000000000001</v>
      </c>
    </row>
    <row r="1913" spans="1:6" x14ac:dyDescent="0.2">
      <c r="A1913" s="74">
        <v>37452</v>
      </c>
      <c r="D1913">
        <v>1202</v>
      </c>
    </row>
    <row r="1914" spans="1:6" x14ac:dyDescent="0.2">
      <c r="A1914" s="74">
        <v>37459</v>
      </c>
      <c r="D1914">
        <v>1203.0999999999999</v>
      </c>
    </row>
    <row r="1915" spans="1:6" x14ac:dyDescent="0.2">
      <c r="A1915" s="74">
        <v>37466</v>
      </c>
      <c r="D1915">
        <v>1203.7</v>
      </c>
    </row>
    <row r="1916" spans="1:6" x14ac:dyDescent="0.2">
      <c r="A1916" s="74">
        <v>37469</v>
      </c>
      <c r="B1916">
        <v>657.7</v>
      </c>
      <c r="C1916">
        <v>3119.4</v>
      </c>
      <c r="E1916">
        <v>5630.6</v>
      </c>
    </row>
    <row r="1917" spans="1:6" x14ac:dyDescent="0.2">
      <c r="A1917" s="74">
        <v>37473</v>
      </c>
      <c r="D1917">
        <v>1181.5999999999999</v>
      </c>
    </row>
    <row r="1918" spans="1:6" x14ac:dyDescent="0.2">
      <c r="A1918" s="74">
        <v>37480</v>
      </c>
      <c r="D1918">
        <v>1182.0999999999999</v>
      </c>
    </row>
    <row r="1919" spans="1:6" x14ac:dyDescent="0.2">
      <c r="A1919" s="74">
        <v>37487</v>
      </c>
      <c r="D1919">
        <v>1182.5999999999999</v>
      </c>
    </row>
    <row r="1920" spans="1:6" x14ac:dyDescent="0.2">
      <c r="A1920" s="74">
        <v>37494</v>
      </c>
      <c r="D1920">
        <v>1188.8</v>
      </c>
    </row>
    <row r="1921" spans="1:6" x14ac:dyDescent="0.2">
      <c r="A1921" s="74">
        <v>37500</v>
      </c>
      <c r="B1921">
        <v>661.6</v>
      </c>
      <c r="C1921">
        <v>3127.8</v>
      </c>
      <c r="E1921">
        <v>5655</v>
      </c>
    </row>
    <row r="1922" spans="1:6" x14ac:dyDescent="0.2">
      <c r="A1922" s="74">
        <v>37501</v>
      </c>
      <c r="D1922">
        <v>1203.3</v>
      </c>
    </row>
    <row r="1923" spans="1:6" x14ac:dyDescent="0.2">
      <c r="A1923" s="74">
        <v>37508</v>
      </c>
      <c r="D1923">
        <v>1191.5</v>
      </c>
    </row>
    <row r="1924" spans="1:6" x14ac:dyDescent="0.2">
      <c r="A1924" s="74">
        <v>37515</v>
      </c>
      <c r="D1924">
        <v>1191.8</v>
      </c>
    </row>
    <row r="1925" spans="1:6" x14ac:dyDescent="0.2">
      <c r="A1925" s="74">
        <v>37522</v>
      </c>
      <c r="D1925">
        <v>1192.8</v>
      </c>
    </row>
    <row r="1926" spans="1:6" x14ac:dyDescent="0.2">
      <c r="A1926" s="74">
        <v>37529</v>
      </c>
      <c r="D1926">
        <v>1206.3</v>
      </c>
    </row>
    <row r="1927" spans="1:6" x14ac:dyDescent="0.2">
      <c r="A1927" s="74">
        <v>37530</v>
      </c>
      <c r="B1927">
        <v>664.5</v>
      </c>
      <c r="C1927">
        <v>3145.5</v>
      </c>
      <c r="E1927">
        <v>5699.6</v>
      </c>
      <c r="F1927">
        <v>1.927</v>
      </c>
    </row>
    <row r="1928" spans="1:6" x14ac:dyDescent="0.2">
      <c r="A1928" s="74">
        <v>37536</v>
      </c>
      <c r="D1928">
        <v>1188.0999999999999</v>
      </c>
    </row>
    <row r="1929" spans="1:6" x14ac:dyDescent="0.2">
      <c r="A1929" s="74">
        <v>37543</v>
      </c>
      <c r="D1929">
        <v>1206.7</v>
      </c>
    </row>
    <row r="1930" spans="1:6" x14ac:dyDescent="0.2">
      <c r="A1930" s="74">
        <v>37550</v>
      </c>
      <c r="D1930">
        <v>1207.4000000000001</v>
      </c>
    </row>
    <row r="1931" spans="1:6" x14ac:dyDescent="0.2">
      <c r="A1931" s="74">
        <v>37557</v>
      </c>
      <c r="D1931">
        <v>1212.0999999999999</v>
      </c>
    </row>
    <row r="1932" spans="1:6" x14ac:dyDescent="0.2">
      <c r="A1932" s="74">
        <v>37561</v>
      </c>
      <c r="B1932">
        <v>666.4</v>
      </c>
      <c r="C1932">
        <v>3167.9</v>
      </c>
      <c r="E1932">
        <v>5749.7</v>
      </c>
    </row>
    <row r="1933" spans="1:6" x14ac:dyDescent="0.2">
      <c r="A1933" s="74">
        <v>37564</v>
      </c>
      <c r="D1933">
        <v>1208</v>
      </c>
    </row>
    <row r="1934" spans="1:6" x14ac:dyDescent="0.2">
      <c r="A1934" s="74">
        <v>37571</v>
      </c>
      <c r="D1934">
        <v>1208.5</v>
      </c>
    </row>
    <row r="1935" spans="1:6" x14ac:dyDescent="0.2">
      <c r="A1935" s="74">
        <v>37578</v>
      </c>
      <c r="D1935">
        <v>1205.4000000000001</v>
      </c>
    </row>
    <row r="1936" spans="1:6" x14ac:dyDescent="0.2">
      <c r="A1936" s="74">
        <v>37585</v>
      </c>
      <c r="D1936">
        <v>1203.8</v>
      </c>
    </row>
    <row r="1937" spans="1:6" x14ac:dyDescent="0.2">
      <c r="A1937" s="74">
        <v>37591</v>
      </c>
      <c r="B1937">
        <v>671.2</v>
      </c>
      <c r="C1937">
        <v>3174.3</v>
      </c>
      <c r="E1937">
        <v>5770.9</v>
      </c>
    </row>
    <row r="1938" spans="1:6" x14ac:dyDescent="0.2">
      <c r="A1938" s="74">
        <v>37592</v>
      </c>
      <c r="D1938">
        <v>1226.5</v>
      </c>
    </row>
    <row r="1939" spans="1:6" x14ac:dyDescent="0.2">
      <c r="A1939" s="74">
        <v>37599</v>
      </c>
      <c r="D1939">
        <v>1218.8</v>
      </c>
    </row>
    <row r="1940" spans="1:6" x14ac:dyDescent="0.2">
      <c r="A1940" s="74">
        <v>37606</v>
      </c>
      <c r="D1940">
        <v>1217.3</v>
      </c>
    </row>
    <row r="1941" spans="1:6" x14ac:dyDescent="0.2">
      <c r="A1941" s="74">
        <v>37613</v>
      </c>
      <c r="D1941">
        <v>1223.4000000000001</v>
      </c>
    </row>
    <row r="1942" spans="1:6" x14ac:dyDescent="0.2">
      <c r="A1942" s="74">
        <v>37620</v>
      </c>
      <c r="D1942">
        <v>1220.2</v>
      </c>
    </row>
    <row r="1943" spans="1:6" x14ac:dyDescent="0.2">
      <c r="A1943" s="74">
        <v>37622</v>
      </c>
      <c r="B1943">
        <v>672.1</v>
      </c>
      <c r="C1943">
        <v>3178.3</v>
      </c>
      <c r="E1943">
        <v>5803.5</v>
      </c>
      <c r="F1943">
        <v>1.915</v>
      </c>
    </row>
    <row r="1944" spans="1:6" x14ac:dyDescent="0.2">
      <c r="A1944" s="74">
        <v>37627</v>
      </c>
      <c r="D1944">
        <v>1215.7</v>
      </c>
    </row>
    <row r="1945" spans="1:6" x14ac:dyDescent="0.2">
      <c r="A1945" s="74">
        <v>37634</v>
      </c>
      <c r="D1945">
        <v>1221.8</v>
      </c>
    </row>
    <row r="1946" spans="1:6" x14ac:dyDescent="0.2">
      <c r="A1946" s="74">
        <v>37641</v>
      </c>
      <c r="D1946">
        <v>1229.7</v>
      </c>
    </row>
    <row r="1947" spans="1:6" x14ac:dyDescent="0.2">
      <c r="A1947" s="74">
        <v>37648</v>
      </c>
      <c r="D1947">
        <v>1229.4000000000001</v>
      </c>
    </row>
    <row r="1948" spans="1:6" x14ac:dyDescent="0.2">
      <c r="A1948" s="74">
        <v>37653</v>
      </c>
      <c r="B1948">
        <v>674.4</v>
      </c>
      <c r="C1948">
        <v>3180.6</v>
      </c>
      <c r="E1948">
        <v>5839.5</v>
      </c>
    </row>
    <row r="1949" spans="1:6" x14ac:dyDescent="0.2">
      <c r="A1949" s="74">
        <v>37655</v>
      </c>
      <c r="D1949">
        <v>1246.5999999999999</v>
      </c>
    </row>
    <row r="1950" spans="1:6" x14ac:dyDescent="0.2">
      <c r="A1950" s="74">
        <v>37662</v>
      </c>
      <c r="D1950">
        <v>1234.2</v>
      </c>
    </row>
    <row r="1951" spans="1:6" x14ac:dyDescent="0.2">
      <c r="A1951" s="74">
        <v>37669</v>
      </c>
      <c r="D1951">
        <v>1241.0999999999999</v>
      </c>
    </row>
    <row r="1952" spans="1:6" x14ac:dyDescent="0.2">
      <c r="A1952" s="74">
        <v>37676</v>
      </c>
      <c r="D1952">
        <v>1231.3</v>
      </c>
    </row>
    <row r="1953" spans="1:6" x14ac:dyDescent="0.2">
      <c r="A1953" s="74">
        <v>37681</v>
      </c>
      <c r="B1953">
        <v>673.9</v>
      </c>
      <c r="C1953">
        <v>3186.7</v>
      </c>
      <c r="E1953">
        <v>5860.3</v>
      </c>
    </row>
    <row r="1954" spans="1:6" x14ac:dyDescent="0.2">
      <c r="A1954" s="74">
        <v>37683</v>
      </c>
      <c r="D1954">
        <v>1245.5999999999999</v>
      </c>
    </row>
    <row r="1955" spans="1:6" x14ac:dyDescent="0.2">
      <c r="A1955" s="74">
        <v>37690</v>
      </c>
      <c r="D1955">
        <v>1242.5</v>
      </c>
    </row>
    <row r="1956" spans="1:6" x14ac:dyDescent="0.2">
      <c r="A1956" s="74">
        <v>37697</v>
      </c>
      <c r="D1956">
        <v>1235.9000000000001</v>
      </c>
    </row>
    <row r="1957" spans="1:6" x14ac:dyDescent="0.2">
      <c r="A1957" s="74">
        <v>37704</v>
      </c>
      <c r="D1957">
        <v>1235.9000000000001</v>
      </c>
    </row>
    <row r="1958" spans="1:6" x14ac:dyDescent="0.2">
      <c r="A1958" s="74">
        <v>37711</v>
      </c>
      <c r="D1958">
        <v>1240.4000000000001</v>
      </c>
    </row>
    <row r="1959" spans="1:6" x14ac:dyDescent="0.2">
      <c r="A1959" s="74">
        <v>37712</v>
      </c>
      <c r="B1959">
        <v>682.3</v>
      </c>
      <c r="C1959">
        <v>3219.3</v>
      </c>
      <c r="E1959">
        <v>5897.7</v>
      </c>
      <c r="F1959">
        <v>1.901</v>
      </c>
    </row>
    <row r="1960" spans="1:6" x14ac:dyDescent="0.2">
      <c r="A1960" s="74">
        <v>37718</v>
      </c>
      <c r="D1960">
        <v>1235.8</v>
      </c>
    </row>
    <row r="1961" spans="1:6" x14ac:dyDescent="0.2">
      <c r="A1961" s="74">
        <v>37725</v>
      </c>
      <c r="D1961">
        <v>1249.9000000000001</v>
      </c>
    </row>
    <row r="1962" spans="1:6" x14ac:dyDescent="0.2">
      <c r="A1962" s="74">
        <v>37732</v>
      </c>
      <c r="D1962">
        <v>1255.9000000000001</v>
      </c>
    </row>
    <row r="1963" spans="1:6" x14ac:dyDescent="0.2">
      <c r="A1963" s="74">
        <v>37739</v>
      </c>
      <c r="D1963">
        <v>1255.4000000000001</v>
      </c>
    </row>
    <row r="1964" spans="1:6" x14ac:dyDescent="0.2">
      <c r="A1964" s="74">
        <v>37742</v>
      </c>
      <c r="B1964">
        <v>693.7</v>
      </c>
      <c r="C1964">
        <v>3257.5</v>
      </c>
      <c r="E1964">
        <v>5958</v>
      </c>
    </row>
    <row r="1965" spans="1:6" x14ac:dyDescent="0.2">
      <c r="A1965" s="74">
        <v>37746</v>
      </c>
      <c r="D1965">
        <v>1261.2</v>
      </c>
    </row>
    <row r="1966" spans="1:6" x14ac:dyDescent="0.2">
      <c r="A1966" s="74">
        <v>37753</v>
      </c>
      <c r="D1966">
        <v>1268.8</v>
      </c>
    </row>
    <row r="1967" spans="1:6" x14ac:dyDescent="0.2">
      <c r="A1967" s="74">
        <v>37760</v>
      </c>
      <c r="D1967">
        <v>1268.2</v>
      </c>
    </row>
    <row r="1968" spans="1:6" x14ac:dyDescent="0.2">
      <c r="A1968" s="74">
        <v>37767</v>
      </c>
      <c r="D1968">
        <v>1269.5</v>
      </c>
    </row>
    <row r="1969" spans="1:6" x14ac:dyDescent="0.2">
      <c r="A1969" s="74">
        <v>37773</v>
      </c>
      <c r="B1969">
        <v>699.6</v>
      </c>
      <c r="C1969">
        <v>3274</v>
      </c>
      <c r="E1969">
        <v>5994.7</v>
      </c>
    </row>
    <row r="1970" spans="1:6" x14ac:dyDescent="0.2">
      <c r="A1970" s="74">
        <v>37774</v>
      </c>
      <c r="D1970">
        <v>1276.4000000000001</v>
      </c>
    </row>
    <row r="1971" spans="1:6" x14ac:dyDescent="0.2">
      <c r="A1971" s="74">
        <v>37781</v>
      </c>
      <c r="D1971">
        <v>1279.0999999999999</v>
      </c>
    </row>
    <row r="1972" spans="1:6" x14ac:dyDescent="0.2">
      <c r="A1972" s="74">
        <v>37788</v>
      </c>
      <c r="D1972">
        <v>1287.5999999999999</v>
      </c>
    </row>
    <row r="1973" spans="1:6" x14ac:dyDescent="0.2">
      <c r="A1973" s="74">
        <v>37795</v>
      </c>
      <c r="D1973">
        <v>1276.9000000000001</v>
      </c>
    </row>
    <row r="1974" spans="1:6" x14ac:dyDescent="0.2">
      <c r="A1974" s="74">
        <v>37802</v>
      </c>
      <c r="D1974">
        <v>1281.7</v>
      </c>
    </row>
    <row r="1975" spans="1:6" x14ac:dyDescent="0.2">
      <c r="A1975" s="74">
        <v>37803</v>
      </c>
      <c r="B1975">
        <v>700.9</v>
      </c>
      <c r="C1975">
        <v>3288.7</v>
      </c>
      <c r="E1975">
        <v>6041.4</v>
      </c>
      <c r="F1975">
        <v>1.905</v>
      </c>
    </row>
    <row r="1976" spans="1:6" x14ac:dyDescent="0.2">
      <c r="A1976" s="74">
        <v>37809</v>
      </c>
      <c r="D1976">
        <v>1276.4000000000001</v>
      </c>
    </row>
    <row r="1977" spans="1:6" x14ac:dyDescent="0.2">
      <c r="A1977" s="74">
        <v>37816</v>
      </c>
      <c r="D1977">
        <v>1289.0999999999999</v>
      </c>
    </row>
    <row r="1978" spans="1:6" x14ac:dyDescent="0.2">
      <c r="A1978" s="74">
        <v>37823</v>
      </c>
      <c r="D1978">
        <v>1292.0999999999999</v>
      </c>
    </row>
    <row r="1979" spans="1:6" x14ac:dyDescent="0.2">
      <c r="A1979" s="74">
        <v>37830</v>
      </c>
      <c r="D1979">
        <v>1286.4000000000001</v>
      </c>
    </row>
    <row r="1980" spans="1:6" x14ac:dyDescent="0.2">
      <c r="A1980" s="74">
        <v>37834</v>
      </c>
      <c r="B1980">
        <v>702.7</v>
      </c>
      <c r="C1980">
        <v>3306</v>
      </c>
      <c r="E1980">
        <v>6099.5</v>
      </c>
    </row>
    <row r="1981" spans="1:6" x14ac:dyDescent="0.2">
      <c r="A1981" s="74">
        <v>37837</v>
      </c>
      <c r="D1981">
        <v>1301.4000000000001</v>
      </c>
    </row>
    <row r="1982" spans="1:6" x14ac:dyDescent="0.2">
      <c r="A1982" s="74">
        <v>37844</v>
      </c>
      <c r="D1982">
        <v>1295.4000000000001</v>
      </c>
    </row>
    <row r="1983" spans="1:6" x14ac:dyDescent="0.2">
      <c r="A1983" s="74">
        <v>37851</v>
      </c>
      <c r="D1983">
        <v>1309.5</v>
      </c>
    </row>
    <row r="1984" spans="1:6" x14ac:dyDescent="0.2">
      <c r="A1984" s="74">
        <v>37858</v>
      </c>
      <c r="D1984">
        <v>1288.4000000000001</v>
      </c>
    </row>
    <row r="1985" spans="1:6" x14ac:dyDescent="0.2">
      <c r="A1985" s="74">
        <v>37865</v>
      </c>
      <c r="B1985">
        <v>700.8</v>
      </c>
      <c r="C1985">
        <v>3280.2</v>
      </c>
      <c r="D1985">
        <v>1288.4000000000001</v>
      </c>
      <c r="E1985">
        <v>6071.6</v>
      </c>
    </row>
    <row r="1986" spans="1:6" x14ac:dyDescent="0.2">
      <c r="A1986" s="74">
        <v>37872</v>
      </c>
      <c r="D1986">
        <v>1295.0999999999999</v>
      </c>
    </row>
    <row r="1987" spans="1:6" x14ac:dyDescent="0.2">
      <c r="A1987" s="74">
        <v>37879</v>
      </c>
      <c r="D1987">
        <v>1299.9000000000001</v>
      </c>
    </row>
    <row r="1988" spans="1:6" x14ac:dyDescent="0.2">
      <c r="A1988" s="74">
        <v>37886</v>
      </c>
      <c r="D1988">
        <v>1299.4000000000001</v>
      </c>
    </row>
    <row r="1989" spans="1:6" x14ac:dyDescent="0.2">
      <c r="A1989" s="74">
        <v>37893</v>
      </c>
      <c r="D1989">
        <v>1297.0999999999999</v>
      </c>
    </row>
    <row r="1990" spans="1:6" x14ac:dyDescent="0.2">
      <c r="A1990" s="74">
        <v>37895</v>
      </c>
      <c r="B1990">
        <v>701.9</v>
      </c>
      <c r="C1990">
        <v>3278.8</v>
      </c>
      <c r="E1990">
        <v>6062.5</v>
      </c>
      <c r="F1990">
        <v>1.9410000000000001</v>
      </c>
    </row>
    <row r="1991" spans="1:6" x14ac:dyDescent="0.2">
      <c r="A1991" s="74">
        <v>37900</v>
      </c>
      <c r="D1991">
        <v>1285.8</v>
      </c>
    </row>
    <row r="1992" spans="1:6" x14ac:dyDescent="0.2">
      <c r="A1992" s="74">
        <v>37907</v>
      </c>
      <c r="D1992">
        <v>1297</v>
      </c>
    </row>
    <row r="1993" spans="1:6" x14ac:dyDescent="0.2">
      <c r="A1993" s="74">
        <v>37914</v>
      </c>
      <c r="D1993">
        <v>1297.8</v>
      </c>
    </row>
    <row r="1994" spans="1:6" x14ac:dyDescent="0.2">
      <c r="A1994" s="74">
        <v>37921</v>
      </c>
      <c r="D1994">
        <v>1298.2</v>
      </c>
    </row>
    <row r="1995" spans="1:6" x14ac:dyDescent="0.2">
      <c r="A1995" s="74">
        <v>37926</v>
      </c>
      <c r="B1995">
        <v>702.2</v>
      </c>
      <c r="C1995">
        <v>3279.8</v>
      </c>
      <c r="E1995">
        <v>6067.7</v>
      </c>
    </row>
    <row r="1996" spans="1:6" x14ac:dyDescent="0.2">
      <c r="A1996" s="74">
        <v>37928</v>
      </c>
      <c r="D1996">
        <v>1316.5</v>
      </c>
    </row>
    <row r="1997" spans="1:6" x14ac:dyDescent="0.2">
      <c r="A1997" s="74">
        <v>37935</v>
      </c>
      <c r="D1997">
        <v>1306.2</v>
      </c>
    </row>
    <row r="1998" spans="1:6" x14ac:dyDescent="0.2">
      <c r="A1998" s="74">
        <v>37942</v>
      </c>
      <c r="D1998">
        <v>1297.7</v>
      </c>
    </row>
    <row r="1999" spans="1:6" x14ac:dyDescent="0.2">
      <c r="A1999" s="74">
        <v>37949</v>
      </c>
      <c r="D1999">
        <v>1293</v>
      </c>
    </row>
    <row r="2000" spans="1:6" x14ac:dyDescent="0.2">
      <c r="A2000" s="74">
        <v>37956</v>
      </c>
      <c r="B2000">
        <v>704.2</v>
      </c>
      <c r="C2000">
        <v>3270</v>
      </c>
      <c r="D2000">
        <v>1290.7</v>
      </c>
      <c r="E2000">
        <v>6065.9</v>
      </c>
    </row>
    <row r="2001" spans="1:6" x14ac:dyDescent="0.2">
      <c r="A2001" s="74">
        <v>37963</v>
      </c>
      <c r="D2001">
        <v>1304.9000000000001</v>
      </c>
    </row>
    <row r="2002" spans="1:6" x14ac:dyDescent="0.2">
      <c r="A2002" s="74">
        <v>37970</v>
      </c>
      <c r="D2002">
        <v>1311.8</v>
      </c>
    </row>
    <row r="2003" spans="1:6" x14ac:dyDescent="0.2">
      <c r="A2003" s="74">
        <v>37977</v>
      </c>
      <c r="D2003">
        <v>1308.4000000000001</v>
      </c>
    </row>
    <row r="2004" spans="1:6" x14ac:dyDescent="0.2">
      <c r="A2004" s="74">
        <v>37984</v>
      </c>
      <c r="D2004">
        <v>1302.8</v>
      </c>
    </row>
    <row r="2005" spans="1:6" x14ac:dyDescent="0.2">
      <c r="A2005" s="74">
        <v>37987</v>
      </c>
      <c r="B2005">
        <v>701</v>
      </c>
      <c r="C2005">
        <v>3260.5</v>
      </c>
      <c r="E2005">
        <v>6074.4</v>
      </c>
      <c r="F2005">
        <v>1.9510000000000001</v>
      </c>
    </row>
    <row r="2006" spans="1:6" x14ac:dyDescent="0.2">
      <c r="A2006" s="74">
        <v>37991</v>
      </c>
      <c r="D2006">
        <v>1303</v>
      </c>
    </row>
    <row r="2007" spans="1:6" x14ac:dyDescent="0.2">
      <c r="A2007" s="74">
        <v>37998</v>
      </c>
      <c r="D2007">
        <v>1300.4000000000001</v>
      </c>
    </row>
    <row r="2008" spans="1:6" x14ac:dyDescent="0.2">
      <c r="A2008" s="74">
        <v>38005</v>
      </c>
      <c r="D2008">
        <v>1307.5</v>
      </c>
    </row>
    <row r="2009" spans="1:6" x14ac:dyDescent="0.2">
      <c r="A2009" s="74">
        <v>38012</v>
      </c>
      <c r="D2009">
        <v>1307.9000000000001</v>
      </c>
    </row>
    <row r="2010" spans="1:6" x14ac:dyDescent="0.2">
      <c r="A2010" s="74">
        <v>38018</v>
      </c>
      <c r="B2010">
        <v>707.8</v>
      </c>
      <c r="C2010">
        <v>3274.3</v>
      </c>
      <c r="E2010">
        <v>6113.2</v>
      </c>
    </row>
    <row r="2011" spans="1:6" x14ac:dyDescent="0.2">
      <c r="A2011" s="74">
        <v>38019</v>
      </c>
      <c r="D2011">
        <v>1312.3</v>
      </c>
    </row>
    <row r="2012" spans="1:6" x14ac:dyDescent="0.2">
      <c r="A2012" s="74">
        <v>38026</v>
      </c>
      <c r="D2012">
        <v>1321</v>
      </c>
    </row>
    <row r="2013" spans="1:6" x14ac:dyDescent="0.2">
      <c r="A2013" s="74">
        <v>38033</v>
      </c>
      <c r="D2013">
        <v>1328.2</v>
      </c>
    </row>
    <row r="2014" spans="1:6" x14ac:dyDescent="0.2">
      <c r="A2014" s="74">
        <v>38040</v>
      </c>
      <c r="D2014">
        <v>1320.3</v>
      </c>
    </row>
    <row r="2015" spans="1:6" x14ac:dyDescent="0.2">
      <c r="A2015" s="74">
        <v>38047</v>
      </c>
      <c r="B2015">
        <v>710.2</v>
      </c>
      <c r="C2015">
        <v>3286.5</v>
      </c>
      <c r="D2015">
        <v>1318.4</v>
      </c>
      <c r="E2015">
        <v>6149</v>
      </c>
    </row>
    <row r="2016" spans="1:6" x14ac:dyDescent="0.2">
      <c r="A2016" s="74">
        <v>38054</v>
      </c>
      <c r="D2016">
        <v>1318.5</v>
      </c>
    </row>
    <row r="2017" spans="1:6" x14ac:dyDescent="0.2">
      <c r="A2017" s="74">
        <v>38061</v>
      </c>
      <c r="D2017">
        <v>1329.7</v>
      </c>
    </row>
    <row r="2018" spans="1:6" x14ac:dyDescent="0.2">
      <c r="A2018" s="74">
        <v>38068</v>
      </c>
      <c r="D2018">
        <v>1335.8</v>
      </c>
    </row>
    <row r="2019" spans="1:6" x14ac:dyDescent="0.2">
      <c r="A2019" s="74">
        <v>38075</v>
      </c>
      <c r="D2019">
        <v>1334.1</v>
      </c>
    </row>
    <row r="2020" spans="1:6" x14ac:dyDescent="0.2">
      <c r="A2020" s="74">
        <v>38078</v>
      </c>
      <c r="B2020">
        <v>711.2</v>
      </c>
      <c r="C2020">
        <v>3303.2</v>
      </c>
      <c r="E2020">
        <v>6190.2</v>
      </c>
      <c r="F2020">
        <v>1.94</v>
      </c>
    </row>
    <row r="2021" spans="1:6" x14ac:dyDescent="0.2">
      <c r="A2021" s="74">
        <v>38082</v>
      </c>
      <c r="D2021">
        <v>1321.9</v>
      </c>
    </row>
    <row r="2022" spans="1:6" x14ac:dyDescent="0.2">
      <c r="A2022" s="74">
        <v>38089</v>
      </c>
      <c r="D2022">
        <v>1330.1</v>
      </c>
    </row>
    <row r="2023" spans="1:6" x14ac:dyDescent="0.2">
      <c r="A2023" s="74">
        <v>38096</v>
      </c>
      <c r="D2023">
        <v>1327.1</v>
      </c>
    </row>
    <row r="2024" spans="1:6" x14ac:dyDescent="0.2">
      <c r="A2024" s="74">
        <v>38103</v>
      </c>
      <c r="D2024">
        <v>1334.6</v>
      </c>
    </row>
    <row r="2025" spans="1:6" x14ac:dyDescent="0.2">
      <c r="A2025" s="74">
        <v>38108</v>
      </c>
      <c r="B2025">
        <v>708.4</v>
      </c>
      <c r="C2025">
        <v>3330</v>
      </c>
      <c r="E2025">
        <v>6267</v>
      </c>
    </row>
    <row r="2026" spans="1:6" x14ac:dyDescent="0.2">
      <c r="A2026" s="74">
        <v>38110</v>
      </c>
      <c r="D2026">
        <v>1357.7</v>
      </c>
    </row>
    <row r="2027" spans="1:6" x14ac:dyDescent="0.2">
      <c r="A2027" s="74">
        <v>38117</v>
      </c>
      <c r="D2027">
        <v>1328</v>
      </c>
    </row>
    <row r="2028" spans="1:6" x14ac:dyDescent="0.2">
      <c r="A2028" s="74">
        <v>38124</v>
      </c>
      <c r="D2028">
        <v>1336</v>
      </c>
    </row>
    <row r="2029" spans="1:6" x14ac:dyDescent="0.2">
      <c r="A2029" s="74">
        <v>38131</v>
      </c>
      <c r="D2029">
        <v>1335.6</v>
      </c>
    </row>
    <row r="2030" spans="1:6" x14ac:dyDescent="0.2">
      <c r="A2030" s="74">
        <v>38138</v>
      </c>
      <c r="D2030">
        <v>1323.1</v>
      </c>
    </row>
    <row r="2031" spans="1:6" x14ac:dyDescent="0.2">
      <c r="A2031" s="74">
        <v>38139</v>
      </c>
      <c r="B2031">
        <v>710.8</v>
      </c>
      <c r="C2031">
        <v>3318.9</v>
      </c>
      <c r="E2031">
        <v>6269.4</v>
      </c>
    </row>
    <row r="2032" spans="1:6" x14ac:dyDescent="0.2">
      <c r="A2032" s="74">
        <v>38145</v>
      </c>
      <c r="D2032">
        <v>1327.8</v>
      </c>
    </row>
    <row r="2033" spans="1:6" x14ac:dyDescent="0.2">
      <c r="A2033" s="74">
        <v>38152</v>
      </c>
      <c r="D2033">
        <v>1345.7</v>
      </c>
    </row>
    <row r="2034" spans="1:6" x14ac:dyDescent="0.2">
      <c r="A2034" s="74">
        <v>38159</v>
      </c>
      <c r="D2034">
        <v>1348</v>
      </c>
    </row>
    <row r="2035" spans="1:6" x14ac:dyDescent="0.2">
      <c r="A2035" s="74">
        <v>38166</v>
      </c>
      <c r="D2035">
        <v>1353</v>
      </c>
    </row>
    <row r="2036" spans="1:6" x14ac:dyDescent="0.2">
      <c r="A2036" s="74">
        <v>38169</v>
      </c>
      <c r="B2036">
        <v>709</v>
      </c>
      <c r="C2036">
        <v>3322.6</v>
      </c>
      <c r="E2036">
        <v>6283.1</v>
      </c>
      <c r="F2036">
        <v>1.9490000000000001</v>
      </c>
    </row>
    <row r="2037" spans="1:6" x14ac:dyDescent="0.2">
      <c r="A2037" s="74">
        <v>38173</v>
      </c>
      <c r="D2037">
        <v>1330.1</v>
      </c>
    </row>
    <row r="2038" spans="1:6" x14ac:dyDescent="0.2">
      <c r="A2038" s="74">
        <v>38180</v>
      </c>
      <c r="D2038">
        <v>1341.1</v>
      </c>
    </row>
    <row r="2039" spans="1:6" x14ac:dyDescent="0.2">
      <c r="A2039" s="74">
        <v>38187</v>
      </c>
      <c r="D2039">
        <v>1337.2</v>
      </c>
    </row>
    <row r="2040" spans="1:6" x14ac:dyDescent="0.2">
      <c r="A2040" s="74">
        <v>38194</v>
      </c>
      <c r="D2040">
        <v>1347.6</v>
      </c>
    </row>
    <row r="2041" spans="1:6" x14ac:dyDescent="0.2">
      <c r="A2041" s="74">
        <v>38200</v>
      </c>
      <c r="B2041">
        <v>715.8</v>
      </c>
      <c r="C2041">
        <v>3334.7</v>
      </c>
      <c r="E2041">
        <v>6309.2</v>
      </c>
    </row>
    <row r="2042" spans="1:6" x14ac:dyDescent="0.2">
      <c r="A2042" s="74">
        <v>38201</v>
      </c>
      <c r="D2042">
        <v>1346.8</v>
      </c>
    </row>
    <row r="2043" spans="1:6" x14ac:dyDescent="0.2">
      <c r="A2043" s="74">
        <v>38208</v>
      </c>
      <c r="D2043">
        <v>1352</v>
      </c>
    </row>
    <row r="2044" spans="1:6" x14ac:dyDescent="0.2">
      <c r="A2044" s="74">
        <v>38215</v>
      </c>
      <c r="D2044">
        <v>1355.2</v>
      </c>
    </row>
    <row r="2045" spans="1:6" x14ac:dyDescent="0.2">
      <c r="A2045" s="74">
        <v>38222</v>
      </c>
      <c r="D2045">
        <v>1362.5</v>
      </c>
    </row>
    <row r="2046" spans="1:6" x14ac:dyDescent="0.2">
      <c r="A2046" s="74">
        <v>38229</v>
      </c>
      <c r="D2046">
        <v>1351.4</v>
      </c>
    </row>
    <row r="2047" spans="1:6" x14ac:dyDescent="0.2">
      <c r="A2047" s="74">
        <v>38231</v>
      </c>
      <c r="B2047">
        <v>717.9</v>
      </c>
      <c r="C2047">
        <v>3342.4</v>
      </c>
      <c r="E2047">
        <v>6343.9</v>
      </c>
    </row>
    <row r="2048" spans="1:6" x14ac:dyDescent="0.2">
      <c r="A2048" s="74">
        <v>38236</v>
      </c>
      <c r="D2048">
        <v>1342.3</v>
      </c>
    </row>
    <row r="2049" spans="1:6" x14ac:dyDescent="0.2">
      <c r="A2049" s="74">
        <v>38243</v>
      </c>
      <c r="D2049">
        <v>1359.9</v>
      </c>
    </row>
    <row r="2050" spans="1:6" x14ac:dyDescent="0.2">
      <c r="A2050" s="74">
        <v>38250</v>
      </c>
      <c r="D2050">
        <v>1372.2</v>
      </c>
    </row>
    <row r="2051" spans="1:6" x14ac:dyDescent="0.2">
      <c r="A2051" s="74">
        <v>38257</v>
      </c>
      <c r="D2051">
        <v>1372</v>
      </c>
    </row>
    <row r="2052" spans="1:6" x14ac:dyDescent="0.2">
      <c r="A2052" s="74">
        <v>38261</v>
      </c>
      <c r="B2052">
        <v>714</v>
      </c>
      <c r="C2052">
        <v>3339.7</v>
      </c>
      <c r="E2052">
        <v>6372.1</v>
      </c>
      <c r="F2052">
        <v>1.9590000000000001</v>
      </c>
    </row>
    <row r="2053" spans="1:6" x14ac:dyDescent="0.2">
      <c r="A2053" s="74">
        <v>38264</v>
      </c>
      <c r="D2053">
        <v>1364.4</v>
      </c>
    </row>
    <row r="2054" spans="1:6" x14ac:dyDescent="0.2">
      <c r="A2054" s="74">
        <v>38271</v>
      </c>
      <c r="D2054">
        <v>1365.5</v>
      </c>
    </row>
    <row r="2055" spans="1:6" x14ac:dyDescent="0.2">
      <c r="A2055" s="74">
        <v>38278</v>
      </c>
      <c r="D2055">
        <v>1359.7</v>
      </c>
    </row>
    <row r="2056" spans="1:6" x14ac:dyDescent="0.2">
      <c r="A2056" s="74">
        <v>38285</v>
      </c>
      <c r="D2056">
        <v>1368.5</v>
      </c>
    </row>
    <row r="2057" spans="1:6" x14ac:dyDescent="0.2">
      <c r="A2057" s="74">
        <v>38292</v>
      </c>
      <c r="B2057">
        <v>716.8</v>
      </c>
      <c r="C2057">
        <v>3337.9</v>
      </c>
      <c r="D2057">
        <v>1352.8</v>
      </c>
      <c r="E2057">
        <v>6398.7</v>
      </c>
    </row>
    <row r="2058" spans="1:6" x14ac:dyDescent="0.2">
      <c r="A2058" s="74">
        <v>38299</v>
      </c>
      <c r="D2058">
        <v>1363.9</v>
      </c>
    </row>
    <row r="2059" spans="1:6" x14ac:dyDescent="0.2">
      <c r="A2059" s="74">
        <v>38306</v>
      </c>
      <c r="D2059">
        <v>1371.2</v>
      </c>
    </row>
    <row r="2060" spans="1:6" x14ac:dyDescent="0.2">
      <c r="A2060" s="74">
        <v>38313</v>
      </c>
      <c r="D2060">
        <v>1379.2</v>
      </c>
    </row>
    <row r="2061" spans="1:6" x14ac:dyDescent="0.2">
      <c r="A2061" s="74">
        <v>38320</v>
      </c>
      <c r="D2061">
        <v>1387.5</v>
      </c>
    </row>
    <row r="2062" spans="1:6" x14ac:dyDescent="0.2">
      <c r="A2062" s="74">
        <v>38322</v>
      </c>
      <c r="B2062">
        <v>717.8</v>
      </c>
      <c r="C2062">
        <v>3347.5</v>
      </c>
      <c r="E2062">
        <v>6417.2</v>
      </c>
    </row>
    <row r="2063" spans="1:6" x14ac:dyDescent="0.2">
      <c r="A2063" s="74">
        <v>38327</v>
      </c>
      <c r="D2063">
        <v>1359.6</v>
      </c>
    </row>
    <row r="2064" spans="1:6" x14ac:dyDescent="0.2">
      <c r="A2064" s="74">
        <v>38334</v>
      </c>
      <c r="D2064">
        <v>1369.7</v>
      </c>
    </row>
    <row r="2065" spans="1:6" x14ac:dyDescent="0.2">
      <c r="A2065" s="74">
        <v>38341</v>
      </c>
      <c r="D2065">
        <v>1380</v>
      </c>
    </row>
    <row r="2066" spans="1:6" x14ac:dyDescent="0.2">
      <c r="A2066" s="74">
        <v>38348</v>
      </c>
      <c r="D2066">
        <v>1387.5</v>
      </c>
    </row>
    <row r="2067" spans="1:6" x14ac:dyDescent="0.2">
      <c r="A2067" s="74">
        <v>38353</v>
      </c>
      <c r="B2067">
        <v>713.5</v>
      </c>
      <c r="C2067">
        <v>3352.5</v>
      </c>
      <c r="E2067">
        <v>6423.4</v>
      </c>
      <c r="F2067">
        <v>1.9850000000000001</v>
      </c>
    </row>
    <row r="2068" spans="1:6" x14ac:dyDescent="0.2">
      <c r="A2068" s="74">
        <v>38355</v>
      </c>
      <c r="D2068">
        <v>1373.7</v>
      </c>
    </row>
    <row r="2069" spans="1:6" x14ac:dyDescent="0.2">
      <c r="A2069" s="74">
        <v>38362</v>
      </c>
      <c r="D2069">
        <v>1347.5</v>
      </c>
    </row>
    <row r="2070" spans="1:6" x14ac:dyDescent="0.2">
      <c r="A2070" s="74">
        <v>38369</v>
      </c>
      <c r="D2070">
        <v>1348.5</v>
      </c>
    </row>
    <row r="2071" spans="1:6" x14ac:dyDescent="0.2">
      <c r="A2071" s="74">
        <v>38376</v>
      </c>
      <c r="D2071">
        <v>1362.7</v>
      </c>
    </row>
    <row r="2072" spans="1:6" x14ac:dyDescent="0.2">
      <c r="A2072" s="74">
        <v>38383</v>
      </c>
      <c r="D2072">
        <v>1364.9</v>
      </c>
    </row>
    <row r="2073" spans="1:6" x14ac:dyDescent="0.2">
      <c r="A2073" s="74">
        <v>38384</v>
      </c>
      <c r="B2073">
        <v>712.6</v>
      </c>
      <c r="C2073">
        <v>3342.9</v>
      </c>
      <c r="E2073">
        <v>6431.8</v>
      </c>
    </row>
    <row r="2074" spans="1:6" x14ac:dyDescent="0.2">
      <c r="A2074" s="74">
        <v>38390</v>
      </c>
      <c r="D2074">
        <v>1353.7</v>
      </c>
    </row>
    <row r="2075" spans="1:6" x14ac:dyDescent="0.2">
      <c r="A2075" s="74">
        <v>38397</v>
      </c>
      <c r="D2075">
        <v>1368.7</v>
      </c>
    </row>
    <row r="2076" spans="1:6" x14ac:dyDescent="0.2">
      <c r="A2076" s="74">
        <v>38404</v>
      </c>
      <c r="D2076">
        <v>1381.5</v>
      </c>
    </row>
    <row r="2077" spans="1:6" x14ac:dyDescent="0.2">
      <c r="A2077" s="74">
        <v>38411</v>
      </c>
      <c r="D2077">
        <v>1380.5</v>
      </c>
    </row>
    <row r="2078" spans="1:6" x14ac:dyDescent="0.2">
      <c r="A2078" s="74">
        <v>38412</v>
      </c>
      <c r="B2078">
        <v>709.9</v>
      </c>
      <c r="C2078">
        <v>3335.5</v>
      </c>
      <c r="E2078">
        <v>6440.8</v>
      </c>
    </row>
    <row r="2079" spans="1:6" x14ac:dyDescent="0.2">
      <c r="A2079" s="74">
        <v>38418</v>
      </c>
      <c r="D2079">
        <v>1362.8</v>
      </c>
    </row>
    <row r="2080" spans="1:6" x14ac:dyDescent="0.2">
      <c r="A2080" s="74">
        <v>38425</v>
      </c>
      <c r="D2080">
        <v>1370.1</v>
      </c>
    </row>
    <row r="2081" spans="1:6" x14ac:dyDescent="0.2">
      <c r="A2081" s="74">
        <v>38432</v>
      </c>
      <c r="D2081">
        <v>1376.3</v>
      </c>
    </row>
    <row r="2082" spans="1:6" x14ac:dyDescent="0.2">
      <c r="A2082" s="74">
        <v>38439</v>
      </c>
      <c r="D2082">
        <v>1378.4</v>
      </c>
    </row>
    <row r="2083" spans="1:6" x14ac:dyDescent="0.2">
      <c r="A2083" s="74">
        <v>38443</v>
      </c>
      <c r="B2083">
        <v>701.3</v>
      </c>
      <c r="C2083">
        <v>3332.3</v>
      </c>
      <c r="E2083">
        <v>6454.7</v>
      </c>
      <c r="F2083">
        <v>1.9950000000000001</v>
      </c>
    </row>
    <row r="2084" spans="1:6" x14ac:dyDescent="0.2">
      <c r="A2084" s="74">
        <v>38446</v>
      </c>
      <c r="D2084">
        <v>1361.1</v>
      </c>
    </row>
    <row r="2085" spans="1:6" x14ac:dyDescent="0.2">
      <c r="A2085" s="74">
        <v>38453</v>
      </c>
      <c r="D2085">
        <v>1355.3</v>
      </c>
    </row>
    <row r="2086" spans="1:6" x14ac:dyDescent="0.2">
      <c r="A2086" s="74">
        <v>38460</v>
      </c>
      <c r="D2086">
        <v>1355.1</v>
      </c>
    </row>
    <row r="2087" spans="1:6" x14ac:dyDescent="0.2">
      <c r="A2087" s="74">
        <v>38467</v>
      </c>
      <c r="D2087">
        <v>1361.7</v>
      </c>
    </row>
    <row r="2088" spans="1:6" x14ac:dyDescent="0.2">
      <c r="A2088" s="74">
        <v>38473</v>
      </c>
      <c r="B2088">
        <v>705.6</v>
      </c>
      <c r="C2088">
        <v>3343</v>
      </c>
      <c r="E2088">
        <v>6472</v>
      </c>
    </row>
    <row r="2089" spans="1:6" x14ac:dyDescent="0.2">
      <c r="A2089" s="74">
        <v>38474</v>
      </c>
      <c r="D2089">
        <v>1360.4</v>
      </c>
    </row>
    <row r="2090" spans="1:6" x14ac:dyDescent="0.2">
      <c r="A2090" s="74">
        <v>38481</v>
      </c>
      <c r="D2090">
        <v>1361.8</v>
      </c>
    </row>
    <row r="2091" spans="1:6" x14ac:dyDescent="0.2">
      <c r="A2091" s="74">
        <v>38488</v>
      </c>
      <c r="D2091">
        <v>1357.6</v>
      </c>
    </row>
    <row r="2092" spans="1:6" x14ac:dyDescent="0.2">
      <c r="A2092" s="74">
        <v>38495</v>
      </c>
      <c r="D2092">
        <v>1367.4</v>
      </c>
    </row>
    <row r="2093" spans="1:6" x14ac:dyDescent="0.2">
      <c r="A2093" s="74">
        <v>38502</v>
      </c>
      <c r="D2093">
        <v>1379.4</v>
      </c>
    </row>
    <row r="2094" spans="1:6" x14ac:dyDescent="0.2">
      <c r="A2094" s="74">
        <v>38504</v>
      </c>
      <c r="B2094">
        <v>712.5</v>
      </c>
      <c r="C2094">
        <v>3358</v>
      </c>
      <c r="E2094">
        <v>6504.4</v>
      </c>
    </row>
    <row r="2095" spans="1:6" x14ac:dyDescent="0.2">
      <c r="A2095" s="74">
        <v>38509</v>
      </c>
      <c r="D2095">
        <v>1361.7</v>
      </c>
    </row>
    <row r="2096" spans="1:6" x14ac:dyDescent="0.2">
      <c r="A2096" s="74">
        <v>38516</v>
      </c>
      <c r="D2096">
        <v>1372.6</v>
      </c>
    </row>
    <row r="2097" spans="1:6" x14ac:dyDescent="0.2">
      <c r="A2097" s="74">
        <v>38523</v>
      </c>
      <c r="D2097">
        <v>1389.9</v>
      </c>
    </row>
    <row r="2098" spans="1:6" x14ac:dyDescent="0.2">
      <c r="A2098" s="74">
        <v>38530</v>
      </c>
      <c r="D2098">
        <v>1395.5</v>
      </c>
    </row>
    <row r="2099" spans="1:6" x14ac:dyDescent="0.2">
      <c r="A2099" s="74">
        <v>38534</v>
      </c>
      <c r="B2099">
        <v>702.4</v>
      </c>
      <c r="C2099">
        <v>3353.5</v>
      </c>
      <c r="E2099">
        <v>6536</v>
      </c>
      <c r="F2099">
        <v>2.0009999999999999</v>
      </c>
    </row>
    <row r="2100" spans="1:6" x14ac:dyDescent="0.2">
      <c r="A2100" s="74">
        <v>38537</v>
      </c>
      <c r="D2100">
        <v>1375.6</v>
      </c>
    </row>
    <row r="2101" spans="1:6" x14ac:dyDescent="0.2">
      <c r="A2101" s="74">
        <v>38544</v>
      </c>
      <c r="D2101">
        <v>1364.8</v>
      </c>
    </row>
    <row r="2102" spans="1:6" x14ac:dyDescent="0.2">
      <c r="A2102" s="74">
        <v>38551</v>
      </c>
      <c r="D2102">
        <v>1364.4</v>
      </c>
    </row>
    <row r="2103" spans="1:6" x14ac:dyDescent="0.2">
      <c r="A2103" s="74">
        <v>38558</v>
      </c>
      <c r="D2103">
        <v>1379.6</v>
      </c>
    </row>
    <row r="2104" spans="1:6" x14ac:dyDescent="0.2">
      <c r="A2104" s="74">
        <v>38565</v>
      </c>
      <c r="B2104">
        <v>702.6</v>
      </c>
      <c r="C2104">
        <v>3349.7</v>
      </c>
      <c r="D2104">
        <v>1362.4</v>
      </c>
      <c r="E2104">
        <v>6568.7</v>
      </c>
    </row>
    <row r="2105" spans="1:6" x14ac:dyDescent="0.2">
      <c r="A2105" s="74">
        <v>38572</v>
      </c>
      <c r="D2105">
        <v>1366.5</v>
      </c>
    </row>
    <row r="2106" spans="1:6" x14ac:dyDescent="0.2">
      <c r="A2106" s="74">
        <v>38579</v>
      </c>
      <c r="D2106">
        <v>1375.6</v>
      </c>
    </row>
    <row r="2107" spans="1:6" x14ac:dyDescent="0.2">
      <c r="A2107" s="74">
        <v>38586</v>
      </c>
      <c r="D2107">
        <v>1388.5</v>
      </c>
    </row>
    <row r="2108" spans="1:6" x14ac:dyDescent="0.2">
      <c r="A2108" s="74">
        <v>38593</v>
      </c>
      <c r="D2108">
        <v>1386.5</v>
      </c>
    </row>
    <row r="2109" spans="1:6" x14ac:dyDescent="0.2">
      <c r="A2109" s="74">
        <v>38596</v>
      </c>
      <c r="B2109">
        <v>693.5</v>
      </c>
      <c r="C2109">
        <v>3321.4</v>
      </c>
      <c r="E2109">
        <v>6602.9</v>
      </c>
    </row>
    <row r="2110" spans="1:6" x14ac:dyDescent="0.2">
      <c r="A2110" s="74">
        <v>38600</v>
      </c>
      <c r="D2110">
        <v>1364.4</v>
      </c>
    </row>
    <row r="2111" spans="1:6" x14ac:dyDescent="0.2">
      <c r="A2111" s="74">
        <v>38607</v>
      </c>
      <c r="D2111">
        <v>1366.9</v>
      </c>
    </row>
    <row r="2112" spans="1:6" x14ac:dyDescent="0.2">
      <c r="A2112" s="74">
        <v>38614</v>
      </c>
      <c r="D2112">
        <v>1380.1</v>
      </c>
    </row>
    <row r="2113" spans="1:6" x14ac:dyDescent="0.2">
      <c r="A2113" s="74">
        <v>38621</v>
      </c>
      <c r="D2113">
        <v>1388.5</v>
      </c>
    </row>
    <row r="2114" spans="1:6" x14ac:dyDescent="0.2">
      <c r="A2114" s="74">
        <v>38626</v>
      </c>
      <c r="B2114">
        <v>691.4</v>
      </c>
      <c r="C2114">
        <v>3333.5</v>
      </c>
      <c r="E2114">
        <v>6637</v>
      </c>
      <c r="F2114">
        <v>2.0019999999999998</v>
      </c>
    </row>
    <row r="2115" spans="1:6" x14ac:dyDescent="0.2">
      <c r="A2115" s="74">
        <v>38628</v>
      </c>
      <c r="D2115">
        <v>1396.7</v>
      </c>
    </row>
    <row r="2116" spans="1:6" x14ac:dyDescent="0.2">
      <c r="A2116" s="74">
        <v>38635</v>
      </c>
      <c r="D2116">
        <v>1372.5</v>
      </c>
    </row>
    <row r="2117" spans="1:6" x14ac:dyDescent="0.2">
      <c r="A2117" s="74">
        <v>38642</v>
      </c>
      <c r="D2117">
        <v>1365.5</v>
      </c>
    </row>
    <row r="2118" spans="1:6" x14ac:dyDescent="0.2">
      <c r="A2118" s="74">
        <v>38649</v>
      </c>
      <c r="D2118">
        <v>1382</v>
      </c>
    </row>
    <row r="2119" spans="1:6" x14ac:dyDescent="0.2">
      <c r="A2119" s="74">
        <v>38656</v>
      </c>
      <c r="D2119">
        <v>1377.3</v>
      </c>
    </row>
    <row r="2120" spans="1:6" x14ac:dyDescent="0.2">
      <c r="A2120" s="74">
        <v>38657</v>
      </c>
      <c r="B2120">
        <v>694.6</v>
      </c>
      <c r="C2120">
        <v>3358.6</v>
      </c>
      <c r="E2120">
        <v>6653.4</v>
      </c>
    </row>
    <row r="2121" spans="1:6" x14ac:dyDescent="0.2">
      <c r="A2121" s="74">
        <v>38663</v>
      </c>
      <c r="D2121">
        <v>1360.5</v>
      </c>
    </row>
    <row r="2122" spans="1:6" x14ac:dyDescent="0.2">
      <c r="A2122" s="74">
        <v>38670</v>
      </c>
      <c r="D2122">
        <v>1370.9</v>
      </c>
    </row>
    <row r="2123" spans="1:6" x14ac:dyDescent="0.2">
      <c r="A2123" s="74">
        <v>38677</v>
      </c>
      <c r="D2123">
        <v>1388</v>
      </c>
    </row>
    <row r="2124" spans="1:6" x14ac:dyDescent="0.2">
      <c r="A2124" s="74">
        <v>38684</v>
      </c>
      <c r="D2124">
        <v>1386.3</v>
      </c>
    </row>
    <row r="2125" spans="1:6" x14ac:dyDescent="0.2">
      <c r="A2125" s="74">
        <v>38687</v>
      </c>
      <c r="B2125">
        <v>693.7</v>
      </c>
      <c r="C2125">
        <v>3372.1</v>
      </c>
      <c r="E2125">
        <v>6680.1</v>
      </c>
    </row>
    <row r="2126" spans="1:6" x14ac:dyDescent="0.2">
      <c r="A2126" s="74">
        <v>38691</v>
      </c>
      <c r="D2126">
        <v>1371.5</v>
      </c>
    </row>
    <row r="2127" spans="1:6" x14ac:dyDescent="0.2">
      <c r="A2127" s="74">
        <v>38698</v>
      </c>
      <c r="D2127">
        <v>1368</v>
      </c>
    </row>
    <row r="2128" spans="1:6" x14ac:dyDescent="0.2">
      <c r="A2128" s="74">
        <v>38705</v>
      </c>
      <c r="D2128">
        <v>1373.1</v>
      </c>
    </row>
    <row r="2129" spans="1:6" x14ac:dyDescent="0.2">
      <c r="A2129" s="74">
        <v>38712</v>
      </c>
      <c r="D2129">
        <v>1383</v>
      </c>
    </row>
    <row r="2130" spans="1:6" x14ac:dyDescent="0.2">
      <c r="A2130" s="74">
        <v>38718</v>
      </c>
      <c r="B2130">
        <v>692.2</v>
      </c>
      <c r="C2130">
        <v>3373.1</v>
      </c>
      <c r="E2130">
        <v>6722.5</v>
      </c>
      <c r="F2130">
        <v>2.0169999999999999</v>
      </c>
    </row>
    <row r="2131" spans="1:6" x14ac:dyDescent="0.2">
      <c r="A2131" s="74">
        <v>38719</v>
      </c>
      <c r="D2131">
        <v>1375.5</v>
      </c>
    </row>
    <row r="2132" spans="1:6" x14ac:dyDescent="0.2">
      <c r="A2132" s="74">
        <v>38726</v>
      </c>
      <c r="D2132">
        <v>1372</v>
      </c>
    </row>
    <row r="2133" spans="1:6" x14ac:dyDescent="0.2">
      <c r="A2133" s="74">
        <v>38733</v>
      </c>
      <c r="D2133">
        <v>1375.8</v>
      </c>
    </row>
    <row r="2134" spans="1:6" x14ac:dyDescent="0.2">
      <c r="A2134" s="74">
        <v>38740</v>
      </c>
      <c r="D2134">
        <v>1383.1</v>
      </c>
    </row>
    <row r="2135" spans="1:6" x14ac:dyDescent="0.2">
      <c r="A2135" s="74">
        <v>38747</v>
      </c>
      <c r="D2135">
        <v>1389.8</v>
      </c>
    </row>
    <row r="2136" spans="1:6" x14ac:dyDescent="0.2">
      <c r="A2136" s="74">
        <v>38749</v>
      </c>
      <c r="B2136">
        <v>691.3</v>
      </c>
      <c r="C2136">
        <v>3383.6</v>
      </c>
      <c r="E2136">
        <v>6746.8</v>
      </c>
    </row>
    <row r="2137" spans="1:6" x14ac:dyDescent="0.2">
      <c r="A2137" s="74">
        <v>38754</v>
      </c>
      <c r="D2137">
        <v>1369.2</v>
      </c>
    </row>
    <row r="2138" spans="1:6" x14ac:dyDescent="0.2">
      <c r="A2138" s="74">
        <v>38761</v>
      </c>
      <c r="D2138">
        <v>1368.6</v>
      </c>
    </row>
    <row r="2139" spans="1:6" x14ac:dyDescent="0.2">
      <c r="A2139" s="74">
        <v>38768</v>
      </c>
      <c r="D2139">
        <v>1383.3</v>
      </c>
    </row>
    <row r="2140" spans="1:6" x14ac:dyDescent="0.2">
      <c r="A2140" s="74">
        <v>38775</v>
      </c>
      <c r="D2140">
        <v>1393</v>
      </c>
    </row>
    <row r="2141" spans="1:6" x14ac:dyDescent="0.2">
      <c r="A2141" s="74">
        <v>38777</v>
      </c>
      <c r="B2141">
        <v>692.6</v>
      </c>
      <c r="C2141">
        <v>3385.6</v>
      </c>
      <c r="E2141">
        <v>6761.1</v>
      </c>
    </row>
    <row r="2142" spans="1:6" x14ac:dyDescent="0.2">
      <c r="A2142" s="74">
        <v>38782</v>
      </c>
      <c r="D2142">
        <v>1366.2</v>
      </c>
    </row>
    <row r="2143" spans="1:6" x14ac:dyDescent="0.2">
      <c r="A2143" s="74">
        <v>38789</v>
      </c>
      <c r="D2143">
        <v>1371</v>
      </c>
    </row>
    <row r="2144" spans="1:6" x14ac:dyDescent="0.2">
      <c r="A2144" s="74">
        <v>38796</v>
      </c>
      <c r="D2144">
        <v>1387.9</v>
      </c>
    </row>
    <row r="2145" spans="1:6" x14ac:dyDescent="0.2">
      <c r="A2145" s="74">
        <v>38803</v>
      </c>
      <c r="D2145">
        <v>1394.8</v>
      </c>
    </row>
    <row r="2146" spans="1:6" x14ac:dyDescent="0.2">
      <c r="A2146" s="74">
        <v>38808</v>
      </c>
      <c r="B2146">
        <v>688.3</v>
      </c>
      <c r="C2146">
        <v>3387.4</v>
      </c>
      <c r="E2146">
        <v>6798.5</v>
      </c>
      <c r="F2146">
        <v>2.0179999999999998</v>
      </c>
    </row>
    <row r="2147" spans="1:6" x14ac:dyDescent="0.2">
      <c r="A2147" s="74">
        <v>38810</v>
      </c>
      <c r="D2147">
        <v>1401.4</v>
      </c>
    </row>
    <row r="2148" spans="1:6" x14ac:dyDescent="0.2">
      <c r="A2148" s="74">
        <v>38817</v>
      </c>
      <c r="D2148">
        <v>1375.7</v>
      </c>
    </row>
    <row r="2149" spans="1:6" x14ac:dyDescent="0.2">
      <c r="A2149" s="74">
        <v>38824</v>
      </c>
      <c r="D2149">
        <v>1379.4</v>
      </c>
    </row>
    <row r="2150" spans="1:6" x14ac:dyDescent="0.2">
      <c r="A2150" s="74">
        <v>38831</v>
      </c>
      <c r="D2150">
        <v>1388.1</v>
      </c>
    </row>
    <row r="2151" spans="1:6" x14ac:dyDescent="0.2">
      <c r="A2151" s="74">
        <v>38838</v>
      </c>
      <c r="B2151">
        <v>689.1</v>
      </c>
      <c r="C2151">
        <v>3380.6</v>
      </c>
      <c r="D2151">
        <v>1372.5</v>
      </c>
      <c r="E2151">
        <v>6805.2</v>
      </c>
    </row>
    <row r="2152" spans="1:6" x14ac:dyDescent="0.2">
      <c r="A2152" s="74">
        <v>38845</v>
      </c>
      <c r="D2152">
        <v>1373.8</v>
      </c>
    </row>
    <row r="2153" spans="1:6" x14ac:dyDescent="0.2">
      <c r="A2153" s="74">
        <v>38852</v>
      </c>
      <c r="D2153">
        <v>1389.4</v>
      </c>
    </row>
    <row r="2154" spans="1:6" x14ac:dyDescent="0.2">
      <c r="A2154" s="74">
        <v>38859</v>
      </c>
      <c r="D2154">
        <v>1394.8</v>
      </c>
    </row>
    <row r="2155" spans="1:6" x14ac:dyDescent="0.2">
      <c r="A2155" s="74">
        <v>38866</v>
      </c>
      <c r="D2155">
        <v>1397.9</v>
      </c>
    </row>
    <row r="2156" spans="1:6" x14ac:dyDescent="0.2">
      <c r="A2156" s="74">
        <v>38869</v>
      </c>
      <c r="B2156">
        <v>681.6</v>
      </c>
      <c r="C2156">
        <v>3391.1</v>
      </c>
      <c r="E2156">
        <v>6843.2</v>
      </c>
    </row>
    <row r="2157" spans="1:6" x14ac:dyDescent="0.2">
      <c r="A2157" s="74">
        <v>38873</v>
      </c>
      <c r="D2157">
        <v>1369.1</v>
      </c>
    </row>
    <row r="2158" spans="1:6" x14ac:dyDescent="0.2">
      <c r="A2158" s="74">
        <v>38880</v>
      </c>
      <c r="D2158">
        <v>1367.7</v>
      </c>
    </row>
    <row r="2159" spans="1:6" x14ac:dyDescent="0.2">
      <c r="A2159" s="74">
        <v>38887</v>
      </c>
      <c r="D2159">
        <v>1370.9</v>
      </c>
    </row>
    <row r="2160" spans="1:6" x14ac:dyDescent="0.2">
      <c r="A2160" s="74">
        <v>38894</v>
      </c>
      <c r="D2160">
        <v>1383.6</v>
      </c>
    </row>
    <row r="2161" spans="1:6" x14ac:dyDescent="0.2">
      <c r="A2161" s="74">
        <v>38899</v>
      </c>
      <c r="B2161">
        <v>676.4</v>
      </c>
      <c r="C2161">
        <v>3393.1</v>
      </c>
      <c r="E2161">
        <v>6884.6</v>
      </c>
      <c r="F2161">
        <v>2.0059999999999998</v>
      </c>
    </row>
    <row r="2162" spans="1:6" x14ac:dyDescent="0.2">
      <c r="A2162" s="74">
        <v>38901</v>
      </c>
      <c r="D2162">
        <v>1390.5</v>
      </c>
    </row>
    <row r="2163" spans="1:6" x14ac:dyDescent="0.2">
      <c r="A2163" s="74">
        <v>38908</v>
      </c>
      <c r="D2163">
        <v>1372.4</v>
      </c>
    </row>
    <row r="2164" spans="1:6" x14ac:dyDescent="0.2">
      <c r="A2164" s="74">
        <v>38915</v>
      </c>
      <c r="D2164">
        <v>1359.2</v>
      </c>
    </row>
    <row r="2165" spans="1:6" x14ac:dyDescent="0.2">
      <c r="A2165" s="74">
        <v>38922</v>
      </c>
      <c r="D2165">
        <v>1377.5</v>
      </c>
    </row>
    <row r="2166" spans="1:6" x14ac:dyDescent="0.2">
      <c r="A2166" s="74">
        <v>38929</v>
      </c>
      <c r="D2166">
        <v>1372.9</v>
      </c>
    </row>
    <row r="2167" spans="1:6" x14ac:dyDescent="0.2">
      <c r="A2167" s="74">
        <v>38930</v>
      </c>
      <c r="B2167">
        <v>673.4</v>
      </c>
      <c r="C2167">
        <v>3393.2</v>
      </c>
      <c r="E2167">
        <v>6915.4</v>
      </c>
    </row>
    <row r="2168" spans="1:6" x14ac:dyDescent="0.2">
      <c r="A2168" s="74">
        <v>38936</v>
      </c>
      <c r="D2168">
        <v>1357.2</v>
      </c>
    </row>
    <row r="2169" spans="1:6" x14ac:dyDescent="0.2">
      <c r="A2169" s="74">
        <v>38943</v>
      </c>
      <c r="D2169">
        <v>1364.8</v>
      </c>
    </row>
    <row r="2170" spans="1:6" x14ac:dyDescent="0.2">
      <c r="A2170" s="74">
        <v>38950</v>
      </c>
      <c r="D2170">
        <v>1382.8</v>
      </c>
    </row>
    <row r="2171" spans="1:6" x14ac:dyDescent="0.2">
      <c r="A2171" s="74">
        <v>38957</v>
      </c>
      <c r="D2171">
        <v>1384</v>
      </c>
    </row>
    <row r="2172" spans="1:6" x14ac:dyDescent="0.2">
      <c r="A2172" s="74">
        <v>38961</v>
      </c>
      <c r="B2172">
        <v>672.8</v>
      </c>
      <c r="C2172">
        <v>3423.4</v>
      </c>
      <c r="E2172">
        <v>6942.6</v>
      </c>
    </row>
    <row r="2173" spans="1:6" x14ac:dyDescent="0.2">
      <c r="A2173" s="74">
        <v>38964</v>
      </c>
      <c r="D2173">
        <v>1373.8</v>
      </c>
    </row>
    <row r="2174" spans="1:6" x14ac:dyDescent="0.2">
      <c r="A2174" s="74">
        <v>38971</v>
      </c>
      <c r="D2174">
        <v>1365.4</v>
      </c>
    </row>
    <row r="2175" spans="1:6" x14ac:dyDescent="0.2">
      <c r="A2175" s="74">
        <v>38978</v>
      </c>
      <c r="D2175">
        <v>1357.6</v>
      </c>
    </row>
    <row r="2176" spans="1:6" x14ac:dyDescent="0.2">
      <c r="A2176" s="74">
        <v>38985</v>
      </c>
      <c r="D2176">
        <v>1364.9</v>
      </c>
    </row>
    <row r="2177" spans="1:6" x14ac:dyDescent="0.2">
      <c r="A2177" s="74">
        <v>38991</v>
      </c>
      <c r="B2177">
        <v>678.7</v>
      </c>
      <c r="C2177">
        <v>3462.9</v>
      </c>
      <c r="E2177">
        <v>6991.6</v>
      </c>
      <c r="F2177">
        <v>1.9970000000000001</v>
      </c>
    </row>
    <row r="2178" spans="1:6" x14ac:dyDescent="0.2">
      <c r="A2178" s="74">
        <v>38992</v>
      </c>
      <c r="D2178">
        <v>1364.3</v>
      </c>
    </row>
    <row r="2179" spans="1:6" x14ac:dyDescent="0.2">
      <c r="A2179" s="74">
        <v>38999</v>
      </c>
      <c r="D2179">
        <v>1368.1</v>
      </c>
    </row>
    <row r="2180" spans="1:6" x14ac:dyDescent="0.2">
      <c r="A2180" s="74">
        <v>39006</v>
      </c>
      <c r="D2180">
        <v>1360.6</v>
      </c>
    </row>
    <row r="2181" spans="1:6" x14ac:dyDescent="0.2">
      <c r="A2181" s="74">
        <v>39013</v>
      </c>
      <c r="D2181">
        <v>1380.3</v>
      </c>
    </row>
    <row r="2182" spans="1:6" x14ac:dyDescent="0.2">
      <c r="A2182" s="74">
        <v>39020</v>
      </c>
      <c r="D2182">
        <v>1376.4</v>
      </c>
    </row>
    <row r="2183" spans="1:6" x14ac:dyDescent="0.2">
      <c r="A2183" s="74">
        <v>39022</v>
      </c>
      <c r="B2183">
        <v>678.6</v>
      </c>
      <c r="C2183">
        <v>3478.5</v>
      </c>
      <c r="E2183">
        <v>7026.5</v>
      </c>
    </row>
    <row r="2184" spans="1:6" x14ac:dyDescent="0.2">
      <c r="A2184" s="74">
        <v>39027</v>
      </c>
      <c r="D2184">
        <v>1351.1</v>
      </c>
    </row>
    <row r="2185" spans="1:6" x14ac:dyDescent="0.2">
      <c r="A2185" s="74">
        <v>39034</v>
      </c>
      <c r="D2185">
        <v>1361.3</v>
      </c>
    </row>
    <row r="2186" spans="1:6" x14ac:dyDescent="0.2">
      <c r="A2186" s="74">
        <v>39041</v>
      </c>
      <c r="D2186">
        <v>1380.2</v>
      </c>
    </row>
    <row r="2187" spans="1:6" x14ac:dyDescent="0.2">
      <c r="A2187" s="74">
        <v>39048</v>
      </c>
      <c r="D2187">
        <v>1386.4</v>
      </c>
    </row>
    <row r="2188" spans="1:6" x14ac:dyDescent="0.2">
      <c r="A2188" s="74">
        <v>39052</v>
      </c>
      <c r="B2188">
        <v>672.9</v>
      </c>
      <c r="C2188">
        <v>3480.8</v>
      </c>
      <c r="E2188">
        <v>7069.5</v>
      </c>
    </row>
    <row r="2189" spans="1:6" x14ac:dyDescent="0.2">
      <c r="A2189" s="74">
        <v>39055</v>
      </c>
      <c r="D2189">
        <v>1374.1</v>
      </c>
    </row>
    <row r="2190" spans="1:6" x14ac:dyDescent="0.2">
      <c r="A2190" s="74">
        <v>39062</v>
      </c>
      <c r="D2190">
        <v>1360.3</v>
      </c>
    </row>
    <row r="2191" spans="1:6" x14ac:dyDescent="0.2">
      <c r="A2191" s="74">
        <v>39069</v>
      </c>
      <c r="D2191">
        <v>1359.2</v>
      </c>
    </row>
    <row r="2192" spans="1:6" x14ac:dyDescent="0.2">
      <c r="A2192" s="74">
        <v>39076</v>
      </c>
      <c r="D2192">
        <v>1380.4</v>
      </c>
    </row>
    <row r="2193" spans="1:6" x14ac:dyDescent="0.2">
      <c r="A2193" s="74">
        <v>39083</v>
      </c>
      <c r="B2193">
        <v>674.3</v>
      </c>
      <c r="C2193">
        <v>3493.7</v>
      </c>
      <c r="D2193">
        <v>1361.3</v>
      </c>
      <c r="E2193">
        <v>7107.4</v>
      </c>
      <c r="F2193">
        <v>1.994</v>
      </c>
    </row>
    <row r="2194" spans="1:6" x14ac:dyDescent="0.2">
      <c r="A2194" s="74">
        <v>39090</v>
      </c>
      <c r="D2194">
        <v>1355.7</v>
      </c>
    </row>
    <row r="2195" spans="1:6" x14ac:dyDescent="0.2">
      <c r="A2195" s="74">
        <v>39097</v>
      </c>
      <c r="D2195">
        <v>1382.9</v>
      </c>
    </row>
    <row r="2196" spans="1:6" x14ac:dyDescent="0.2">
      <c r="A2196" s="74">
        <v>39104</v>
      </c>
      <c r="D2196">
        <v>1373.2</v>
      </c>
    </row>
    <row r="2197" spans="1:6" x14ac:dyDescent="0.2">
      <c r="A2197" s="74">
        <v>39111</v>
      </c>
      <c r="D2197">
        <v>1377</v>
      </c>
    </row>
    <row r="2198" spans="1:6" x14ac:dyDescent="0.2">
      <c r="A2198" s="74">
        <v>39114</v>
      </c>
      <c r="B2198">
        <v>667.4</v>
      </c>
      <c r="C2198">
        <v>3487.9</v>
      </c>
      <c r="E2198">
        <v>7123.2</v>
      </c>
    </row>
    <row r="2199" spans="1:6" x14ac:dyDescent="0.2">
      <c r="A2199" s="74">
        <v>39118</v>
      </c>
      <c r="D2199">
        <v>1369.9</v>
      </c>
    </row>
    <row r="2200" spans="1:6" x14ac:dyDescent="0.2">
      <c r="A2200" s="74">
        <v>39125</v>
      </c>
      <c r="D2200">
        <v>1361.7</v>
      </c>
    </row>
    <row r="2201" spans="1:6" x14ac:dyDescent="0.2">
      <c r="A2201" s="74">
        <v>39132</v>
      </c>
      <c r="D2201">
        <v>1361.7</v>
      </c>
    </row>
    <row r="2202" spans="1:6" x14ac:dyDescent="0.2">
      <c r="A2202" s="74">
        <v>39139</v>
      </c>
      <c r="D2202">
        <v>1362</v>
      </c>
    </row>
    <row r="2203" spans="1:6" x14ac:dyDescent="0.2">
      <c r="A2203" s="74">
        <v>39142</v>
      </c>
      <c r="B2203">
        <v>665.7</v>
      </c>
      <c r="C2203">
        <v>3486.3</v>
      </c>
      <c r="E2203">
        <v>7156.9</v>
      </c>
    </row>
    <row r="2204" spans="1:6" x14ac:dyDescent="0.2">
      <c r="A2204" s="74">
        <v>39146</v>
      </c>
      <c r="D2204">
        <v>1358.6</v>
      </c>
    </row>
    <row r="2205" spans="1:6" x14ac:dyDescent="0.2">
      <c r="A2205" s="74">
        <v>39153</v>
      </c>
      <c r="D2205">
        <v>1363.5</v>
      </c>
    </row>
    <row r="2206" spans="1:6" x14ac:dyDescent="0.2">
      <c r="A2206" s="74">
        <v>39160</v>
      </c>
      <c r="D2206">
        <v>1360.2</v>
      </c>
    </row>
    <row r="2207" spans="1:6" x14ac:dyDescent="0.2">
      <c r="A2207" s="74">
        <v>39167</v>
      </c>
      <c r="D2207">
        <v>1373.6</v>
      </c>
    </row>
    <row r="2208" spans="1:6" x14ac:dyDescent="0.2">
      <c r="A2208" s="74">
        <v>39173</v>
      </c>
      <c r="B2208">
        <v>669.2</v>
      </c>
      <c r="C2208">
        <v>3511</v>
      </c>
      <c r="E2208">
        <v>7229.3</v>
      </c>
      <c r="F2208">
        <v>1.9870000000000001</v>
      </c>
    </row>
    <row r="2209" spans="1:6" x14ac:dyDescent="0.2">
      <c r="A2209" s="74">
        <v>39174</v>
      </c>
      <c r="D2209">
        <v>1377.5</v>
      </c>
    </row>
    <row r="2210" spans="1:6" x14ac:dyDescent="0.2">
      <c r="A2210" s="74">
        <v>39181</v>
      </c>
      <c r="D2210">
        <v>1379.6</v>
      </c>
    </row>
    <row r="2211" spans="1:6" x14ac:dyDescent="0.2">
      <c r="A2211" s="74">
        <v>39188</v>
      </c>
      <c r="D2211">
        <v>1374.5</v>
      </c>
    </row>
    <row r="2212" spans="1:6" x14ac:dyDescent="0.2">
      <c r="A2212" s="74">
        <v>39195</v>
      </c>
      <c r="D2212">
        <v>1375.7</v>
      </c>
    </row>
    <row r="2213" spans="1:6" x14ac:dyDescent="0.2">
      <c r="A2213" s="74">
        <v>39202</v>
      </c>
      <c r="D2213">
        <v>1382.5</v>
      </c>
    </row>
    <row r="2214" spans="1:6" x14ac:dyDescent="0.2">
      <c r="A2214" s="74">
        <v>39203</v>
      </c>
      <c r="B2214">
        <v>667.9</v>
      </c>
      <c r="C2214">
        <v>3503.3</v>
      </c>
      <c r="E2214">
        <v>7243.2</v>
      </c>
    </row>
    <row r="2215" spans="1:6" x14ac:dyDescent="0.2">
      <c r="A2215" s="74">
        <v>39209</v>
      </c>
      <c r="D2215">
        <v>1367.2</v>
      </c>
    </row>
    <row r="2216" spans="1:6" x14ac:dyDescent="0.2">
      <c r="A2216" s="74">
        <v>39216</v>
      </c>
      <c r="D2216">
        <v>1382.3</v>
      </c>
    </row>
    <row r="2217" spans="1:6" x14ac:dyDescent="0.2">
      <c r="A2217" s="74">
        <v>39223</v>
      </c>
      <c r="D2217">
        <v>1384.1</v>
      </c>
    </row>
    <row r="2218" spans="1:6" x14ac:dyDescent="0.2">
      <c r="A2218" s="74">
        <v>39230</v>
      </c>
      <c r="D2218">
        <v>1388.5</v>
      </c>
    </row>
    <row r="2219" spans="1:6" x14ac:dyDescent="0.2">
      <c r="A2219" s="74">
        <v>39234</v>
      </c>
      <c r="B2219">
        <v>660.2</v>
      </c>
      <c r="C2219">
        <v>3511.2</v>
      </c>
      <c r="E2219">
        <v>7276.3</v>
      </c>
    </row>
    <row r="2220" spans="1:6" x14ac:dyDescent="0.2">
      <c r="A2220" s="74">
        <v>39237</v>
      </c>
      <c r="D2220">
        <v>1384.6</v>
      </c>
    </row>
    <row r="2221" spans="1:6" x14ac:dyDescent="0.2">
      <c r="A2221" s="74">
        <v>39244</v>
      </c>
      <c r="D2221">
        <v>1370.7</v>
      </c>
    </row>
    <row r="2222" spans="1:6" x14ac:dyDescent="0.2">
      <c r="A2222" s="74">
        <v>39251</v>
      </c>
      <c r="D2222">
        <v>1356.3</v>
      </c>
    </row>
    <row r="2223" spans="1:6" x14ac:dyDescent="0.2">
      <c r="A2223" s="74">
        <v>39258</v>
      </c>
      <c r="D2223">
        <v>1362.9</v>
      </c>
    </row>
    <row r="2224" spans="1:6" x14ac:dyDescent="0.2">
      <c r="A2224" s="74">
        <v>39264</v>
      </c>
      <c r="B2224">
        <v>660.8</v>
      </c>
      <c r="C2224">
        <v>3519.5</v>
      </c>
      <c r="E2224">
        <v>7306.6</v>
      </c>
      <c r="F2224">
        <v>1.978</v>
      </c>
    </row>
    <row r="2225" spans="1:6" x14ac:dyDescent="0.2">
      <c r="A2225" s="74">
        <v>39265</v>
      </c>
      <c r="D2225">
        <v>1375.8</v>
      </c>
    </row>
    <row r="2226" spans="1:6" x14ac:dyDescent="0.2">
      <c r="A2226" s="74">
        <v>39272</v>
      </c>
      <c r="D2226">
        <v>1370.5</v>
      </c>
    </row>
    <row r="2227" spans="1:6" x14ac:dyDescent="0.2">
      <c r="A2227" s="74">
        <v>39279</v>
      </c>
      <c r="D2227">
        <v>1373.5</v>
      </c>
    </row>
    <row r="2228" spans="1:6" x14ac:dyDescent="0.2">
      <c r="A2228" s="74">
        <v>39286</v>
      </c>
      <c r="D2228">
        <v>1373.2</v>
      </c>
    </row>
    <row r="2229" spans="1:6" x14ac:dyDescent="0.2">
      <c r="A2229" s="74">
        <v>39293</v>
      </c>
      <c r="D2229">
        <v>1370.4</v>
      </c>
    </row>
    <row r="2230" spans="1:6" x14ac:dyDescent="0.2">
      <c r="A2230" s="74">
        <v>39295</v>
      </c>
      <c r="B2230">
        <v>662.7</v>
      </c>
      <c r="C2230">
        <v>3555.1</v>
      </c>
      <c r="E2230">
        <v>7382.8</v>
      </c>
    </row>
    <row r="2231" spans="1:6" x14ac:dyDescent="0.2">
      <c r="A2231" s="74">
        <v>39300</v>
      </c>
      <c r="D2231">
        <v>1359.9</v>
      </c>
    </row>
    <row r="2232" spans="1:6" x14ac:dyDescent="0.2">
      <c r="A2232" s="74">
        <v>39307</v>
      </c>
      <c r="D2232">
        <v>1364.1</v>
      </c>
    </row>
    <row r="2233" spans="1:6" x14ac:dyDescent="0.2">
      <c r="A2233" s="74">
        <v>39314</v>
      </c>
      <c r="D2233">
        <v>1372.8</v>
      </c>
    </row>
    <row r="2234" spans="1:6" x14ac:dyDescent="0.2">
      <c r="A2234" s="74">
        <v>39321</v>
      </c>
      <c r="D2234">
        <v>1385.6</v>
      </c>
    </row>
    <row r="2235" spans="1:6" x14ac:dyDescent="0.2">
      <c r="A2235" s="74">
        <v>39326</v>
      </c>
      <c r="B2235">
        <v>659.7</v>
      </c>
      <c r="C2235">
        <v>3548.9</v>
      </c>
      <c r="E2235">
        <v>7401.1</v>
      </c>
    </row>
    <row r="2236" spans="1:6" x14ac:dyDescent="0.2">
      <c r="A2236" s="74">
        <v>39328</v>
      </c>
      <c r="D2236">
        <v>1412.6</v>
      </c>
    </row>
    <row r="2237" spans="1:6" x14ac:dyDescent="0.2">
      <c r="A2237" s="74">
        <v>39335</v>
      </c>
      <c r="D2237">
        <v>1382.1</v>
      </c>
    </row>
    <row r="2238" spans="1:6" x14ac:dyDescent="0.2">
      <c r="A2238" s="74">
        <v>39342</v>
      </c>
      <c r="D2238">
        <v>1373.5</v>
      </c>
    </row>
    <row r="2239" spans="1:6" x14ac:dyDescent="0.2">
      <c r="A2239" s="74">
        <v>39349</v>
      </c>
      <c r="D2239">
        <v>1365.4</v>
      </c>
    </row>
    <row r="2240" spans="1:6" x14ac:dyDescent="0.2">
      <c r="A2240" s="74">
        <v>39356</v>
      </c>
      <c r="B2240">
        <v>659.4</v>
      </c>
      <c r="C2240">
        <v>3544.5</v>
      </c>
      <c r="D2240">
        <v>1364.1</v>
      </c>
      <c r="E2240">
        <v>7414.8</v>
      </c>
      <c r="F2240">
        <v>1.9770000000000001</v>
      </c>
    </row>
    <row r="2241" spans="1:6" x14ac:dyDescent="0.2">
      <c r="A2241" s="74">
        <v>39363</v>
      </c>
      <c r="D2241">
        <v>1376.8</v>
      </c>
    </row>
    <row r="2242" spans="1:6" x14ac:dyDescent="0.2">
      <c r="A2242" s="74">
        <v>39370</v>
      </c>
      <c r="D2242">
        <v>1382.9</v>
      </c>
    </row>
    <row r="2243" spans="1:6" x14ac:dyDescent="0.2">
      <c r="A2243" s="74">
        <v>39377</v>
      </c>
      <c r="D2243">
        <v>1383.1</v>
      </c>
    </row>
    <row r="2244" spans="1:6" x14ac:dyDescent="0.2">
      <c r="A2244" s="74">
        <v>39384</v>
      </c>
      <c r="D2244">
        <v>1379.7</v>
      </c>
    </row>
    <row r="2245" spans="1:6" x14ac:dyDescent="0.2">
      <c r="A2245" s="74">
        <v>39387</v>
      </c>
      <c r="B2245">
        <v>650.70000000000005</v>
      </c>
      <c r="C2245">
        <v>3528.7</v>
      </c>
      <c r="E2245">
        <v>7439.6</v>
      </c>
    </row>
    <row r="2246" spans="1:6" x14ac:dyDescent="0.2">
      <c r="A2246" s="74">
        <v>39391</v>
      </c>
      <c r="D2246">
        <v>1369.6</v>
      </c>
    </row>
    <row r="2247" spans="1:6" x14ac:dyDescent="0.2">
      <c r="A2247" s="74">
        <v>39398</v>
      </c>
      <c r="D2247">
        <v>1367.8</v>
      </c>
    </row>
    <row r="2248" spans="1:6" x14ac:dyDescent="0.2">
      <c r="A2248" s="74">
        <v>39405</v>
      </c>
      <c r="D2248">
        <v>1367.2</v>
      </c>
    </row>
    <row r="2249" spans="1:6" x14ac:dyDescent="0.2">
      <c r="A2249" s="74">
        <v>39412</v>
      </c>
      <c r="D2249">
        <v>1374.5</v>
      </c>
    </row>
    <row r="2250" spans="1:6" x14ac:dyDescent="0.2">
      <c r="A2250" s="74">
        <v>39417</v>
      </c>
      <c r="B2250">
        <v>649.5</v>
      </c>
      <c r="C2250">
        <v>3532.5</v>
      </c>
      <c r="E2250">
        <v>7469.4</v>
      </c>
    </row>
    <row r="2251" spans="1:6" x14ac:dyDescent="0.2">
      <c r="A2251" s="74">
        <v>39419</v>
      </c>
      <c r="D2251">
        <v>1384.8</v>
      </c>
    </row>
    <row r="2252" spans="1:6" x14ac:dyDescent="0.2">
      <c r="A2252" s="74">
        <v>39426</v>
      </c>
      <c r="D2252">
        <v>1377.6</v>
      </c>
    </row>
    <row r="2253" spans="1:6" x14ac:dyDescent="0.2">
      <c r="A2253" s="74">
        <v>39433</v>
      </c>
      <c r="D2253">
        <v>1365.1</v>
      </c>
    </row>
    <row r="2254" spans="1:6" x14ac:dyDescent="0.2">
      <c r="A2254" s="74">
        <v>39440</v>
      </c>
      <c r="D2254">
        <v>1378.1</v>
      </c>
    </row>
    <row r="2255" spans="1:6" x14ac:dyDescent="0.2">
      <c r="A2255" s="74">
        <v>39447</v>
      </c>
      <c r="D2255">
        <v>1367.9</v>
      </c>
    </row>
    <row r="2256" spans="1:6" x14ac:dyDescent="0.2">
      <c r="A2256" s="74">
        <v>39448</v>
      </c>
      <c r="B2256">
        <v>649.29999999999995</v>
      </c>
      <c r="C2256">
        <v>3536.3</v>
      </c>
      <c r="E2256">
        <v>7503.1</v>
      </c>
      <c r="F2256">
        <v>1.94</v>
      </c>
    </row>
    <row r="2257" spans="1:6" x14ac:dyDescent="0.2">
      <c r="A2257" s="74">
        <v>39454</v>
      </c>
      <c r="D2257">
        <v>1367.3</v>
      </c>
    </row>
    <row r="2258" spans="1:6" x14ac:dyDescent="0.2">
      <c r="A2258" s="74">
        <v>39461</v>
      </c>
      <c r="D2258">
        <v>1370.2</v>
      </c>
    </row>
    <row r="2259" spans="1:6" x14ac:dyDescent="0.2">
      <c r="A2259" s="74">
        <v>39468</v>
      </c>
      <c r="D2259">
        <v>1390</v>
      </c>
    </row>
    <row r="2260" spans="1:6" x14ac:dyDescent="0.2">
      <c r="A2260" s="74">
        <v>39475</v>
      </c>
      <c r="D2260">
        <v>1379.6</v>
      </c>
    </row>
    <row r="2261" spans="1:6" x14ac:dyDescent="0.2">
      <c r="A2261" s="74">
        <v>39479</v>
      </c>
      <c r="B2261">
        <v>649</v>
      </c>
      <c r="C2261">
        <v>3567.5</v>
      </c>
      <c r="E2261">
        <v>7587.6</v>
      </c>
    </row>
    <row r="2262" spans="1:6" x14ac:dyDescent="0.2">
      <c r="A2262" s="74">
        <v>39482</v>
      </c>
      <c r="D2262">
        <v>1386.1</v>
      </c>
    </row>
    <row r="2263" spans="1:6" x14ac:dyDescent="0.2">
      <c r="A2263" s="74">
        <v>39489</v>
      </c>
      <c r="D2263">
        <v>1374.4</v>
      </c>
    </row>
    <row r="2264" spans="1:6" x14ac:dyDescent="0.2">
      <c r="A2264" s="74">
        <v>39496</v>
      </c>
      <c r="D2264">
        <v>1375</v>
      </c>
    </row>
    <row r="2265" spans="1:6" x14ac:dyDescent="0.2">
      <c r="A2265" s="74">
        <v>39503</v>
      </c>
      <c r="D2265">
        <v>1376.9</v>
      </c>
    </row>
    <row r="2266" spans="1:6" x14ac:dyDescent="0.2">
      <c r="A2266" s="74">
        <v>39508</v>
      </c>
      <c r="B2266">
        <v>650.6</v>
      </c>
      <c r="C2266">
        <v>3585.6</v>
      </c>
      <c r="E2266">
        <v>7653.3</v>
      </c>
    </row>
    <row r="2267" spans="1:6" x14ac:dyDescent="0.2">
      <c r="A2267" s="74">
        <v>39510</v>
      </c>
      <c r="D2267">
        <v>1401</v>
      </c>
    </row>
    <row r="2268" spans="1:6" x14ac:dyDescent="0.2">
      <c r="A2268" s="74">
        <v>39517</v>
      </c>
      <c r="D2268">
        <v>1391.3</v>
      </c>
    </row>
    <row r="2269" spans="1:6" x14ac:dyDescent="0.2">
      <c r="A2269" s="74">
        <v>39524</v>
      </c>
      <c r="D2269">
        <v>1381.5</v>
      </c>
    </row>
    <row r="2270" spans="1:6" x14ac:dyDescent="0.2">
      <c r="A2270" s="74">
        <v>39531</v>
      </c>
      <c r="D2270">
        <v>1387.1</v>
      </c>
    </row>
    <row r="2271" spans="1:6" x14ac:dyDescent="0.2">
      <c r="A2271" s="74">
        <v>39538</v>
      </c>
      <c r="D2271">
        <v>1389.7</v>
      </c>
    </row>
    <row r="2272" spans="1:6" x14ac:dyDescent="0.2">
      <c r="A2272" s="74">
        <v>39539</v>
      </c>
      <c r="B2272">
        <v>650.4</v>
      </c>
      <c r="C2272">
        <v>3597.3</v>
      </c>
      <c r="E2272">
        <v>7696.1</v>
      </c>
      <c r="F2272">
        <v>1.9279999999999999</v>
      </c>
    </row>
    <row r="2273" spans="1:6" x14ac:dyDescent="0.2">
      <c r="A2273" s="74">
        <v>39545</v>
      </c>
      <c r="D2273">
        <v>1374.2</v>
      </c>
    </row>
    <row r="2274" spans="1:6" x14ac:dyDescent="0.2">
      <c r="A2274" s="74">
        <v>39552</v>
      </c>
      <c r="D2274">
        <v>1389.2</v>
      </c>
    </row>
    <row r="2275" spans="1:6" x14ac:dyDescent="0.2">
      <c r="A2275" s="74">
        <v>39559</v>
      </c>
      <c r="D2275">
        <v>1403.8</v>
      </c>
    </row>
    <row r="2276" spans="1:6" x14ac:dyDescent="0.2">
      <c r="A2276" s="74">
        <v>39566</v>
      </c>
      <c r="D2276">
        <v>1397.7</v>
      </c>
    </row>
    <row r="2277" spans="1:6" x14ac:dyDescent="0.2">
      <c r="A2277" s="74">
        <v>39569</v>
      </c>
      <c r="B2277">
        <v>647.5</v>
      </c>
      <c r="C2277">
        <v>3581.8</v>
      </c>
      <c r="E2277">
        <v>7708.3</v>
      </c>
    </row>
    <row r="2278" spans="1:6" x14ac:dyDescent="0.2">
      <c r="A2278" s="74">
        <v>39573</v>
      </c>
      <c r="D2278">
        <v>1393.5</v>
      </c>
    </row>
    <row r="2279" spans="1:6" x14ac:dyDescent="0.2">
      <c r="A2279" s="74">
        <v>39580</v>
      </c>
      <c r="D2279">
        <v>1392</v>
      </c>
    </row>
    <row r="2280" spans="1:6" x14ac:dyDescent="0.2">
      <c r="A2280" s="74">
        <v>39587</v>
      </c>
      <c r="D2280">
        <v>1385.7</v>
      </c>
    </row>
    <row r="2281" spans="1:6" x14ac:dyDescent="0.2">
      <c r="A2281" s="74">
        <v>39594</v>
      </c>
      <c r="D2281">
        <v>1394</v>
      </c>
    </row>
    <row r="2282" spans="1:6" x14ac:dyDescent="0.2">
      <c r="A2282" s="74">
        <v>39600</v>
      </c>
      <c r="B2282">
        <v>645.9</v>
      </c>
      <c r="C2282">
        <v>3552.7</v>
      </c>
      <c r="E2282">
        <v>7725.8</v>
      </c>
    </row>
    <row r="2283" spans="1:6" x14ac:dyDescent="0.2">
      <c r="A2283" s="74">
        <v>39601</v>
      </c>
      <c r="D2283">
        <v>1405.2</v>
      </c>
    </row>
    <row r="2284" spans="1:6" x14ac:dyDescent="0.2">
      <c r="A2284" s="74">
        <v>39608</v>
      </c>
      <c r="D2284">
        <v>1410.9</v>
      </c>
    </row>
    <row r="2285" spans="1:6" x14ac:dyDescent="0.2">
      <c r="A2285" s="74">
        <v>39615</v>
      </c>
      <c r="D2285">
        <v>1403.7</v>
      </c>
    </row>
    <row r="2286" spans="1:6" x14ac:dyDescent="0.2">
      <c r="A2286" s="74">
        <v>39622</v>
      </c>
      <c r="D2286">
        <v>1398.9</v>
      </c>
    </row>
    <row r="2287" spans="1:6" x14ac:dyDescent="0.2">
      <c r="A2287" s="74">
        <v>39629</v>
      </c>
      <c r="D2287">
        <v>1404.6</v>
      </c>
    </row>
    <row r="2288" spans="1:6" x14ac:dyDescent="0.2">
      <c r="A2288" s="74">
        <v>39630</v>
      </c>
      <c r="B2288">
        <v>648.9</v>
      </c>
      <c r="C2288">
        <v>3548.6</v>
      </c>
      <c r="E2288">
        <v>7772.1</v>
      </c>
      <c r="F2288">
        <v>1.909</v>
      </c>
    </row>
    <row r="2289" spans="1:6" x14ac:dyDescent="0.2">
      <c r="A2289" s="74">
        <v>39636</v>
      </c>
      <c r="D2289">
        <v>1412.6</v>
      </c>
    </row>
    <row r="2290" spans="1:6" x14ac:dyDescent="0.2">
      <c r="A2290" s="74">
        <v>39643</v>
      </c>
      <c r="D2290">
        <v>1421.5</v>
      </c>
    </row>
    <row r="2291" spans="1:6" x14ac:dyDescent="0.2">
      <c r="A2291" s="74">
        <v>39650</v>
      </c>
      <c r="D2291">
        <v>1426.9</v>
      </c>
    </row>
    <row r="2292" spans="1:6" x14ac:dyDescent="0.2">
      <c r="A2292" s="74">
        <v>39657</v>
      </c>
      <c r="D2292">
        <v>1422.3</v>
      </c>
    </row>
    <row r="2293" spans="1:6" x14ac:dyDescent="0.2">
      <c r="A2293" s="74">
        <v>39661</v>
      </c>
      <c r="B2293">
        <v>643.6</v>
      </c>
      <c r="C2293">
        <v>3560.7</v>
      </c>
      <c r="E2293">
        <v>7787</v>
      </c>
    </row>
    <row r="2294" spans="1:6" x14ac:dyDescent="0.2">
      <c r="A2294" s="74">
        <v>39664</v>
      </c>
      <c r="D2294">
        <v>1423.5</v>
      </c>
    </row>
    <row r="2295" spans="1:6" x14ac:dyDescent="0.2">
      <c r="A2295" s="74">
        <v>39671</v>
      </c>
      <c r="D2295">
        <v>1412.7</v>
      </c>
    </row>
    <row r="2296" spans="1:6" x14ac:dyDescent="0.2">
      <c r="A2296" s="74">
        <v>39678</v>
      </c>
      <c r="D2296">
        <v>1394.4</v>
      </c>
    </row>
    <row r="2297" spans="1:6" x14ac:dyDescent="0.2">
      <c r="A2297" s="74">
        <v>39685</v>
      </c>
      <c r="D2297">
        <v>1404.9</v>
      </c>
    </row>
    <row r="2298" spans="1:6" x14ac:dyDescent="0.2">
      <c r="A2298" s="74">
        <v>39692</v>
      </c>
      <c r="B2298">
        <v>668</v>
      </c>
      <c r="C2298">
        <v>3589.5</v>
      </c>
      <c r="D2298">
        <v>1408.4</v>
      </c>
      <c r="E2298">
        <v>7856.5</v>
      </c>
    </row>
    <row r="2299" spans="1:6" x14ac:dyDescent="0.2">
      <c r="A2299" s="74">
        <v>39699</v>
      </c>
      <c r="D2299">
        <v>1423.9</v>
      </c>
    </row>
    <row r="2300" spans="1:6" x14ac:dyDescent="0.2">
      <c r="A2300" s="74">
        <v>39706</v>
      </c>
      <c r="D2300">
        <v>1437</v>
      </c>
    </row>
    <row r="2301" spans="1:6" x14ac:dyDescent="0.2">
      <c r="A2301" s="74">
        <v>39713</v>
      </c>
      <c r="D2301">
        <v>1490.1</v>
      </c>
    </row>
    <row r="2302" spans="1:6" x14ac:dyDescent="0.2">
      <c r="A2302" s="74">
        <v>39720</v>
      </c>
      <c r="D2302">
        <v>1504.6</v>
      </c>
    </row>
    <row r="2303" spans="1:6" x14ac:dyDescent="0.2">
      <c r="A2303" s="74">
        <v>39722</v>
      </c>
      <c r="B2303">
        <v>679.2</v>
      </c>
      <c r="C2303">
        <v>3669.7</v>
      </c>
      <c r="E2303">
        <v>7963.1</v>
      </c>
      <c r="F2303">
        <v>1.8129999999999999</v>
      </c>
    </row>
    <row r="2304" spans="1:6" x14ac:dyDescent="0.2">
      <c r="A2304" s="74">
        <v>39727</v>
      </c>
      <c r="D2304">
        <v>1461</v>
      </c>
    </row>
    <row r="2305" spans="1:6" x14ac:dyDescent="0.2">
      <c r="A2305" s="74">
        <v>39734</v>
      </c>
      <c r="D2305">
        <v>1464.9</v>
      </c>
    </row>
    <row r="2306" spans="1:6" x14ac:dyDescent="0.2">
      <c r="A2306" s="74">
        <v>39741</v>
      </c>
      <c r="D2306">
        <v>1457.4</v>
      </c>
    </row>
    <row r="2307" spans="1:6" x14ac:dyDescent="0.2">
      <c r="A2307" s="74">
        <v>39748</v>
      </c>
      <c r="D2307">
        <v>1483.7</v>
      </c>
    </row>
    <row r="2308" spans="1:6" x14ac:dyDescent="0.2">
      <c r="A2308" s="74">
        <v>39753</v>
      </c>
      <c r="B2308">
        <v>710.6</v>
      </c>
      <c r="C2308">
        <v>3759.5</v>
      </c>
      <c r="E2308">
        <v>8013.5</v>
      </c>
    </row>
    <row r="2309" spans="1:6" x14ac:dyDescent="0.2">
      <c r="A2309" s="74">
        <v>39755</v>
      </c>
      <c r="D2309">
        <v>1520</v>
      </c>
    </row>
    <row r="2310" spans="1:6" x14ac:dyDescent="0.2">
      <c r="A2310" s="74">
        <v>39762</v>
      </c>
      <c r="D2310">
        <v>1505.5</v>
      </c>
    </row>
    <row r="2311" spans="1:6" x14ac:dyDescent="0.2">
      <c r="A2311" s="74">
        <v>39769</v>
      </c>
      <c r="D2311">
        <v>1506.8</v>
      </c>
    </row>
    <row r="2312" spans="1:6" x14ac:dyDescent="0.2">
      <c r="A2312" s="74">
        <v>39776</v>
      </c>
      <c r="D2312">
        <v>1518.3</v>
      </c>
    </row>
    <row r="2313" spans="1:6" x14ac:dyDescent="0.2">
      <c r="A2313" s="74">
        <v>39783</v>
      </c>
      <c r="B2313">
        <v>757.7</v>
      </c>
      <c r="C2313">
        <v>3874.1</v>
      </c>
      <c r="D2313">
        <v>1527.2</v>
      </c>
      <c r="E2313">
        <v>8189.7</v>
      </c>
    </row>
    <row r="2314" spans="1:6" x14ac:dyDescent="0.2">
      <c r="A2314" s="74">
        <v>39790</v>
      </c>
      <c r="D2314">
        <v>1590</v>
      </c>
    </row>
    <row r="2315" spans="1:6" x14ac:dyDescent="0.2">
      <c r="A2315" s="74">
        <v>39797</v>
      </c>
      <c r="D2315">
        <v>1612</v>
      </c>
    </row>
    <row r="2316" spans="1:6" x14ac:dyDescent="0.2">
      <c r="A2316" s="74">
        <v>39804</v>
      </c>
      <c r="D2316">
        <v>1610.2</v>
      </c>
    </row>
    <row r="2317" spans="1:6" x14ac:dyDescent="0.2">
      <c r="A2317" s="74">
        <v>39811</v>
      </c>
      <c r="D2317">
        <v>1597.3</v>
      </c>
    </row>
    <row r="2318" spans="1:6" x14ac:dyDescent="0.2">
      <c r="A2318" s="74">
        <v>39814</v>
      </c>
      <c r="B2318">
        <v>746.8</v>
      </c>
      <c r="C2318">
        <v>3902.7</v>
      </c>
      <c r="E2318">
        <v>8271.2000000000007</v>
      </c>
      <c r="F2318">
        <v>1.736</v>
      </c>
    </row>
    <row r="2319" spans="1:6" x14ac:dyDescent="0.2">
      <c r="A2319" s="74">
        <v>39818</v>
      </c>
      <c r="D2319">
        <v>1629.7</v>
      </c>
    </row>
    <row r="2320" spans="1:6" x14ac:dyDescent="0.2">
      <c r="A2320" s="74">
        <v>39825</v>
      </c>
      <c r="D2320">
        <v>1609.5</v>
      </c>
    </row>
    <row r="2321" spans="1:6" x14ac:dyDescent="0.2">
      <c r="A2321" s="74">
        <v>39832</v>
      </c>
      <c r="D2321">
        <v>1561.1</v>
      </c>
    </row>
    <row r="2322" spans="1:6" x14ac:dyDescent="0.2">
      <c r="A2322" s="74">
        <v>39839</v>
      </c>
      <c r="D2322">
        <v>1555.1</v>
      </c>
    </row>
    <row r="2323" spans="1:6" x14ac:dyDescent="0.2">
      <c r="A2323" s="74">
        <v>39845</v>
      </c>
      <c r="B2323">
        <v>736.8</v>
      </c>
      <c r="C2323">
        <v>3902.4</v>
      </c>
      <c r="E2323">
        <v>8300.5</v>
      </c>
    </row>
    <row r="2324" spans="1:6" x14ac:dyDescent="0.2">
      <c r="A2324" s="74">
        <v>39846</v>
      </c>
      <c r="D2324">
        <v>1567.4</v>
      </c>
    </row>
    <row r="2325" spans="1:6" x14ac:dyDescent="0.2">
      <c r="A2325" s="74">
        <v>39853</v>
      </c>
      <c r="D2325">
        <v>1575.7</v>
      </c>
    </row>
    <row r="2326" spans="1:6" x14ac:dyDescent="0.2">
      <c r="A2326" s="74">
        <v>39860</v>
      </c>
      <c r="D2326">
        <v>1565</v>
      </c>
    </row>
    <row r="2327" spans="1:6" x14ac:dyDescent="0.2">
      <c r="A2327" s="74">
        <v>39867</v>
      </c>
      <c r="D2327">
        <v>1558.9</v>
      </c>
    </row>
    <row r="2328" spans="1:6" x14ac:dyDescent="0.2">
      <c r="A2328" s="74">
        <v>39873</v>
      </c>
      <c r="B2328">
        <v>743</v>
      </c>
      <c r="C2328">
        <v>3937.3</v>
      </c>
      <c r="E2328">
        <v>8366.5</v>
      </c>
    </row>
    <row r="2329" spans="1:6" x14ac:dyDescent="0.2">
      <c r="A2329" s="74">
        <v>39874</v>
      </c>
      <c r="D2329">
        <v>1570.1</v>
      </c>
    </row>
    <row r="2330" spans="1:6" x14ac:dyDescent="0.2">
      <c r="A2330" s="74">
        <v>39881</v>
      </c>
      <c r="D2330">
        <v>1583.8</v>
      </c>
    </row>
    <row r="2331" spans="1:6" x14ac:dyDescent="0.2">
      <c r="A2331" s="74">
        <v>39888</v>
      </c>
      <c r="D2331">
        <v>1575.7</v>
      </c>
    </row>
    <row r="2332" spans="1:6" x14ac:dyDescent="0.2">
      <c r="A2332" s="74">
        <v>39895</v>
      </c>
      <c r="D2332">
        <v>1575.1</v>
      </c>
    </row>
    <row r="2333" spans="1:6" x14ac:dyDescent="0.2">
      <c r="A2333" s="74">
        <v>39902</v>
      </c>
      <c r="D2333">
        <v>1572.3</v>
      </c>
    </row>
    <row r="2334" spans="1:6" x14ac:dyDescent="0.2">
      <c r="A2334" s="74">
        <v>39904</v>
      </c>
      <c r="B2334">
        <v>757.7</v>
      </c>
      <c r="C2334">
        <v>3934.9</v>
      </c>
      <c r="E2334">
        <v>8369.9</v>
      </c>
      <c r="F2334">
        <v>1.71</v>
      </c>
    </row>
    <row r="2335" spans="1:6" x14ac:dyDescent="0.2">
      <c r="A2335" s="74">
        <v>39909</v>
      </c>
      <c r="D2335">
        <v>1655.6</v>
      </c>
    </row>
    <row r="2336" spans="1:6" x14ac:dyDescent="0.2">
      <c r="A2336" s="74">
        <v>39916</v>
      </c>
      <c r="D2336">
        <v>1604.1</v>
      </c>
    </row>
    <row r="2337" spans="1:6" x14ac:dyDescent="0.2">
      <c r="A2337" s="74">
        <v>39923</v>
      </c>
      <c r="D2337">
        <v>1595.4</v>
      </c>
    </row>
    <row r="2338" spans="1:6" x14ac:dyDescent="0.2">
      <c r="A2338" s="74">
        <v>39930</v>
      </c>
      <c r="D2338">
        <v>1598</v>
      </c>
    </row>
    <row r="2339" spans="1:6" x14ac:dyDescent="0.2">
      <c r="A2339" s="74">
        <v>39934</v>
      </c>
      <c r="B2339">
        <v>759.3</v>
      </c>
      <c r="C2339">
        <v>3956.2</v>
      </c>
      <c r="E2339">
        <v>8427.6</v>
      </c>
    </row>
    <row r="2340" spans="1:6" x14ac:dyDescent="0.2">
      <c r="A2340" s="74">
        <v>39937</v>
      </c>
      <c r="D2340">
        <v>1611.3</v>
      </c>
    </row>
    <row r="2341" spans="1:6" x14ac:dyDescent="0.2">
      <c r="A2341" s="74">
        <v>39944</v>
      </c>
      <c r="D2341">
        <v>1617.5</v>
      </c>
    </row>
    <row r="2342" spans="1:6" x14ac:dyDescent="0.2">
      <c r="A2342" s="74">
        <v>39951</v>
      </c>
      <c r="D2342">
        <v>1617.1</v>
      </c>
    </row>
    <row r="2343" spans="1:6" x14ac:dyDescent="0.2">
      <c r="A2343" s="74">
        <v>39958</v>
      </c>
      <c r="D2343">
        <v>1623.4</v>
      </c>
    </row>
    <row r="2344" spans="1:6" x14ac:dyDescent="0.2">
      <c r="A2344" s="74">
        <v>39965</v>
      </c>
      <c r="B2344">
        <v>772.3</v>
      </c>
      <c r="C2344">
        <v>3928.1</v>
      </c>
      <c r="D2344">
        <v>1615.5</v>
      </c>
      <c r="E2344">
        <v>8437.2000000000007</v>
      </c>
    </row>
    <row r="2345" spans="1:6" x14ac:dyDescent="0.2">
      <c r="A2345" s="74">
        <v>39972</v>
      </c>
      <c r="D2345">
        <v>1650.5</v>
      </c>
    </row>
    <row r="2346" spans="1:6" x14ac:dyDescent="0.2">
      <c r="A2346" s="74">
        <v>39979</v>
      </c>
      <c r="D2346">
        <v>1659.5</v>
      </c>
    </row>
    <row r="2347" spans="1:6" x14ac:dyDescent="0.2">
      <c r="A2347" s="74">
        <v>39986</v>
      </c>
      <c r="D2347">
        <v>1671.6</v>
      </c>
    </row>
    <row r="2348" spans="1:6" x14ac:dyDescent="0.2">
      <c r="A2348" s="74">
        <v>39993</v>
      </c>
      <c r="D2348">
        <v>1660.7</v>
      </c>
    </row>
    <row r="2349" spans="1:6" x14ac:dyDescent="0.2">
      <c r="A2349" s="74">
        <v>39995</v>
      </c>
      <c r="B2349">
        <v>774.2</v>
      </c>
      <c r="C2349">
        <v>3931.5</v>
      </c>
      <c r="E2349">
        <v>8442</v>
      </c>
      <c r="F2349">
        <v>1.712</v>
      </c>
    </row>
    <row r="2350" spans="1:6" x14ac:dyDescent="0.2">
      <c r="A2350" s="74">
        <v>40000</v>
      </c>
      <c r="D2350">
        <v>1653.2</v>
      </c>
    </row>
    <row r="2351" spans="1:6" x14ac:dyDescent="0.2">
      <c r="A2351" s="74">
        <v>40007</v>
      </c>
      <c r="D2351">
        <v>1663.9</v>
      </c>
    </row>
    <row r="2352" spans="1:6" x14ac:dyDescent="0.2">
      <c r="A2352" s="74">
        <v>40014</v>
      </c>
      <c r="D2352">
        <v>1662.6</v>
      </c>
    </row>
    <row r="2353" spans="1:6" x14ac:dyDescent="0.2">
      <c r="A2353" s="74">
        <v>40021</v>
      </c>
      <c r="D2353">
        <v>1659.2</v>
      </c>
    </row>
    <row r="2354" spans="1:6" x14ac:dyDescent="0.2">
      <c r="A2354" s="74">
        <v>40026</v>
      </c>
      <c r="B2354">
        <v>770.5</v>
      </c>
      <c r="C2354">
        <v>3918.3</v>
      </c>
      <c r="E2354">
        <v>8441.7999999999993</v>
      </c>
    </row>
    <row r="2355" spans="1:6" x14ac:dyDescent="0.2">
      <c r="A2355" s="74">
        <v>40028</v>
      </c>
      <c r="D2355">
        <v>1679.3</v>
      </c>
    </row>
    <row r="2356" spans="1:6" x14ac:dyDescent="0.2">
      <c r="A2356" s="74">
        <v>40035</v>
      </c>
      <c r="D2356">
        <v>1669.5</v>
      </c>
    </row>
    <row r="2357" spans="1:6" x14ac:dyDescent="0.2">
      <c r="A2357" s="74">
        <v>40042</v>
      </c>
      <c r="D2357">
        <v>1668.9</v>
      </c>
    </row>
    <row r="2358" spans="1:6" x14ac:dyDescent="0.2">
      <c r="A2358" s="74">
        <v>40049</v>
      </c>
      <c r="D2358">
        <v>1649.2</v>
      </c>
    </row>
    <row r="2359" spans="1:6" x14ac:dyDescent="0.2">
      <c r="A2359" s="74">
        <v>40056</v>
      </c>
      <c r="D2359">
        <v>1644.2</v>
      </c>
    </row>
    <row r="2360" spans="1:6" x14ac:dyDescent="0.2">
      <c r="A2360" s="74">
        <v>40057</v>
      </c>
      <c r="B2360">
        <v>771.3</v>
      </c>
      <c r="C2360">
        <v>3910.4</v>
      </c>
      <c r="E2360">
        <v>8441.1</v>
      </c>
    </row>
    <row r="2361" spans="1:6" x14ac:dyDescent="0.2">
      <c r="A2361" s="74">
        <v>40063</v>
      </c>
      <c r="D2361">
        <v>1660.5</v>
      </c>
    </row>
    <row r="2362" spans="1:6" x14ac:dyDescent="0.2">
      <c r="A2362" s="74">
        <v>40070</v>
      </c>
      <c r="D2362">
        <v>1674.9</v>
      </c>
    </row>
    <row r="2363" spans="1:6" x14ac:dyDescent="0.2">
      <c r="A2363" s="74">
        <v>40077</v>
      </c>
      <c r="D2363">
        <v>1662.9</v>
      </c>
    </row>
    <row r="2364" spans="1:6" x14ac:dyDescent="0.2">
      <c r="A2364" s="74">
        <v>40084</v>
      </c>
      <c r="D2364">
        <v>1662.1</v>
      </c>
    </row>
    <row r="2365" spans="1:6" x14ac:dyDescent="0.2">
      <c r="A2365" s="74">
        <v>40087</v>
      </c>
      <c r="B2365">
        <v>774.9</v>
      </c>
      <c r="C2365">
        <v>3911.2</v>
      </c>
      <c r="E2365">
        <v>8468.1</v>
      </c>
      <c r="F2365">
        <v>1.726</v>
      </c>
    </row>
    <row r="2366" spans="1:6" x14ac:dyDescent="0.2">
      <c r="A2366" s="74">
        <v>40091</v>
      </c>
      <c r="D2366">
        <v>1662.2</v>
      </c>
    </row>
    <row r="2367" spans="1:6" x14ac:dyDescent="0.2">
      <c r="A2367" s="74">
        <v>40098</v>
      </c>
      <c r="D2367">
        <v>1674.6</v>
      </c>
    </row>
    <row r="2368" spans="1:6" x14ac:dyDescent="0.2">
      <c r="A2368" s="74">
        <v>40105</v>
      </c>
      <c r="D2368">
        <v>1680.9</v>
      </c>
    </row>
    <row r="2369" spans="1:6" x14ac:dyDescent="0.2">
      <c r="A2369" s="74">
        <v>40112</v>
      </c>
      <c r="D2369">
        <v>1685.4</v>
      </c>
    </row>
    <row r="2370" spans="1:6" x14ac:dyDescent="0.2">
      <c r="A2370" s="74">
        <v>40118</v>
      </c>
      <c r="B2370">
        <v>774.7</v>
      </c>
      <c r="C2370">
        <v>3912</v>
      </c>
      <c r="E2370">
        <v>8498.2000000000007</v>
      </c>
    </row>
    <row r="2371" spans="1:6" x14ac:dyDescent="0.2">
      <c r="A2371" s="74">
        <v>40119</v>
      </c>
      <c r="D2371">
        <v>1682.6</v>
      </c>
    </row>
    <row r="2372" spans="1:6" x14ac:dyDescent="0.2">
      <c r="A2372" s="74">
        <v>40126</v>
      </c>
      <c r="D2372">
        <v>1680.4</v>
      </c>
    </row>
    <row r="2373" spans="1:6" x14ac:dyDescent="0.2">
      <c r="A2373" s="74">
        <v>40133</v>
      </c>
      <c r="D2373">
        <v>1680.8</v>
      </c>
    </row>
    <row r="2374" spans="1:6" x14ac:dyDescent="0.2">
      <c r="A2374" s="74">
        <v>40140</v>
      </c>
      <c r="D2374">
        <v>1683</v>
      </c>
    </row>
    <row r="2375" spans="1:6" x14ac:dyDescent="0.2">
      <c r="A2375" s="74">
        <v>40147</v>
      </c>
      <c r="D2375">
        <v>1688.2</v>
      </c>
    </row>
    <row r="2376" spans="1:6" x14ac:dyDescent="0.2">
      <c r="A2376" s="74">
        <v>40148</v>
      </c>
      <c r="B2376">
        <v>778.8</v>
      </c>
      <c r="C2376">
        <v>3907.6</v>
      </c>
      <c r="E2376">
        <v>8493.1</v>
      </c>
    </row>
    <row r="2377" spans="1:6" x14ac:dyDescent="0.2">
      <c r="A2377" s="74">
        <v>40154</v>
      </c>
      <c r="D2377">
        <v>1684.8</v>
      </c>
    </row>
    <row r="2378" spans="1:6" x14ac:dyDescent="0.2">
      <c r="A2378" s="74">
        <v>40161</v>
      </c>
      <c r="D2378">
        <v>1691.1</v>
      </c>
    </row>
    <row r="2379" spans="1:6" x14ac:dyDescent="0.2">
      <c r="A2379" s="74">
        <v>40168</v>
      </c>
      <c r="D2379">
        <v>1698.6</v>
      </c>
    </row>
    <row r="2380" spans="1:6" x14ac:dyDescent="0.2">
      <c r="A2380" s="74">
        <v>40175</v>
      </c>
      <c r="D2380">
        <v>1690.1</v>
      </c>
    </row>
    <row r="2381" spans="1:6" x14ac:dyDescent="0.2">
      <c r="A2381" s="74">
        <v>40179</v>
      </c>
      <c r="B2381">
        <v>770</v>
      </c>
      <c r="C2381">
        <v>3887.8</v>
      </c>
      <c r="E2381">
        <v>8455.4</v>
      </c>
      <c r="F2381">
        <v>1.74</v>
      </c>
    </row>
    <row r="2382" spans="1:6" x14ac:dyDescent="0.2">
      <c r="A2382" s="74">
        <v>40182</v>
      </c>
      <c r="D2382">
        <v>1708.6</v>
      </c>
    </row>
    <row r="2383" spans="1:6" x14ac:dyDescent="0.2">
      <c r="A2383" s="74">
        <v>40189</v>
      </c>
      <c r="D2383">
        <v>1665.4</v>
      </c>
    </row>
    <row r="2384" spans="1:6" x14ac:dyDescent="0.2">
      <c r="A2384" s="74">
        <v>40196</v>
      </c>
      <c r="D2384">
        <v>1669.7</v>
      </c>
    </row>
    <row r="2385" spans="1:6" x14ac:dyDescent="0.2">
      <c r="A2385" s="74">
        <v>40203</v>
      </c>
      <c r="D2385">
        <v>1672.6</v>
      </c>
    </row>
    <row r="2386" spans="1:6" x14ac:dyDescent="0.2">
      <c r="A2386" s="74">
        <v>40210</v>
      </c>
      <c r="B2386">
        <v>782.3</v>
      </c>
      <c r="C2386">
        <v>3914.3</v>
      </c>
      <c r="D2386">
        <v>1670.9</v>
      </c>
      <c r="E2386">
        <v>8505.1</v>
      </c>
    </row>
    <row r="2387" spans="1:6" x14ac:dyDescent="0.2">
      <c r="A2387" s="74">
        <v>40217</v>
      </c>
      <c r="D2387">
        <v>1688.6</v>
      </c>
    </row>
    <row r="2388" spans="1:6" x14ac:dyDescent="0.2">
      <c r="A2388" s="74">
        <v>40224</v>
      </c>
      <c r="D2388">
        <v>1717.2</v>
      </c>
    </row>
    <row r="2389" spans="1:6" x14ac:dyDescent="0.2">
      <c r="A2389" s="74">
        <v>40231</v>
      </c>
      <c r="D2389">
        <v>1702.1</v>
      </c>
    </row>
    <row r="2390" spans="1:6" x14ac:dyDescent="0.2">
      <c r="A2390" s="74">
        <v>40238</v>
      </c>
      <c r="B2390">
        <v>787.6</v>
      </c>
      <c r="C2390">
        <v>3911.7</v>
      </c>
      <c r="D2390">
        <v>1694.9</v>
      </c>
      <c r="E2390">
        <v>8502.2000000000007</v>
      </c>
    </row>
    <row r="2391" spans="1:6" x14ac:dyDescent="0.2">
      <c r="A2391" s="74">
        <v>40245</v>
      </c>
      <c r="D2391">
        <v>1704.2</v>
      </c>
    </row>
    <row r="2392" spans="1:6" x14ac:dyDescent="0.2">
      <c r="A2392" s="74">
        <v>40252</v>
      </c>
      <c r="D2392">
        <v>1722.9</v>
      </c>
    </row>
    <row r="2393" spans="1:6" x14ac:dyDescent="0.2">
      <c r="A2393" s="74">
        <v>40259</v>
      </c>
      <c r="D2393">
        <v>1722.2</v>
      </c>
    </row>
    <row r="2394" spans="1:6" x14ac:dyDescent="0.2">
      <c r="A2394" s="74">
        <v>40266</v>
      </c>
      <c r="D2394">
        <v>1708.3</v>
      </c>
    </row>
    <row r="2395" spans="1:6" x14ac:dyDescent="0.2">
      <c r="A2395" s="74">
        <v>40269</v>
      </c>
      <c r="B2395">
        <v>781.5</v>
      </c>
      <c r="C2395">
        <v>3924.9</v>
      </c>
      <c r="E2395">
        <v>8532.7999999999993</v>
      </c>
      <c r="F2395">
        <v>1.7470000000000001</v>
      </c>
    </row>
    <row r="2396" spans="1:6" x14ac:dyDescent="0.2">
      <c r="A2396" s="74">
        <v>40273</v>
      </c>
      <c r="D2396">
        <v>1686</v>
      </c>
    </row>
    <row r="2397" spans="1:6" x14ac:dyDescent="0.2">
      <c r="A2397" s="74">
        <v>40280</v>
      </c>
      <c r="D2397">
        <v>1697.7</v>
      </c>
    </row>
    <row r="2398" spans="1:6" x14ac:dyDescent="0.2">
      <c r="A2398" s="74">
        <v>40287</v>
      </c>
      <c r="D2398">
        <v>1699.4</v>
      </c>
    </row>
    <row r="2399" spans="1:6" x14ac:dyDescent="0.2">
      <c r="A2399" s="74">
        <v>40294</v>
      </c>
      <c r="D2399">
        <v>1692.3</v>
      </c>
    </row>
    <row r="2400" spans="1:6" x14ac:dyDescent="0.2">
      <c r="A2400" s="74">
        <v>40299</v>
      </c>
      <c r="B2400">
        <v>787</v>
      </c>
      <c r="C2400">
        <v>3952.2</v>
      </c>
      <c r="E2400">
        <v>8587.7000000000007</v>
      </c>
    </row>
    <row r="2401" spans="1:6" x14ac:dyDescent="0.2">
      <c r="A2401" s="74">
        <v>40301</v>
      </c>
      <c r="D2401">
        <v>1728.3</v>
      </c>
    </row>
    <row r="2402" spans="1:6" x14ac:dyDescent="0.2">
      <c r="A2402" s="74">
        <v>40308</v>
      </c>
      <c r="D2402">
        <v>1710.7</v>
      </c>
    </row>
    <row r="2403" spans="1:6" x14ac:dyDescent="0.2">
      <c r="A2403" s="74">
        <v>40315</v>
      </c>
      <c r="D2403">
        <v>1702.8</v>
      </c>
    </row>
    <row r="2404" spans="1:6" x14ac:dyDescent="0.2">
      <c r="A2404" s="74">
        <v>40322</v>
      </c>
      <c r="D2404">
        <v>1707.5</v>
      </c>
    </row>
    <row r="2405" spans="1:6" x14ac:dyDescent="0.2">
      <c r="A2405" s="74">
        <v>40329</v>
      </c>
      <c r="D2405">
        <v>1711.5</v>
      </c>
    </row>
    <row r="2406" spans="1:6" x14ac:dyDescent="0.2">
      <c r="A2406" s="74">
        <v>40330</v>
      </c>
      <c r="B2406">
        <v>797.2</v>
      </c>
      <c r="C2406">
        <v>3962.6</v>
      </c>
      <c r="E2406">
        <v>8606.7000000000007</v>
      </c>
    </row>
    <row r="2407" spans="1:6" x14ac:dyDescent="0.2">
      <c r="A2407" s="74">
        <v>40336</v>
      </c>
      <c r="D2407">
        <v>1717.9</v>
      </c>
    </row>
    <row r="2408" spans="1:6" x14ac:dyDescent="0.2">
      <c r="A2408" s="74">
        <v>40343</v>
      </c>
      <c r="D2408">
        <v>1722.3</v>
      </c>
    </row>
    <row r="2409" spans="1:6" x14ac:dyDescent="0.2">
      <c r="A2409" s="74">
        <v>40350</v>
      </c>
      <c r="D2409">
        <v>1741.3</v>
      </c>
    </row>
    <row r="2410" spans="1:6" x14ac:dyDescent="0.2">
      <c r="A2410" s="74">
        <v>40357</v>
      </c>
      <c r="D2410">
        <v>1748.3</v>
      </c>
    </row>
    <row r="2411" spans="1:6" x14ac:dyDescent="0.2">
      <c r="A2411" s="74">
        <v>40360</v>
      </c>
      <c r="B2411">
        <v>792.3</v>
      </c>
      <c r="C2411">
        <v>3959.6</v>
      </c>
      <c r="E2411">
        <v>8616.2999999999993</v>
      </c>
      <c r="F2411">
        <v>1.748</v>
      </c>
    </row>
    <row r="2412" spans="1:6" x14ac:dyDescent="0.2">
      <c r="A2412" s="74">
        <v>40364</v>
      </c>
      <c r="D2412">
        <v>1719.3</v>
      </c>
    </row>
    <row r="2413" spans="1:6" x14ac:dyDescent="0.2">
      <c r="A2413" s="74">
        <v>40371</v>
      </c>
      <c r="D2413">
        <v>1722.3</v>
      </c>
    </row>
    <row r="2414" spans="1:6" x14ac:dyDescent="0.2">
      <c r="A2414" s="74">
        <v>40378</v>
      </c>
      <c r="D2414">
        <v>1718.8</v>
      </c>
    </row>
    <row r="2415" spans="1:6" x14ac:dyDescent="0.2">
      <c r="A2415" s="74">
        <v>40385</v>
      </c>
      <c r="D2415">
        <v>1730.6</v>
      </c>
    </row>
    <row r="2416" spans="1:6" x14ac:dyDescent="0.2">
      <c r="A2416" s="74">
        <v>40391</v>
      </c>
      <c r="B2416">
        <v>802.4</v>
      </c>
      <c r="C2416">
        <v>3977</v>
      </c>
      <c r="E2416">
        <v>8666.7000000000007</v>
      </c>
    </row>
    <row r="2417" spans="1:6" x14ac:dyDescent="0.2">
      <c r="A2417" s="74">
        <v>40392</v>
      </c>
      <c r="D2417">
        <v>1729.2</v>
      </c>
    </row>
    <row r="2418" spans="1:6" x14ac:dyDescent="0.2">
      <c r="A2418" s="74">
        <v>40399</v>
      </c>
      <c r="D2418">
        <v>1743.4</v>
      </c>
    </row>
    <row r="2419" spans="1:6" x14ac:dyDescent="0.2">
      <c r="A2419" s="74">
        <v>40406</v>
      </c>
      <c r="D2419">
        <v>1742.1</v>
      </c>
    </row>
    <row r="2420" spans="1:6" x14ac:dyDescent="0.2">
      <c r="A2420" s="74">
        <v>40413</v>
      </c>
      <c r="D2420">
        <v>1757.4</v>
      </c>
    </row>
    <row r="2421" spans="1:6" x14ac:dyDescent="0.2">
      <c r="A2421" s="74">
        <v>40420</v>
      </c>
      <c r="D2421">
        <v>1757.3</v>
      </c>
    </row>
    <row r="2422" spans="1:6" x14ac:dyDescent="0.2">
      <c r="A2422" s="74">
        <v>40422</v>
      </c>
      <c r="B2422">
        <v>809.2</v>
      </c>
      <c r="C2422">
        <v>3984.8</v>
      </c>
      <c r="E2422">
        <v>8697.7999999999993</v>
      </c>
    </row>
    <row r="2423" spans="1:6" x14ac:dyDescent="0.2">
      <c r="A2423" s="74">
        <v>40427</v>
      </c>
      <c r="D2423">
        <v>1749.5</v>
      </c>
    </row>
    <row r="2424" spans="1:6" x14ac:dyDescent="0.2">
      <c r="A2424" s="74">
        <v>40434</v>
      </c>
      <c r="D2424">
        <v>1768.6</v>
      </c>
    </row>
    <row r="2425" spans="1:6" x14ac:dyDescent="0.2">
      <c r="A2425" s="74">
        <v>40441</v>
      </c>
      <c r="D2425">
        <v>1769.6</v>
      </c>
    </row>
    <row r="2426" spans="1:6" x14ac:dyDescent="0.2">
      <c r="A2426" s="74">
        <v>40448</v>
      </c>
      <c r="D2426">
        <v>1770.2</v>
      </c>
    </row>
    <row r="2427" spans="1:6" x14ac:dyDescent="0.2">
      <c r="A2427" s="74">
        <v>40452</v>
      </c>
      <c r="B2427">
        <v>812.8</v>
      </c>
      <c r="C2427">
        <v>3993.4</v>
      </c>
      <c r="E2427">
        <v>8746.9</v>
      </c>
      <c r="F2427">
        <v>1.7450000000000001</v>
      </c>
    </row>
    <row r="2428" spans="1:6" x14ac:dyDescent="0.2">
      <c r="A2428" s="74">
        <v>40455</v>
      </c>
      <c r="D2428">
        <v>1776.2</v>
      </c>
    </row>
    <row r="2429" spans="1:6" x14ac:dyDescent="0.2">
      <c r="A2429" s="74">
        <v>40462</v>
      </c>
      <c r="D2429">
        <v>1789.5</v>
      </c>
    </row>
    <row r="2430" spans="1:6" x14ac:dyDescent="0.2">
      <c r="A2430" s="74">
        <v>40469</v>
      </c>
      <c r="D2430">
        <v>1776.5</v>
      </c>
    </row>
    <row r="2431" spans="1:6" x14ac:dyDescent="0.2">
      <c r="A2431" s="74">
        <v>40476</v>
      </c>
      <c r="D2431">
        <v>1789.5</v>
      </c>
    </row>
    <row r="2432" spans="1:6" x14ac:dyDescent="0.2">
      <c r="A2432" s="74">
        <v>40483</v>
      </c>
      <c r="B2432">
        <v>832.6</v>
      </c>
      <c r="C2432">
        <v>3992.8</v>
      </c>
      <c r="D2432">
        <v>1766.4</v>
      </c>
      <c r="E2432">
        <v>8767.7000000000007</v>
      </c>
    </row>
    <row r="2433" spans="1:6" x14ac:dyDescent="0.2">
      <c r="A2433" s="74">
        <v>40490</v>
      </c>
      <c r="D2433">
        <v>1867.7</v>
      </c>
    </row>
    <row r="2434" spans="1:6" x14ac:dyDescent="0.2">
      <c r="A2434" s="74">
        <v>40497</v>
      </c>
      <c r="D2434">
        <v>1802</v>
      </c>
    </row>
    <row r="2435" spans="1:6" x14ac:dyDescent="0.2">
      <c r="A2435" s="74">
        <v>40504</v>
      </c>
      <c r="D2435">
        <v>1819</v>
      </c>
    </row>
    <row r="2436" spans="1:6" x14ac:dyDescent="0.2">
      <c r="A2436" s="74">
        <v>40511</v>
      </c>
      <c r="D2436">
        <v>1836.1</v>
      </c>
    </row>
    <row r="2437" spans="1:6" x14ac:dyDescent="0.2">
      <c r="A2437" s="74">
        <v>40513</v>
      </c>
      <c r="B2437">
        <v>833.1</v>
      </c>
      <c r="C2437">
        <v>3991.2</v>
      </c>
      <c r="E2437">
        <v>8799.4</v>
      </c>
    </row>
    <row r="2438" spans="1:6" x14ac:dyDescent="0.2">
      <c r="A2438" s="74">
        <v>40518</v>
      </c>
      <c r="D2438">
        <v>1812.3</v>
      </c>
    </row>
    <row r="2439" spans="1:6" x14ac:dyDescent="0.2">
      <c r="A2439" s="74">
        <v>40525</v>
      </c>
      <c r="D2439">
        <v>1829</v>
      </c>
    </row>
    <row r="2440" spans="1:6" x14ac:dyDescent="0.2">
      <c r="A2440" s="74">
        <v>40532</v>
      </c>
      <c r="D2440">
        <v>1840.8</v>
      </c>
    </row>
    <row r="2441" spans="1:6" x14ac:dyDescent="0.2">
      <c r="A2441" s="74">
        <v>40539</v>
      </c>
      <c r="D2441">
        <v>1853.6</v>
      </c>
    </row>
    <row r="2442" spans="1:6" x14ac:dyDescent="0.2">
      <c r="A2442" s="74">
        <v>40544</v>
      </c>
      <c r="B2442">
        <v>834.7</v>
      </c>
      <c r="C2442">
        <v>3987.8</v>
      </c>
      <c r="E2442">
        <v>8820.4</v>
      </c>
      <c r="F2442">
        <v>1.728</v>
      </c>
    </row>
    <row r="2443" spans="1:6" x14ac:dyDescent="0.2">
      <c r="A2443" s="74">
        <v>40546</v>
      </c>
      <c r="D2443">
        <v>1849.9</v>
      </c>
    </row>
    <row r="2444" spans="1:6" x14ac:dyDescent="0.2">
      <c r="A2444" s="74">
        <v>40553</v>
      </c>
      <c r="D2444">
        <v>1834.5</v>
      </c>
    </row>
    <row r="2445" spans="1:6" x14ac:dyDescent="0.2">
      <c r="A2445" s="74">
        <v>40560</v>
      </c>
      <c r="D2445">
        <v>1858.3</v>
      </c>
    </row>
    <row r="2446" spans="1:6" x14ac:dyDescent="0.2">
      <c r="A2446" s="74">
        <v>40567</v>
      </c>
      <c r="D2446">
        <v>1854.1</v>
      </c>
    </row>
    <row r="2447" spans="1:6" x14ac:dyDescent="0.2">
      <c r="A2447" s="74">
        <v>40574</v>
      </c>
      <c r="D2447">
        <v>1868.8</v>
      </c>
    </row>
    <row r="2448" spans="1:6" x14ac:dyDescent="0.2">
      <c r="A2448" s="74">
        <v>40575</v>
      </c>
      <c r="B2448">
        <v>842.8</v>
      </c>
      <c r="C2448">
        <v>4003.7</v>
      </c>
      <c r="E2448">
        <v>8884.2000000000007</v>
      </c>
    </row>
    <row r="2449" spans="1:6" x14ac:dyDescent="0.2">
      <c r="A2449" s="74">
        <v>40581</v>
      </c>
      <c r="D2449">
        <v>1850.4</v>
      </c>
    </row>
    <row r="2450" spans="1:6" x14ac:dyDescent="0.2">
      <c r="A2450" s="74">
        <v>40588</v>
      </c>
      <c r="D2450">
        <v>1859.1</v>
      </c>
    </row>
    <row r="2451" spans="1:6" x14ac:dyDescent="0.2">
      <c r="A2451" s="74">
        <v>40595</v>
      </c>
      <c r="D2451">
        <v>1885.8</v>
      </c>
    </row>
    <row r="2452" spans="1:6" x14ac:dyDescent="0.2">
      <c r="A2452" s="74">
        <v>40602</v>
      </c>
      <c r="D2452">
        <v>1895.2</v>
      </c>
    </row>
    <row r="2453" spans="1:6" x14ac:dyDescent="0.2">
      <c r="A2453" s="74">
        <v>40603</v>
      </c>
      <c r="B2453">
        <v>850.3</v>
      </c>
      <c r="C2453">
        <v>4008.4</v>
      </c>
      <c r="E2453">
        <v>8940.6</v>
      </c>
    </row>
    <row r="2454" spans="1:6" x14ac:dyDescent="0.2">
      <c r="A2454" s="74">
        <v>40609</v>
      </c>
      <c r="D2454">
        <v>1875.6</v>
      </c>
    </row>
    <row r="2455" spans="1:6" x14ac:dyDescent="0.2">
      <c r="A2455" s="74">
        <v>40616</v>
      </c>
      <c r="D2455">
        <v>1889.6</v>
      </c>
    </row>
    <row r="2456" spans="1:6" x14ac:dyDescent="0.2">
      <c r="A2456" s="74">
        <v>40623</v>
      </c>
      <c r="D2456">
        <v>1901.2</v>
      </c>
    </row>
    <row r="2457" spans="1:6" x14ac:dyDescent="0.2">
      <c r="A2457" s="74">
        <v>40630</v>
      </c>
      <c r="D2457">
        <v>1897.1</v>
      </c>
    </row>
    <row r="2458" spans="1:6" x14ac:dyDescent="0.2">
      <c r="A2458" s="74">
        <v>40634</v>
      </c>
      <c r="B2458">
        <v>846.5</v>
      </c>
      <c r="C2458">
        <v>4017.1</v>
      </c>
      <c r="E2458">
        <v>9002.1</v>
      </c>
      <c r="F2458">
        <v>1.714</v>
      </c>
    </row>
    <row r="2459" spans="1:6" x14ac:dyDescent="0.2">
      <c r="A2459" s="74">
        <v>40637</v>
      </c>
      <c r="D2459">
        <v>1895.4</v>
      </c>
    </row>
    <row r="2460" spans="1:6" x14ac:dyDescent="0.2">
      <c r="A2460" s="74">
        <v>40644</v>
      </c>
      <c r="D2460">
        <v>1896.4</v>
      </c>
    </row>
    <row r="2461" spans="1:6" x14ac:dyDescent="0.2">
      <c r="A2461" s="74">
        <v>40651</v>
      </c>
      <c r="D2461">
        <v>1892.8</v>
      </c>
    </row>
    <row r="2462" spans="1:6" x14ac:dyDescent="0.2">
      <c r="A2462" s="74">
        <v>40658</v>
      </c>
      <c r="D2462">
        <v>1902.2</v>
      </c>
    </row>
    <row r="2463" spans="1:6" x14ac:dyDescent="0.2">
      <c r="A2463" s="74">
        <v>40664</v>
      </c>
      <c r="B2463">
        <v>863.7</v>
      </c>
      <c r="C2463">
        <v>4035.8</v>
      </c>
      <c r="E2463">
        <v>9072.7000000000007</v>
      </c>
    </row>
    <row r="2464" spans="1:6" x14ac:dyDescent="0.2">
      <c r="A2464" s="74">
        <v>40665</v>
      </c>
      <c r="D2464">
        <v>1920.6</v>
      </c>
    </row>
    <row r="2465" spans="1:6" x14ac:dyDescent="0.2">
      <c r="A2465" s="74">
        <v>40672</v>
      </c>
      <c r="D2465">
        <v>1928.1</v>
      </c>
    </row>
    <row r="2466" spans="1:6" x14ac:dyDescent="0.2">
      <c r="A2466" s="74">
        <v>40679</v>
      </c>
      <c r="D2466">
        <v>1930.7</v>
      </c>
    </row>
    <row r="2467" spans="1:6" x14ac:dyDescent="0.2">
      <c r="A2467" s="74">
        <v>40686</v>
      </c>
      <c r="D2467">
        <v>1942.2</v>
      </c>
    </row>
    <row r="2468" spans="1:6" x14ac:dyDescent="0.2">
      <c r="A2468" s="74">
        <v>40693</v>
      </c>
      <c r="D2468">
        <v>1956.5</v>
      </c>
    </row>
    <row r="2469" spans="1:6" x14ac:dyDescent="0.2">
      <c r="A2469" s="74">
        <v>40695</v>
      </c>
      <c r="B2469">
        <v>873.4</v>
      </c>
      <c r="C2469">
        <v>4069.5</v>
      </c>
      <c r="E2469">
        <v>9148.4</v>
      </c>
    </row>
    <row r="2470" spans="1:6" x14ac:dyDescent="0.2">
      <c r="A2470" s="74">
        <v>40700</v>
      </c>
      <c r="D2470">
        <v>1936</v>
      </c>
    </row>
    <row r="2471" spans="1:6" x14ac:dyDescent="0.2">
      <c r="A2471" s="74">
        <v>40707</v>
      </c>
      <c r="D2471">
        <v>1951.5</v>
      </c>
    </row>
    <row r="2472" spans="1:6" x14ac:dyDescent="0.2">
      <c r="A2472" s="74">
        <v>40714</v>
      </c>
      <c r="D2472">
        <v>1961.5</v>
      </c>
    </row>
    <row r="2473" spans="1:6" x14ac:dyDescent="0.2">
      <c r="A2473" s="74">
        <v>40721</v>
      </c>
      <c r="D2473">
        <v>1959.4</v>
      </c>
    </row>
    <row r="2474" spans="1:6" x14ac:dyDescent="0.2">
      <c r="A2474" s="74">
        <v>40725</v>
      </c>
      <c r="B2474">
        <v>885.6</v>
      </c>
      <c r="C2474">
        <v>4132.2</v>
      </c>
      <c r="E2474">
        <v>9313.7999999999993</v>
      </c>
      <c r="F2474">
        <v>1.6559999999999999</v>
      </c>
    </row>
    <row r="2475" spans="1:6" x14ac:dyDescent="0.2">
      <c r="A2475" s="74">
        <v>40728</v>
      </c>
      <c r="D2475">
        <v>1985.7</v>
      </c>
    </row>
    <row r="2476" spans="1:6" x14ac:dyDescent="0.2">
      <c r="A2476" s="74">
        <v>40735</v>
      </c>
      <c r="D2476">
        <v>1983.7</v>
      </c>
    </row>
    <row r="2477" spans="1:6" x14ac:dyDescent="0.2">
      <c r="A2477" s="74">
        <v>40742</v>
      </c>
      <c r="D2477">
        <v>1975.8</v>
      </c>
    </row>
    <row r="2478" spans="1:6" x14ac:dyDescent="0.2">
      <c r="A2478" s="74">
        <v>40749</v>
      </c>
      <c r="D2478">
        <v>2001.2</v>
      </c>
    </row>
    <row r="2479" spans="1:6" x14ac:dyDescent="0.2">
      <c r="A2479" s="74">
        <v>40756</v>
      </c>
      <c r="B2479">
        <v>935.6</v>
      </c>
      <c r="C2479">
        <v>4203.8</v>
      </c>
      <c r="D2479">
        <v>2063.5</v>
      </c>
      <c r="E2479">
        <v>9505</v>
      </c>
    </row>
    <row r="2480" spans="1:6" x14ac:dyDescent="0.2">
      <c r="A2480" s="74">
        <v>40763</v>
      </c>
      <c r="D2480">
        <v>2094.4</v>
      </c>
    </row>
    <row r="2481" spans="1:6" x14ac:dyDescent="0.2">
      <c r="A2481" s="74">
        <v>40770</v>
      </c>
      <c r="D2481">
        <v>2109.1</v>
      </c>
    </row>
    <row r="2482" spans="1:6" x14ac:dyDescent="0.2">
      <c r="A2482" s="74">
        <v>40777</v>
      </c>
      <c r="D2482">
        <v>2136</v>
      </c>
    </row>
    <row r="2483" spans="1:6" x14ac:dyDescent="0.2">
      <c r="A2483" s="74">
        <v>40784</v>
      </c>
      <c r="D2483">
        <v>2122.4</v>
      </c>
    </row>
    <row r="2484" spans="1:6" x14ac:dyDescent="0.2">
      <c r="A2484" s="74">
        <v>40787</v>
      </c>
      <c r="B2484">
        <v>935.6</v>
      </c>
      <c r="C2484">
        <v>4203.8999999999996</v>
      </c>
      <c r="E2484">
        <v>9525.7999999999993</v>
      </c>
    </row>
    <row r="2485" spans="1:6" x14ac:dyDescent="0.2">
      <c r="A2485" s="74">
        <v>40791</v>
      </c>
      <c r="D2485">
        <v>2110.1</v>
      </c>
    </row>
    <row r="2486" spans="1:6" x14ac:dyDescent="0.2">
      <c r="A2486" s="74">
        <v>40798</v>
      </c>
      <c r="D2486">
        <v>2118.6999999999998</v>
      </c>
    </row>
    <row r="2487" spans="1:6" x14ac:dyDescent="0.2">
      <c r="A2487" s="74">
        <v>40805</v>
      </c>
      <c r="D2487">
        <v>2120.9</v>
      </c>
    </row>
    <row r="2488" spans="1:6" x14ac:dyDescent="0.2">
      <c r="A2488" s="74">
        <v>40812</v>
      </c>
      <c r="D2488">
        <v>2128</v>
      </c>
    </row>
    <row r="2489" spans="1:6" x14ac:dyDescent="0.2">
      <c r="A2489" s="74">
        <v>40817</v>
      </c>
      <c r="B2489">
        <v>938.7</v>
      </c>
      <c r="C2489">
        <v>4215.8999999999996</v>
      </c>
      <c r="E2489">
        <v>9559.5</v>
      </c>
      <c r="F2489">
        <v>1.649</v>
      </c>
    </row>
    <row r="2490" spans="1:6" x14ac:dyDescent="0.2">
      <c r="A2490" s="74">
        <v>40819</v>
      </c>
      <c r="D2490">
        <v>2176.6999999999998</v>
      </c>
    </row>
    <row r="2491" spans="1:6" x14ac:dyDescent="0.2">
      <c r="A2491" s="74">
        <v>40826</v>
      </c>
      <c r="D2491">
        <v>2150.8000000000002</v>
      </c>
    </row>
    <row r="2492" spans="1:6" x14ac:dyDescent="0.2">
      <c r="A2492" s="74">
        <v>40833</v>
      </c>
      <c r="D2492">
        <v>2128.1999999999998</v>
      </c>
    </row>
    <row r="2493" spans="1:6" x14ac:dyDescent="0.2">
      <c r="A2493" s="74">
        <v>40840</v>
      </c>
      <c r="D2493">
        <v>2126.6</v>
      </c>
    </row>
    <row r="2494" spans="1:6" x14ac:dyDescent="0.2">
      <c r="A2494" s="74">
        <v>40847</v>
      </c>
      <c r="D2494">
        <v>2136.1999999999998</v>
      </c>
    </row>
    <row r="2495" spans="1:6" x14ac:dyDescent="0.2">
      <c r="A2495" s="74">
        <v>40848</v>
      </c>
      <c r="B2495">
        <v>960.5</v>
      </c>
      <c r="C2495">
        <v>4230.3999999999996</v>
      </c>
      <c r="E2495">
        <v>9610.1</v>
      </c>
    </row>
    <row r="2496" spans="1:6" x14ac:dyDescent="0.2">
      <c r="A2496" s="74">
        <v>40854</v>
      </c>
      <c r="D2496">
        <v>2147.3000000000002</v>
      </c>
    </row>
    <row r="2497" spans="1:6" x14ac:dyDescent="0.2">
      <c r="A2497" s="74">
        <v>40861</v>
      </c>
      <c r="D2497">
        <v>2171.9</v>
      </c>
    </row>
    <row r="2498" spans="1:6" x14ac:dyDescent="0.2">
      <c r="A2498" s="74">
        <v>40868</v>
      </c>
      <c r="D2498">
        <v>2179.4</v>
      </c>
    </row>
    <row r="2499" spans="1:6" x14ac:dyDescent="0.2">
      <c r="A2499" s="74">
        <v>40875</v>
      </c>
      <c r="D2499">
        <v>2171.1999999999998</v>
      </c>
    </row>
    <row r="2500" spans="1:6" x14ac:dyDescent="0.2">
      <c r="A2500" s="74">
        <v>40878</v>
      </c>
      <c r="B2500">
        <v>953.1</v>
      </c>
      <c r="C2500">
        <v>4250.3</v>
      </c>
      <c r="E2500">
        <v>9657.7000000000007</v>
      </c>
    </row>
    <row r="2501" spans="1:6" x14ac:dyDescent="0.2">
      <c r="A2501" s="74">
        <v>40882</v>
      </c>
      <c r="D2501">
        <v>2158.5</v>
      </c>
    </row>
    <row r="2502" spans="1:6" x14ac:dyDescent="0.2">
      <c r="A2502" s="74">
        <v>40889</v>
      </c>
      <c r="D2502">
        <v>2165.6999999999998</v>
      </c>
    </row>
    <row r="2503" spans="1:6" x14ac:dyDescent="0.2">
      <c r="A2503" s="74">
        <v>40896</v>
      </c>
      <c r="D2503">
        <v>2149.8000000000002</v>
      </c>
    </row>
    <row r="2504" spans="1:6" x14ac:dyDescent="0.2">
      <c r="A2504" s="74">
        <v>40903</v>
      </c>
      <c r="D2504">
        <v>2156.3000000000002</v>
      </c>
    </row>
    <row r="2505" spans="1:6" x14ac:dyDescent="0.2">
      <c r="A2505" s="74">
        <v>40909</v>
      </c>
      <c r="B2505">
        <v>964.5</v>
      </c>
      <c r="C2505">
        <v>4271.2</v>
      </c>
      <c r="E2505">
        <v>9731.5</v>
      </c>
      <c r="F2505">
        <v>1.6419999999999999</v>
      </c>
    </row>
    <row r="2506" spans="1:6" x14ac:dyDescent="0.2">
      <c r="A2506" s="74">
        <v>40910</v>
      </c>
      <c r="D2506">
        <v>2199.1999999999998</v>
      </c>
    </row>
    <row r="2507" spans="1:6" x14ac:dyDescent="0.2">
      <c r="A2507" s="74">
        <v>40917</v>
      </c>
      <c r="D2507">
        <v>2199.3000000000002</v>
      </c>
    </row>
    <row r="2508" spans="1:6" x14ac:dyDescent="0.2">
      <c r="A2508" s="74">
        <v>40924</v>
      </c>
      <c r="D2508">
        <v>2198.1</v>
      </c>
    </row>
    <row r="2509" spans="1:6" x14ac:dyDescent="0.2">
      <c r="A2509" s="74">
        <v>40931</v>
      </c>
      <c r="D2509">
        <v>2207.4</v>
      </c>
    </row>
    <row r="2510" spans="1:6" x14ac:dyDescent="0.2">
      <c r="A2510" s="74">
        <v>40938</v>
      </c>
      <c r="D2510">
        <v>2204.3000000000002</v>
      </c>
    </row>
    <row r="2511" spans="1:6" x14ac:dyDescent="0.2">
      <c r="A2511" s="74">
        <v>40940</v>
      </c>
      <c r="B2511">
        <v>967.8</v>
      </c>
      <c r="C2511">
        <v>4287.3999999999996</v>
      </c>
      <c r="E2511">
        <v>9789.2999999999993</v>
      </c>
    </row>
    <row r="2512" spans="1:6" x14ac:dyDescent="0.2">
      <c r="A2512" s="74">
        <v>40945</v>
      </c>
      <c r="D2512">
        <v>2197.3000000000002</v>
      </c>
    </row>
    <row r="2513" spans="1:6" x14ac:dyDescent="0.2">
      <c r="A2513" s="74">
        <v>40952</v>
      </c>
      <c r="D2513">
        <v>2211.8000000000002</v>
      </c>
    </row>
    <row r="2514" spans="1:6" x14ac:dyDescent="0.2">
      <c r="A2514" s="74">
        <v>40959</v>
      </c>
      <c r="D2514">
        <v>2217.4</v>
      </c>
    </row>
    <row r="2515" spans="1:6" x14ac:dyDescent="0.2">
      <c r="A2515" s="74">
        <v>40966</v>
      </c>
      <c r="D2515">
        <v>2210.4</v>
      </c>
    </row>
    <row r="2516" spans="1:6" x14ac:dyDescent="0.2">
      <c r="A2516" s="74">
        <v>40969</v>
      </c>
      <c r="B2516">
        <v>975.7</v>
      </c>
      <c r="C2516">
        <v>4299.3</v>
      </c>
      <c r="E2516">
        <v>9837.1</v>
      </c>
    </row>
    <row r="2517" spans="1:6" x14ac:dyDescent="0.2">
      <c r="A2517" s="74">
        <v>40973</v>
      </c>
      <c r="D2517">
        <v>2213.6999999999998</v>
      </c>
    </row>
    <row r="2518" spans="1:6" x14ac:dyDescent="0.2">
      <c r="A2518" s="74">
        <v>40980</v>
      </c>
      <c r="D2518">
        <v>2228.9</v>
      </c>
    </row>
    <row r="2519" spans="1:6" x14ac:dyDescent="0.2">
      <c r="A2519" s="74">
        <v>40987</v>
      </c>
      <c r="D2519">
        <v>2227.9</v>
      </c>
    </row>
    <row r="2520" spans="1:6" x14ac:dyDescent="0.2">
      <c r="A2520" s="74">
        <v>40994</v>
      </c>
      <c r="D2520">
        <v>2227.1999999999998</v>
      </c>
    </row>
    <row r="2521" spans="1:6" x14ac:dyDescent="0.2">
      <c r="A2521" s="74">
        <v>41000</v>
      </c>
      <c r="B2521">
        <v>979.2</v>
      </c>
      <c r="C2521">
        <v>4315.2</v>
      </c>
      <c r="E2521">
        <v>9889.9</v>
      </c>
      <c r="F2521">
        <v>1.63</v>
      </c>
    </row>
    <row r="2522" spans="1:6" x14ac:dyDescent="0.2">
      <c r="A2522" s="74">
        <v>41001</v>
      </c>
      <c r="D2522">
        <v>2247.1</v>
      </c>
    </row>
    <row r="2523" spans="1:6" x14ac:dyDescent="0.2">
      <c r="A2523" s="74">
        <v>41008</v>
      </c>
      <c r="D2523">
        <v>2249.9</v>
      </c>
    </row>
    <row r="2524" spans="1:6" x14ac:dyDescent="0.2">
      <c r="A2524" s="74">
        <v>41015</v>
      </c>
      <c r="D2524">
        <v>2241.8000000000002</v>
      </c>
    </row>
    <row r="2525" spans="1:6" x14ac:dyDescent="0.2">
      <c r="A2525" s="74">
        <v>41022</v>
      </c>
      <c r="D2525">
        <v>2247.4</v>
      </c>
    </row>
    <row r="2526" spans="1:6" x14ac:dyDescent="0.2">
      <c r="A2526" s="74">
        <v>41029</v>
      </c>
      <c r="D2526">
        <v>2253.5</v>
      </c>
    </row>
    <row r="2527" spans="1:6" x14ac:dyDescent="0.2">
      <c r="A2527" s="74">
        <v>41030</v>
      </c>
      <c r="B2527">
        <v>988.3</v>
      </c>
      <c r="C2527">
        <v>4343.7</v>
      </c>
      <c r="E2527">
        <v>9934.6</v>
      </c>
    </row>
    <row r="2528" spans="1:6" x14ac:dyDescent="0.2">
      <c r="A2528" s="74">
        <v>41036</v>
      </c>
      <c r="D2528">
        <v>2241.3000000000002</v>
      </c>
    </row>
    <row r="2529" spans="1:6" x14ac:dyDescent="0.2">
      <c r="A2529" s="74">
        <v>41043</v>
      </c>
      <c r="D2529">
        <v>2267.3000000000002</v>
      </c>
    </row>
    <row r="2530" spans="1:6" x14ac:dyDescent="0.2">
      <c r="A2530" s="74">
        <v>41050</v>
      </c>
      <c r="D2530">
        <v>2261.9</v>
      </c>
    </row>
    <row r="2531" spans="1:6" x14ac:dyDescent="0.2">
      <c r="A2531" s="74">
        <v>41057</v>
      </c>
      <c r="D2531">
        <v>2256.6</v>
      </c>
    </row>
    <row r="2532" spans="1:6" x14ac:dyDescent="0.2">
      <c r="A2532" s="74">
        <v>41061</v>
      </c>
      <c r="B2532">
        <v>998.5</v>
      </c>
      <c r="C2532">
        <v>4375.1000000000004</v>
      </c>
      <c r="E2532">
        <v>9998.1</v>
      </c>
    </row>
    <row r="2533" spans="1:6" x14ac:dyDescent="0.2">
      <c r="A2533" s="74">
        <v>41064</v>
      </c>
      <c r="D2533">
        <v>2255.1999999999998</v>
      </c>
    </row>
    <row r="2534" spans="1:6" x14ac:dyDescent="0.2">
      <c r="A2534" s="74">
        <v>41071</v>
      </c>
      <c r="D2534">
        <v>2290.5</v>
      </c>
    </row>
    <row r="2535" spans="1:6" x14ac:dyDescent="0.2">
      <c r="A2535" s="74">
        <v>41078</v>
      </c>
      <c r="D2535">
        <v>2274.6</v>
      </c>
    </row>
    <row r="2536" spans="1:6" x14ac:dyDescent="0.2">
      <c r="A2536" s="74">
        <v>41085</v>
      </c>
      <c r="D2536">
        <v>2272.9</v>
      </c>
    </row>
    <row r="2537" spans="1:6" x14ac:dyDescent="0.2">
      <c r="A2537" s="74">
        <v>41091</v>
      </c>
      <c r="B2537">
        <v>1012.1</v>
      </c>
      <c r="C2537">
        <v>4398.8</v>
      </c>
      <c r="E2537">
        <v>10055.299999999999</v>
      </c>
      <c r="F2537">
        <v>1.6120000000000001</v>
      </c>
    </row>
    <row r="2538" spans="1:6" x14ac:dyDescent="0.2">
      <c r="A2538" s="74">
        <v>41092</v>
      </c>
      <c r="D2538">
        <v>2284.4</v>
      </c>
    </row>
    <row r="2539" spans="1:6" x14ac:dyDescent="0.2">
      <c r="A2539" s="74">
        <v>41099</v>
      </c>
      <c r="D2539">
        <v>2337.5</v>
      </c>
    </row>
    <row r="2540" spans="1:6" x14ac:dyDescent="0.2">
      <c r="A2540" s="74">
        <v>41106</v>
      </c>
      <c r="D2540">
        <v>2316.1999999999998</v>
      </c>
    </row>
    <row r="2541" spans="1:6" x14ac:dyDescent="0.2">
      <c r="A2541" s="74">
        <v>41113</v>
      </c>
      <c r="D2541">
        <v>2317.6999999999998</v>
      </c>
    </row>
    <row r="2542" spans="1:6" x14ac:dyDescent="0.2">
      <c r="A2542" s="74">
        <v>41120</v>
      </c>
      <c r="D2542">
        <v>2311.6999999999998</v>
      </c>
    </row>
    <row r="2543" spans="1:6" x14ac:dyDescent="0.2">
      <c r="A2543" s="74">
        <v>41122</v>
      </c>
      <c r="B2543">
        <v>1022.5</v>
      </c>
      <c r="C2543">
        <v>4399.5</v>
      </c>
      <c r="E2543">
        <v>10115.200000000001</v>
      </c>
    </row>
    <row r="2544" spans="1:6" x14ac:dyDescent="0.2">
      <c r="A2544" s="74">
        <v>41127</v>
      </c>
      <c r="D2544">
        <v>2310.6</v>
      </c>
    </row>
    <row r="2545" spans="1:6" x14ac:dyDescent="0.2">
      <c r="A2545" s="74">
        <v>41134</v>
      </c>
      <c r="D2545">
        <v>2350</v>
      </c>
    </row>
    <row r="2546" spans="1:6" x14ac:dyDescent="0.2">
      <c r="A2546" s="74">
        <v>41141</v>
      </c>
      <c r="D2546">
        <v>2341.8000000000002</v>
      </c>
    </row>
    <row r="2547" spans="1:6" x14ac:dyDescent="0.2">
      <c r="A2547" s="74">
        <v>41148</v>
      </c>
      <c r="D2547">
        <v>2346.1999999999998</v>
      </c>
    </row>
    <row r="2548" spans="1:6" x14ac:dyDescent="0.2">
      <c r="A2548" s="74">
        <v>41153</v>
      </c>
      <c r="B2548">
        <v>1031.3</v>
      </c>
      <c r="C2548">
        <v>4412.3</v>
      </c>
      <c r="E2548">
        <v>10193.1</v>
      </c>
    </row>
    <row r="2549" spans="1:6" x14ac:dyDescent="0.2">
      <c r="A2549" s="74">
        <v>41155</v>
      </c>
      <c r="D2549">
        <v>2420.6999999999998</v>
      </c>
    </row>
    <row r="2550" spans="1:6" x14ac:dyDescent="0.2">
      <c r="A2550" s="74">
        <v>41162</v>
      </c>
      <c r="D2550">
        <v>2405.4</v>
      </c>
    </row>
    <row r="2551" spans="1:6" x14ac:dyDescent="0.2">
      <c r="A2551" s="74">
        <v>41169</v>
      </c>
      <c r="D2551">
        <v>2379.6</v>
      </c>
    </row>
    <row r="2552" spans="1:6" x14ac:dyDescent="0.2">
      <c r="A2552" s="74">
        <v>41176</v>
      </c>
      <c r="D2552">
        <v>2378.6</v>
      </c>
    </row>
    <row r="2553" spans="1:6" x14ac:dyDescent="0.2">
      <c r="A2553" s="74">
        <v>41183</v>
      </c>
      <c r="B2553">
        <v>1042.7</v>
      </c>
      <c r="C2553">
        <v>4427.8</v>
      </c>
      <c r="D2553">
        <v>2382.4</v>
      </c>
      <c r="E2553">
        <v>10256.5</v>
      </c>
      <c r="F2553">
        <v>1.5880000000000001</v>
      </c>
    </row>
    <row r="2554" spans="1:6" x14ac:dyDescent="0.2">
      <c r="A2554" s="74">
        <v>41190</v>
      </c>
      <c r="D2554">
        <v>2422.4</v>
      </c>
    </row>
    <row r="2555" spans="1:6" x14ac:dyDescent="0.2">
      <c r="A2555" s="74">
        <v>41197</v>
      </c>
      <c r="D2555">
        <v>2422.1999999999998</v>
      </c>
    </row>
    <row r="2556" spans="1:6" x14ac:dyDescent="0.2">
      <c r="A2556" s="74">
        <v>41204</v>
      </c>
      <c r="D2556">
        <v>2417.1</v>
      </c>
    </row>
    <row r="2557" spans="1:6" x14ac:dyDescent="0.2">
      <c r="A2557" s="74">
        <v>41211</v>
      </c>
      <c r="D2557">
        <v>2429.4</v>
      </c>
    </row>
    <row r="2558" spans="1:6" x14ac:dyDescent="0.2">
      <c r="A2558" s="74">
        <v>41214</v>
      </c>
      <c r="B2558">
        <v>1053.4000000000001</v>
      </c>
      <c r="C2558">
        <v>4462.6000000000004</v>
      </c>
      <c r="E2558">
        <v>10319.799999999999</v>
      </c>
    </row>
    <row r="2559" spans="1:6" x14ac:dyDescent="0.2">
      <c r="A2559" s="74">
        <v>41218</v>
      </c>
      <c r="D2559">
        <v>2430.1999999999998</v>
      </c>
    </row>
    <row r="2560" spans="1:6" x14ac:dyDescent="0.2">
      <c r="A2560" s="74">
        <v>41225</v>
      </c>
      <c r="D2560">
        <v>2414.8000000000002</v>
      </c>
    </row>
    <row r="2561" spans="1:6" x14ac:dyDescent="0.2">
      <c r="A2561" s="74">
        <v>41232</v>
      </c>
      <c r="D2561">
        <v>2420.5</v>
      </c>
    </row>
    <row r="2562" spans="1:6" x14ac:dyDescent="0.2">
      <c r="A2562" s="74">
        <v>41239</v>
      </c>
      <c r="D2562">
        <v>2405.1999999999998</v>
      </c>
    </row>
    <row r="2563" spans="1:6" x14ac:dyDescent="0.2">
      <c r="A2563" s="74">
        <v>41244</v>
      </c>
      <c r="B2563">
        <v>1063.7</v>
      </c>
      <c r="C2563">
        <v>4520.1000000000004</v>
      </c>
      <c r="E2563">
        <v>10451.5</v>
      </c>
    </row>
    <row r="2564" spans="1:6" x14ac:dyDescent="0.2">
      <c r="A2564" s="74">
        <v>41246</v>
      </c>
      <c r="D2564">
        <v>2467.5</v>
      </c>
    </row>
    <row r="2565" spans="1:6" x14ac:dyDescent="0.2">
      <c r="A2565" s="74">
        <v>41253</v>
      </c>
      <c r="D2565">
        <v>2469.3000000000002</v>
      </c>
    </row>
    <row r="2566" spans="1:6" x14ac:dyDescent="0.2">
      <c r="A2566" s="74">
        <v>41260</v>
      </c>
      <c r="D2566">
        <v>2438.6</v>
      </c>
    </row>
    <row r="2567" spans="1:6" x14ac:dyDescent="0.2">
      <c r="A2567" s="74">
        <v>41267</v>
      </c>
      <c r="D2567">
        <v>2474.4</v>
      </c>
    </row>
    <row r="2568" spans="1:6" x14ac:dyDescent="0.2">
      <c r="A2568" s="74">
        <v>41274</v>
      </c>
      <c r="D2568">
        <v>2459.6999999999998</v>
      </c>
    </row>
    <row r="2569" spans="1:6" x14ac:dyDescent="0.2">
      <c r="A2569" s="74">
        <v>41275</v>
      </c>
      <c r="B2569">
        <v>1066.8</v>
      </c>
      <c r="C2569">
        <v>4522.2</v>
      </c>
      <c r="E2569">
        <v>10477</v>
      </c>
      <c r="F2569">
        <v>1.583</v>
      </c>
    </row>
    <row r="2570" spans="1:6" x14ac:dyDescent="0.2">
      <c r="A2570" s="74">
        <v>41281</v>
      </c>
      <c r="D2570">
        <v>2459.6</v>
      </c>
    </row>
    <row r="2571" spans="1:6" x14ac:dyDescent="0.2">
      <c r="A2571" s="74">
        <v>41288</v>
      </c>
      <c r="D2571">
        <v>2480.1</v>
      </c>
    </row>
    <row r="2572" spans="1:6" x14ac:dyDescent="0.2">
      <c r="A2572" s="74">
        <v>41295</v>
      </c>
      <c r="D2572">
        <v>2488.5</v>
      </c>
    </row>
    <row r="2573" spans="1:6" x14ac:dyDescent="0.2">
      <c r="A2573" s="74">
        <v>41302</v>
      </c>
      <c r="D2573">
        <v>2465.1999999999998</v>
      </c>
    </row>
    <row r="2574" spans="1:6" x14ac:dyDescent="0.2">
      <c r="A2574" s="74">
        <v>41306</v>
      </c>
      <c r="B2574">
        <v>1062.0999999999999</v>
      </c>
      <c r="C2574">
        <v>4503</v>
      </c>
      <c r="E2574">
        <v>10489.1</v>
      </c>
    </row>
    <row r="2575" spans="1:6" x14ac:dyDescent="0.2">
      <c r="A2575" s="74">
        <v>41309</v>
      </c>
      <c r="D2575">
        <v>2474</v>
      </c>
    </row>
    <row r="2576" spans="1:6" x14ac:dyDescent="0.2">
      <c r="A2576" s="74">
        <v>41316</v>
      </c>
      <c r="D2576">
        <v>2484.3000000000002</v>
      </c>
    </row>
    <row r="2577" spans="1:6" x14ac:dyDescent="0.2">
      <c r="A2577" s="74">
        <v>41323</v>
      </c>
      <c r="D2577">
        <v>2469.4</v>
      </c>
    </row>
    <row r="2578" spans="1:6" x14ac:dyDescent="0.2">
      <c r="A2578" s="74">
        <v>41330</v>
      </c>
      <c r="D2578">
        <v>2465.9</v>
      </c>
    </row>
    <row r="2579" spans="1:6" x14ac:dyDescent="0.2">
      <c r="A2579" s="74">
        <v>41334</v>
      </c>
      <c r="B2579">
        <v>1068.5999999999999</v>
      </c>
      <c r="C2579">
        <v>4544.3999999999996</v>
      </c>
      <c r="E2579">
        <v>10555.8</v>
      </c>
    </row>
    <row r="2580" spans="1:6" x14ac:dyDescent="0.2">
      <c r="A2580" s="74">
        <v>41337</v>
      </c>
      <c r="D2580">
        <v>2461.8000000000002</v>
      </c>
    </row>
    <row r="2581" spans="1:6" x14ac:dyDescent="0.2">
      <c r="A2581" s="74">
        <v>41344</v>
      </c>
      <c r="D2581">
        <v>2468.3000000000002</v>
      </c>
    </row>
    <row r="2582" spans="1:6" x14ac:dyDescent="0.2">
      <c r="A2582" s="74">
        <v>41351</v>
      </c>
      <c r="D2582">
        <v>2466.8000000000002</v>
      </c>
    </row>
    <row r="2583" spans="1:6" x14ac:dyDescent="0.2">
      <c r="A2583" s="74">
        <v>41358</v>
      </c>
      <c r="D2583">
        <v>2488.8000000000002</v>
      </c>
    </row>
    <row r="2584" spans="1:6" x14ac:dyDescent="0.2">
      <c r="A2584" s="74">
        <v>41365</v>
      </c>
      <c r="B2584">
        <v>1084.2</v>
      </c>
      <c r="C2584">
        <v>4568.8</v>
      </c>
      <c r="D2584">
        <v>2511.8000000000002</v>
      </c>
      <c r="E2584">
        <v>10590.3</v>
      </c>
      <c r="F2584">
        <v>1.57</v>
      </c>
    </row>
    <row r="2585" spans="1:6" x14ac:dyDescent="0.2">
      <c r="A2585" s="74">
        <v>41372</v>
      </c>
      <c r="D2585">
        <v>2486.3000000000002</v>
      </c>
    </row>
    <row r="2586" spans="1:6" x14ac:dyDescent="0.2">
      <c r="A2586" s="74">
        <v>41379</v>
      </c>
      <c r="D2586">
        <v>2514.6</v>
      </c>
    </row>
    <row r="2587" spans="1:6" x14ac:dyDescent="0.2">
      <c r="A2587" s="74">
        <v>41386</v>
      </c>
      <c r="D2587">
        <v>2527.4</v>
      </c>
    </row>
    <row r="2588" spans="1:6" x14ac:dyDescent="0.2">
      <c r="A2588" s="74">
        <v>41393</v>
      </c>
      <c r="D2588">
        <v>2534.5</v>
      </c>
    </row>
    <row r="2589" spans="1:6" x14ac:dyDescent="0.2">
      <c r="A2589" s="74">
        <v>41395</v>
      </c>
      <c r="B2589">
        <v>1091.8</v>
      </c>
      <c r="C2589">
        <v>4584.1000000000004</v>
      </c>
      <c r="E2589">
        <v>10630.1</v>
      </c>
    </row>
    <row r="2590" spans="1:6" x14ac:dyDescent="0.2">
      <c r="A2590" s="74">
        <v>41400</v>
      </c>
      <c r="D2590">
        <v>2501.5</v>
      </c>
    </row>
    <row r="2591" spans="1:6" x14ac:dyDescent="0.2">
      <c r="A2591" s="74">
        <v>41407</v>
      </c>
      <c r="D2591">
        <v>2523.3000000000002</v>
      </c>
    </row>
    <row r="2592" spans="1:6" x14ac:dyDescent="0.2">
      <c r="A2592" s="74">
        <v>41414</v>
      </c>
      <c r="D2592">
        <v>2524.1</v>
      </c>
    </row>
    <row r="2593" spans="1:6" x14ac:dyDescent="0.2">
      <c r="A2593" s="74">
        <v>41421</v>
      </c>
      <c r="D2593">
        <v>2535.9</v>
      </c>
    </row>
    <row r="2594" spans="1:6" x14ac:dyDescent="0.2">
      <c r="A2594" s="74">
        <v>41426</v>
      </c>
      <c r="B2594">
        <v>1089.5</v>
      </c>
      <c r="C2594">
        <v>4595.7</v>
      </c>
      <c r="E2594">
        <v>10682.5</v>
      </c>
    </row>
    <row r="2595" spans="1:6" x14ac:dyDescent="0.2">
      <c r="A2595" s="74">
        <v>41428</v>
      </c>
      <c r="D2595">
        <v>2585.8000000000002</v>
      </c>
    </row>
    <row r="2596" spans="1:6" x14ac:dyDescent="0.2">
      <c r="A2596" s="74">
        <v>41435</v>
      </c>
      <c r="D2596">
        <v>2538.9</v>
      </c>
    </row>
    <row r="2597" spans="1:6" x14ac:dyDescent="0.2">
      <c r="A2597" s="74">
        <v>41442</v>
      </c>
      <c r="D2597">
        <v>2513.1999999999998</v>
      </c>
    </row>
    <row r="2598" spans="1:6" x14ac:dyDescent="0.2">
      <c r="A2598" s="74">
        <v>41449</v>
      </c>
      <c r="D2598">
        <v>2522.4</v>
      </c>
    </row>
    <row r="2599" spans="1:6" x14ac:dyDescent="0.2">
      <c r="A2599" s="74">
        <v>41456</v>
      </c>
      <c r="B2599">
        <v>1091.4000000000001</v>
      </c>
      <c r="C2599">
        <v>4606.7</v>
      </c>
      <c r="D2599">
        <v>2526.6</v>
      </c>
      <c r="E2599">
        <v>10728.9</v>
      </c>
      <c r="F2599">
        <v>1.5680000000000001</v>
      </c>
    </row>
    <row r="2600" spans="1:6" x14ac:dyDescent="0.2">
      <c r="A2600" s="74">
        <v>41463</v>
      </c>
      <c r="D2600">
        <v>2526.9</v>
      </c>
    </row>
    <row r="2601" spans="1:6" x14ac:dyDescent="0.2">
      <c r="A2601" s="74">
        <v>41470</v>
      </c>
      <c r="D2601">
        <v>2544</v>
      </c>
    </row>
    <row r="2602" spans="1:6" x14ac:dyDescent="0.2">
      <c r="A2602" s="74">
        <v>41477</v>
      </c>
      <c r="D2602">
        <v>2565.6</v>
      </c>
    </row>
    <row r="2603" spans="1:6" x14ac:dyDescent="0.2">
      <c r="A2603" s="74">
        <v>41484</v>
      </c>
      <c r="D2603">
        <v>2552.1999999999998</v>
      </c>
    </row>
    <row r="2604" spans="1:6" x14ac:dyDescent="0.2">
      <c r="A2604" s="74">
        <v>41487</v>
      </c>
      <c r="B2604">
        <v>1093.9000000000001</v>
      </c>
      <c r="C2604">
        <v>4619.1000000000004</v>
      </c>
      <c r="E2604">
        <v>10783.5</v>
      </c>
    </row>
    <row r="2605" spans="1:6" x14ac:dyDescent="0.2">
      <c r="A2605" s="74">
        <v>41491</v>
      </c>
      <c r="D2605">
        <v>2533.6</v>
      </c>
    </row>
    <row r="2606" spans="1:6" x14ac:dyDescent="0.2">
      <c r="A2606" s="74">
        <v>41498</v>
      </c>
      <c r="D2606">
        <v>2545.5</v>
      </c>
    </row>
    <row r="2607" spans="1:6" x14ac:dyDescent="0.2">
      <c r="A2607" s="74">
        <v>41505</v>
      </c>
      <c r="D2607">
        <v>2537.8000000000002</v>
      </c>
    </row>
    <row r="2608" spans="1:6" x14ac:dyDescent="0.2">
      <c r="A2608" s="74">
        <v>41512</v>
      </c>
      <c r="D2608">
        <v>2562.8000000000002</v>
      </c>
    </row>
    <row r="2609" spans="1:6" x14ac:dyDescent="0.2">
      <c r="A2609" s="74">
        <v>41518</v>
      </c>
      <c r="B2609">
        <v>1105.2</v>
      </c>
      <c r="C2609">
        <v>4639.5</v>
      </c>
      <c r="E2609">
        <v>10835.3</v>
      </c>
    </row>
    <row r="2610" spans="1:6" x14ac:dyDescent="0.2">
      <c r="A2610" s="74">
        <v>41519</v>
      </c>
      <c r="D2610">
        <v>2585.5</v>
      </c>
    </row>
    <row r="2611" spans="1:6" x14ac:dyDescent="0.2">
      <c r="A2611" s="74">
        <v>41526</v>
      </c>
      <c r="D2611">
        <v>2581.1999999999998</v>
      </c>
    </row>
    <row r="2612" spans="1:6" x14ac:dyDescent="0.2">
      <c r="A2612" s="74">
        <v>41533</v>
      </c>
      <c r="D2612">
        <v>2572.1</v>
      </c>
    </row>
    <row r="2613" spans="1:6" x14ac:dyDescent="0.2">
      <c r="A2613" s="74">
        <v>41540</v>
      </c>
      <c r="D2613">
        <v>2590.6999999999998</v>
      </c>
    </row>
    <row r="2614" spans="1:6" x14ac:dyDescent="0.2">
      <c r="A2614" s="74">
        <v>41547</v>
      </c>
      <c r="D2614">
        <v>2589.9</v>
      </c>
    </row>
    <row r="2615" spans="1:6" x14ac:dyDescent="0.2">
      <c r="A2615" s="74">
        <v>41548</v>
      </c>
      <c r="B2615">
        <v>1121.2</v>
      </c>
      <c r="C2615">
        <v>4685.6000000000004</v>
      </c>
      <c r="E2615">
        <v>10948.7</v>
      </c>
      <c r="F2615">
        <v>1.5609999999999999</v>
      </c>
    </row>
    <row r="2616" spans="1:6" x14ac:dyDescent="0.2">
      <c r="A2616" s="74">
        <v>41554</v>
      </c>
      <c r="D2616">
        <v>2568.8000000000002</v>
      </c>
    </row>
    <row r="2617" spans="1:6" x14ac:dyDescent="0.2">
      <c r="A2617" s="74">
        <v>41561</v>
      </c>
      <c r="D2617">
        <v>2641.1</v>
      </c>
    </row>
    <row r="2618" spans="1:6" x14ac:dyDescent="0.2">
      <c r="A2618" s="74">
        <v>41568</v>
      </c>
      <c r="D2618">
        <v>2662.6</v>
      </c>
    </row>
    <row r="2619" spans="1:6" x14ac:dyDescent="0.2">
      <c r="A2619" s="74">
        <v>41575</v>
      </c>
      <c r="D2619">
        <v>2625.4</v>
      </c>
    </row>
    <row r="2620" spans="1:6" x14ac:dyDescent="0.2">
      <c r="A2620" s="74">
        <v>41579</v>
      </c>
      <c r="B2620">
        <v>1123.7</v>
      </c>
      <c r="C2620">
        <v>4679.2</v>
      </c>
      <c r="E2620">
        <v>10954.1</v>
      </c>
    </row>
    <row r="2621" spans="1:6" x14ac:dyDescent="0.2">
      <c r="A2621" s="74">
        <v>41582</v>
      </c>
      <c r="D2621">
        <v>2604.8000000000002</v>
      </c>
    </row>
    <row r="2622" spans="1:6" x14ac:dyDescent="0.2">
      <c r="A2622" s="74">
        <v>41589</v>
      </c>
      <c r="D2622">
        <v>2615</v>
      </c>
    </row>
    <row r="2623" spans="1:6" x14ac:dyDescent="0.2">
      <c r="A2623" s="74">
        <v>41596</v>
      </c>
      <c r="D2623">
        <v>2622.8</v>
      </c>
    </row>
    <row r="2624" spans="1:6" x14ac:dyDescent="0.2">
      <c r="A2624" s="74">
        <v>41603</v>
      </c>
      <c r="D2624">
        <v>2627.9</v>
      </c>
    </row>
    <row r="2625" spans="1:6" x14ac:dyDescent="0.2">
      <c r="A2625" s="74">
        <v>41609</v>
      </c>
      <c r="B2625">
        <v>1134.5</v>
      </c>
      <c r="C2625">
        <v>4695.1000000000004</v>
      </c>
      <c r="E2625">
        <v>11020.3</v>
      </c>
    </row>
    <row r="2626" spans="1:6" x14ac:dyDescent="0.2">
      <c r="A2626" s="74">
        <v>41610</v>
      </c>
      <c r="D2626">
        <v>2654.5</v>
      </c>
    </row>
    <row r="2627" spans="1:6" x14ac:dyDescent="0.2">
      <c r="A2627" s="74">
        <v>41617</v>
      </c>
      <c r="D2627">
        <v>2672.8</v>
      </c>
    </row>
    <row r="2628" spans="1:6" x14ac:dyDescent="0.2">
      <c r="A2628" s="74">
        <v>41624</v>
      </c>
      <c r="D2628">
        <v>2656.2</v>
      </c>
    </row>
    <row r="2629" spans="1:6" x14ac:dyDescent="0.2">
      <c r="A2629" s="74">
        <v>41631</v>
      </c>
      <c r="D2629">
        <v>2682.7</v>
      </c>
    </row>
    <row r="2630" spans="1:6" x14ac:dyDescent="0.2">
      <c r="A2630" s="74">
        <v>41638</v>
      </c>
      <c r="D2630">
        <v>2648.4</v>
      </c>
    </row>
    <row r="2631" spans="1:6" x14ac:dyDescent="0.2">
      <c r="A2631" s="74">
        <v>41640</v>
      </c>
      <c r="B2631">
        <v>1146.0999999999999</v>
      </c>
      <c r="C2631">
        <v>4707.7</v>
      </c>
      <c r="E2631">
        <v>11076.6</v>
      </c>
      <c r="F2631">
        <v>1.5369999999999999</v>
      </c>
    </row>
    <row r="2632" spans="1:6" x14ac:dyDescent="0.2">
      <c r="A2632" s="74">
        <v>41645</v>
      </c>
      <c r="D2632">
        <v>2668.2</v>
      </c>
    </row>
    <row r="2633" spans="1:6" x14ac:dyDescent="0.2">
      <c r="A2633" s="74">
        <v>41652</v>
      </c>
      <c r="D2633">
        <v>2673.9</v>
      </c>
    </row>
    <row r="2634" spans="1:6" x14ac:dyDescent="0.2">
      <c r="A2634" s="74">
        <v>41659</v>
      </c>
      <c r="D2634">
        <v>2704.5</v>
      </c>
    </row>
    <row r="2635" spans="1:6" x14ac:dyDescent="0.2">
      <c r="A2635" s="74">
        <v>41666</v>
      </c>
      <c r="D2635">
        <v>2694.1</v>
      </c>
    </row>
    <row r="2636" spans="1:6" x14ac:dyDescent="0.2">
      <c r="A2636" s="74">
        <v>41671</v>
      </c>
      <c r="B2636">
        <v>1158.3</v>
      </c>
      <c r="C2636">
        <v>4741.8999999999996</v>
      </c>
      <c r="E2636">
        <v>11169.3</v>
      </c>
    </row>
    <row r="2637" spans="1:6" x14ac:dyDescent="0.2">
      <c r="A2637" s="74">
        <v>41673</v>
      </c>
      <c r="D2637">
        <v>2766.9</v>
      </c>
    </row>
    <row r="2638" spans="1:6" x14ac:dyDescent="0.2">
      <c r="A2638" s="74">
        <v>41680</v>
      </c>
      <c r="D2638">
        <v>2719.4</v>
      </c>
    </row>
    <row r="2639" spans="1:6" x14ac:dyDescent="0.2">
      <c r="A2639" s="74">
        <v>41687</v>
      </c>
      <c r="D2639">
        <v>2711.3</v>
      </c>
    </row>
    <row r="2640" spans="1:6" x14ac:dyDescent="0.2">
      <c r="A2640" s="74">
        <v>41694</v>
      </c>
      <c r="D2640">
        <v>2707.1</v>
      </c>
    </row>
    <row r="2641" spans="1:6" x14ac:dyDescent="0.2">
      <c r="A2641" s="74">
        <v>41699</v>
      </c>
      <c r="B2641">
        <v>1167.3</v>
      </c>
      <c r="C2641">
        <v>4748.3999999999996</v>
      </c>
      <c r="E2641">
        <v>11207.6</v>
      </c>
    </row>
    <row r="2642" spans="1:6" x14ac:dyDescent="0.2">
      <c r="A2642" s="74">
        <v>41701</v>
      </c>
      <c r="D2642">
        <v>2764.5</v>
      </c>
    </row>
    <row r="2643" spans="1:6" x14ac:dyDescent="0.2">
      <c r="A2643" s="74">
        <v>41708</v>
      </c>
      <c r="D2643">
        <v>2762.5</v>
      </c>
    </row>
    <row r="2644" spans="1:6" x14ac:dyDescent="0.2">
      <c r="A2644" s="74">
        <v>41715</v>
      </c>
      <c r="D2644">
        <v>2740.1</v>
      </c>
    </row>
    <row r="2645" spans="1:6" x14ac:dyDescent="0.2">
      <c r="A2645" s="74">
        <v>41722</v>
      </c>
      <c r="D2645">
        <v>2749.5</v>
      </c>
    </row>
    <row r="2646" spans="1:6" x14ac:dyDescent="0.2">
      <c r="A2646" s="74">
        <v>41729</v>
      </c>
      <c r="D2646">
        <v>2762.3</v>
      </c>
    </row>
    <row r="2647" spans="1:6" x14ac:dyDescent="0.2">
      <c r="A2647" s="74">
        <v>41730</v>
      </c>
      <c r="B2647">
        <v>1174.7</v>
      </c>
      <c r="C2647">
        <v>4761.7</v>
      </c>
      <c r="E2647">
        <v>11259.8</v>
      </c>
      <c r="F2647">
        <v>1.542</v>
      </c>
    </row>
    <row r="2648" spans="1:6" x14ac:dyDescent="0.2">
      <c r="A2648" s="74">
        <v>41736</v>
      </c>
      <c r="D2648">
        <v>2739.3</v>
      </c>
    </row>
    <row r="2649" spans="1:6" x14ac:dyDescent="0.2">
      <c r="A2649" s="74">
        <v>41743</v>
      </c>
      <c r="D2649">
        <v>2790</v>
      </c>
    </row>
    <row r="2650" spans="1:6" x14ac:dyDescent="0.2">
      <c r="A2650" s="74">
        <v>41750</v>
      </c>
      <c r="D2650">
        <v>2789.5</v>
      </c>
    </row>
    <row r="2651" spans="1:6" x14ac:dyDescent="0.2">
      <c r="A2651" s="74">
        <v>41757</v>
      </c>
      <c r="D2651">
        <v>2793.1</v>
      </c>
    </row>
    <row r="2652" spans="1:6" x14ac:dyDescent="0.2">
      <c r="A2652" s="74">
        <v>41760</v>
      </c>
      <c r="B2652">
        <v>1179.4000000000001</v>
      </c>
      <c r="C2652">
        <v>4780.7</v>
      </c>
      <c r="E2652">
        <v>11326.3</v>
      </c>
    </row>
    <row r="2653" spans="1:6" x14ac:dyDescent="0.2">
      <c r="A2653" s="74">
        <v>41764</v>
      </c>
      <c r="D2653">
        <v>2783.9</v>
      </c>
    </row>
    <row r="2654" spans="1:6" x14ac:dyDescent="0.2">
      <c r="A2654" s="74">
        <v>41771</v>
      </c>
      <c r="D2654">
        <v>2798.8</v>
      </c>
    </row>
    <row r="2655" spans="1:6" x14ac:dyDescent="0.2">
      <c r="A2655" s="74">
        <v>41778</v>
      </c>
      <c r="D2655">
        <v>2782.3</v>
      </c>
    </row>
    <row r="2656" spans="1:6" x14ac:dyDescent="0.2">
      <c r="A2656" s="74">
        <v>41785</v>
      </c>
      <c r="D2656">
        <v>2792.3</v>
      </c>
    </row>
    <row r="2657" spans="1:6" x14ac:dyDescent="0.2">
      <c r="A2657" s="74">
        <v>41791</v>
      </c>
      <c r="B2657">
        <v>1192.7</v>
      </c>
      <c r="C2657">
        <v>4795.8</v>
      </c>
      <c r="E2657">
        <v>11377.2</v>
      </c>
    </row>
    <row r="2658" spans="1:6" x14ac:dyDescent="0.2">
      <c r="A2658" s="74">
        <v>41792</v>
      </c>
      <c r="D2658">
        <v>2820.5</v>
      </c>
    </row>
    <row r="2659" spans="1:6" x14ac:dyDescent="0.2">
      <c r="A2659" s="74">
        <v>41799</v>
      </c>
      <c r="D2659">
        <v>2831.3</v>
      </c>
    </row>
    <row r="2660" spans="1:6" x14ac:dyDescent="0.2">
      <c r="A2660" s="74">
        <v>41806</v>
      </c>
      <c r="D2660">
        <v>2825.5</v>
      </c>
    </row>
    <row r="2661" spans="1:6" x14ac:dyDescent="0.2">
      <c r="A2661" s="74">
        <v>41813</v>
      </c>
      <c r="D2661">
        <v>2829.2</v>
      </c>
    </row>
    <row r="2662" spans="1:6" x14ac:dyDescent="0.2">
      <c r="A2662" s="74">
        <v>41820</v>
      </c>
      <c r="D2662">
        <v>2834.5</v>
      </c>
    </row>
    <row r="2663" spans="1:6" x14ac:dyDescent="0.2">
      <c r="A2663" s="74">
        <v>41821</v>
      </c>
      <c r="B2663">
        <v>1195.8</v>
      </c>
      <c r="C2663">
        <v>4814.3999999999996</v>
      </c>
      <c r="E2663">
        <v>11434</v>
      </c>
      <c r="F2663">
        <v>1.548</v>
      </c>
    </row>
    <row r="2664" spans="1:6" x14ac:dyDescent="0.2">
      <c r="A2664" s="74">
        <v>41827</v>
      </c>
      <c r="D2664">
        <v>2812.5</v>
      </c>
    </row>
    <row r="2665" spans="1:6" x14ac:dyDescent="0.2">
      <c r="A2665" s="74">
        <v>41834</v>
      </c>
      <c r="D2665">
        <v>2853.2</v>
      </c>
    </row>
    <row r="2666" spans="1:6" x14ac:dyDescent="0.2">
      <c r="A2666" s="74">
        <v>41841</v>
      </c>
      <c r="D2666">
        <v>2860.9</v>
      </c>
    </row>
    <row r="2667" spans="1:6" x14ac:dyDescent="0.2">
      <c r="A2667" s="74">
        <v>41848</v>
      </c>
      <c r="D2667">
        <v>2841.4</v>
      </c>
    </row>
    <row r="2668" spans="1:6" x14ac:dyDescent="0.2">
      <c r="A2668" s="74">
        <v>41852</v>
      </c>
      <c r="B2668">
        <v>1180.7</v>
      </c>
      <c r="C2668">
        <v>4827.3</v>
      </c>
      <c r="E2668">
        <v>11462.9</v>
      </c>
    </row>
    <row r="2669" spans="1:6" x14ac:dyDescent="0.2">
      <c r="A2669" s="74">
        <v>41855</v>
      </c>
      <c r="D2669">
        <v>2841.9</v>
      </c>
    </row>
    <row r="2670" spans="1:6" x14ac:dyDescent="0.2">
      <c r="A2670" s="74">
        <v>41862</v>
      </c>
      <c r="D2670">
        <v>2807.8</v>
      </c>
    </row>
    <row r="2671" spans="1:6" x14ac:dyDescent="0.2">
      <c r="A2671" s="74">
        <v>41869</v>
      </c>
      <c r="D2671">
        <v>2781.3</v>
      </c>
    </row>
    <row r="2672" spans="1:6" x14ac:dyDescent="0.2">
      <c r="A2672" s="74">
        <v>41876</v>
      </c>
      <c r="D2672">
        <v>2794.1</v>
      </c>
    </row>
    <row r="2673" spans="1:6" x14ac:dyDescent="0.2">
      <c r="A2673" s="74">
        <v>41883</v>
      </c>
      <c r="B2673">
        <v>1204.9000000000001</v>
      </c>
      <c r="C2673">
        <v>4841.2</v>
      </c>
      <c r="D2673">
        <v>2809.6</v>
      </c>
      <c r="E2673">
        <v>11496.7</v>
      </c>
    </row>
    <row r="2674" spans="1:6" x14ac:dyDescent="0.2">
      <c r="A2674" s="74">
        <v>41890</v>
      </c>
      <c r="D2674">
        <v>2841</v>
      </c>
    </row>
    <row r="2675" spans="1:6" x14ac:dyDescent="0.2">
      <c r="A2675" s="74">
        <v>41897</v>
      </c>
      <c r="D2675">
        <v>2870.6</v>
      </c>
    </row>
    <row r="2676" spans="1:6" x14ac:dyDescent="0.2">
      <c r="A2676" s="74">
        <v>41904</v>
      </c>
      <c r="D2676">
        <v>2873</v>
      </c>
    </row>
    <row r="2677" spans="1:6" x14ac:dyDescent="0.2">
      <c r="A2677" s="74">
        <v>41911</v>
      </c>
      <c r="D2677">
        <v>2874</v>
      </c>
    </row>
    <row r="2678" spans="1:6" x14ac:dyDescent="0.2">
      <c r="A2678" s="74">
        <v>41913</v>
      </c>
      <c r="B2678">
        <v>1208.0999999999999</v>
      </c>
      <c r="C2678">
        <v>4868.2</v>
      </c>
      <c r="E2678">
        <v>11558.6</v>
      </c>
      <c r="F2678">
        <v>1.538</v>
      </c>
    </row>
    <row r="2679" spans="1:6" x14ac:dyDescent="0.2">
      <c r="A2679" s="74">
        <v>41918</v>
      </c>
      <c r="D2679">
        <v>2851.7</v>
      </c>
    </row>
    <row r="2680" spans="1:6" x14ac:dyDescent="0.2">
      <c r="A2680" s="74">
        <v>41925</v>
      </c>
      <c r="D2680">
        <v>2857.2</v>
      </c>
    </row>
    <row r="2681" spans="1:6" x14ac:dyDescent="0.2">
      <c r="A2681" s="74">
        <v>41932</v>
      </c>
      <c r="D2681">
        <v>2862.6</v>
      </c>
    </row>
    <row r="2682" spans="1:6" x14ac:dyDescent="0.2">
      <c r="A2682" s="74">
        <v>41939</v>
      </c>
      <c r="D2682">
        <v>2869.6</v>
      </c>
    </row>
    <row r="2683" spans="1:6" x14ac:dyDescent="0.2">
      <c r="A2683" s="74">
        <v>41944</v>
      </c>
      <c r="B2683">
        <v>1217.9000000000001</v>
      </c>
      <c r="C2683">
        <v>4892.6000000000004</v>
      </c>
      <c r="E2683">
        <v>11594.7</v>
      </c>
    </row>
    <row r="2684" spans="1:6" x14ac:dyDescent="0.2">
      <c r="A2684" s="74">
        <v>41946</v>
      </c>
      <c r="D2684">
        <v>2919.6</v>
      </c>
    </row>
    <row r="2685" spans="1:6" x14ac:dyDescent="0.2">
      <c r="A2685" s="74">
        <v>41953</v>
      </c>
      <c r="D2685">
        <v>2891.6</v>
      </c>
    </row>
    <row r="2686" spans="1:6" x14ac:dyDescent="0.2">
      <c r="A2686" s="74">
        <v>41960</v>
      </c>
      <c r="D2686">
        <v>2871.4</v>
      </c>
    </row>
    <row r="2687" spans="1:6" x14ac:dyDescent="0.2">
      <c r="A2687" s="74">
        <v>41967</v>
      </c>
      <c r="D2687">
        <v>2880.7</v>
      </c>
    </row>
    <row r="2688" spans="1:6" x14ac:dyDescent="0.2">
      <c r="A2688" s="74">
        <v>41974</v>
      </c>
      <c r="B2688">
        <v>1244.2</v>
      </c>
      <c r="C2688">
        <v>4941.3</v>
      </c>
      <c r="D2688">
        <v>2885.7</v>
      </c>
      <c r="E2688">
        <v>11674</v>
      </c>
    </row>
    <row r="2689" spans="1:6" x14ac:dyDescent="0.2">
      <c r="A2689" s="74">
        <v>41981</v>
      </c>
      <c r="D2689">
        <v>2929</v>
      </c>
    </row>
    <row r="2690" spans="1:6" x14ac:dyDescent="0.2">
      <c r="A2690" s="74">
        <v>41988</v>
      </c>
      <c r="D2690">
        <v>2944.2</v>
      </c>
    </row>
    <row r="2691" spans="1:6" x14ac:dyDescent="0.2">
      <c r="A2691" s="74">
        <v>41995</v>
      </c>
      <c r="D2691">
        <v>2959.7</v>
      </c>
    </row>
    <row r="2692" spans="1:6" x14ac:dyDescent="0.2">
      <c r="A2692" s="74">
        <v>42002</v>
      </c>
      <c r="D2692">
        <v>2937.8</v>
      </c>
    </row>
    <row r="2693" spans="1:6" x14ac:dyDescent="0.2">
      <c r="A2693" s="74">
        <v>42005</v>
      </c>
      <c r="B2693">
        <v>1252.8</v>
      </c>
      <c r="C2693">
        <v>5002.8</v>
      </c>
      <c r="E2693">
        <v>11743.9</v>
      </c>
      <c r="F2693">
        <v>1.52</v>
      </c>
    </row>
    <row r="2694" spans="1:6" x14ac:dyDescent="0.2">
      <c r="A2694" s="74">
        <v>42009</v>
      </c>
      <c r="D2694">
        <v>2934</v>
      </c>
    </row>
    <row r="2695" spans="1:6" x14ac:dyDescent="0.2">
      <c r="A2695" s="74">
        <v>42016</v>
      </c>
      <c r="D2695">
        <v>2930.6</v>
      </c>
    </row>
    <row r="2696" spans="1:6" x14ac:dyDescent="0.2">
      <c r="A2696" s="74">
        <v>42023</v>
      </c>
      <c r="D2696">
        <v>2917.8</v>
      </c>
    </row>
    <row r="2697" spans="1:6" x14ac:dyDescent="0.2">
      <c r="A2697" s="74">
        <v>42030</v>
      </c>
      <c r="D2697">
        <v>2935.5</v>
      </c>
    </row>
    <row r="2698" spans="1:6" x14ac:dyDescent="0.2">
      <c r="A2698" s="74">
        <v>42036</v>
      </c>
      <c r="B2698">
        <v>1278.7</v>
      </c>
      <c r="C2698">
        <v>5044.3999999999996</v>
      </c>
      <c r="E2698">
        <v>11871.7</v>
      </c>
    </row>
    <row r="2699" spans="1:6" x14ac:dyDescent="0.2">
      <c r="A2699" s="74">
        <v>42037</v>
      </c>
      <c r="D2699">
        <v>2999.4</v>
      </c>
    </row>
    <row r="2700" spans="1:6" x14ac:dyDescent="0.2">
      <c r="A2700" s="74">
        <v>42044</v>
      </c>
      <c r="D2700">
        <v>3002.2</v>
      </c>
    </row>
    <row r="2701" spans="1:6" x14ac:dyDescent="0.2">
      <c r="A2701" s="74">
        <v>42051</v>
      </c>
      <c r="D2701">
        <v>3005.6</v>
      </c>
    </row>
    <row r="2702" spans="1:6" x14ac:dyDescent="0.2">
      <c r="A2702" s="74">
        <v>42058</v>
      </c>
      <c r="D2702">
        <v>3006.4</v>
      </c>
    </row>
    <row r="2703" spans="1:6" x14ac:dyDescent="0.2">
      <c r="A2703" s="74">
        <v>42064</v>
      </c>
      <c r="B2703">
        <v>1272.2</v>
      </c>
      <c r="C2703">
        <v>5037.8</v>
      </c>
      <c r="E2703">
        <v>11888.1</v>
      </c>
    </row>
    <row r="2704" spans="1:6" x14ac:dyDescent="0.2">
      <c r="A2704" s="74">
        <v>42065</v>
      </c>
      <c r="D2704">
        <v>3015.5</v>
      </c>
    </row>
    <row r="2705" spans="1:6" x14ac:dyDescent="0.2">
      <c r="A2705" s="74">
        <v>42072</v>
      </c>
      <c r="D2705">
        <v>3013.2</v>
      </c>
    </row>
    <row r="2706" spans="1:6" x14ac:dyDescent="0.2">
      <c r="A2706" s="74">
        <v>42079</v>
      </c>
      <c r="D2706">
        <v>2995.8</v>
      </c>
    </row>
    <row r="2707" spans="1:6" x14ac:dyDescent="0.2">
      <c r="A2707" s="74">
        <v>42086</v>
      </c>
      <c r="D2707">
        <v>3000.2</v>
      </c>
    </row>
    <row r="2708" spans="1:6" x14ac:dyDescent="0.2">
      <c r="A2708" s="74">
        <v>42093</v>
      </c>
      <c r="D2708">
        <v>2987.5</v>
      </c>
    </row>
    <row r="2709" spans="1:6" x14ac:dyDescent="0.2">
      <c r="A2709" s="74">
        <v>42095</v>
      </c>
      <c r="B2709">
        <v>1270.5999999999999</v>
      </c>
      <c r="C2709">
        <v>5049.3</v>
      </c>
      <c r="E2709">
        <v>11927.6</v>
      </c>
      <c r="F2709">
        <v>1.5209999999999999</v>
      </c>
    </row>
    <row r="2710" spans="1:6" x14ac:dyDescent="0.2">
      <c r="A2710" s="74">
        <v>42100</v>
      </c>
      <c r="D2710">
        <v>2977.8</v>
      </c>
    </row>
    <row r="2711" spans="1:6" x14ac:dyDescent="0.2">
      <c r="A2711" s="74">
        <v>42107</v>
      </c>
      <c r="D2711">
        <v>3014.8</v>
      </c>
    </row>
    <row r="2712" spans="1:6" x14ac:dyDescent="0.2">
      <c r="A2712" s="74">
        <v>42114</v>
      </c>
      <c r="D2712">
        <v>3015.8</v>
      </c>
    </row>
    <row r="2713" spans="1:6" x14ac:dyDescent="0.2">
      <c r="A2713" s="74">
        <v>42121</v>
      </c>
      <c r="D2713">
        <v>2994.4</v>
      </c>
    </row>
    <row r="2714" spans="1:6" x14ac:dyDescent="0.2">
      <c r="A2714" s="74">
        <v>42125</v>
      </c>
      <c r="B2714">
        <v>1258.9000000000001</v>
      </c>
      <c r="C2714">
        <v>5045.5</v>
      </c>
      <c r="E2714">
        <v>11957.9</v>
      </c>
    </row>
    <row r="2715" spans="1:6" x14ac:dyDescent="0.2">
      <c r="A2715" s="74">
        <v>42128</v>
      </c>
      <c r="D2715">
        <v>2995.3</v>
      </c>
    </row>
    <row r="2716" spans="1:6" x14ac:dyDescent="0.2">
      <c r="A2716" s="74">
        <v>42135</v>
      </c>
      <c r="D2716">
        <v>2997.1</v>
      </c>
    </row>
    <row r="2717" spans="1:6" x14ac:dyDescent="0.2">
      <c r="A2717" s="74">
        <v>42142</v>
      </c>
      <c r="D2717">
        <v>2970.3</v>
      </c>
    </row>
    <row r="2718" spans="1:6" x14ac:dyDescent="0.2">
      <c r="A2718" s="74">
        <v>42149</v>
      </c>
      <c r="D2718">
        <v>2994.8</v>
      </c>
    </row>
    <row r="2719" spans="1:6" x14ac:dyDescent="0.2">
      <c r="A2719" s="74">
        <v>42156</v>
      </c>
      <c r="B2719">
        <v>1270.9000000000001</v>
      </c>
      <c r="C2719">
        <v>5050.5</v>
      </c>
      <c r="D2719">
        <v>2977.1</v>
      </c>
      <c r="E2719">
        <v>12002.9</v>
      </c>
    </row>
    <row r="2720" spans="1:6" x14ac:dyDescent="0.2">
      <c r="A2720" s="74">
        <v>42163</v>
      </c>
      <c r="D2720">
        <v>2990.7</v>
      </c>
    </row>
    <row r="2721" spans="1:6" x14ac:dyDescent="0.2">
      <c r="A2721" s="74">
        <v>42170</v>
      </c>
      <c r="D2721">
        <v>3012.6</v>
      </c>
    </row>
    <row r="2722" spans="1:6" x14ac:dyDescent="0.2">
      <c r="A2722" s="74">
        <v>42177</v>
      </c>
      <c r="D2722">
        <v>3037.1</v>
      </c>
    </row>
    <row r="2723" spans="1:6" x14ac:dyDescent="0.2">
      <c r="A2723" s="74">
        <v>42184</v>
      </c>
      <c r="D2723">
        <v>3047.2</v>
      </c>
    </row>
    <row r="2724" spans="1:6" x14ac:dyDescent="0.2">
      <c r="A2724" s="74">
        <v>42186</v>
      </c>
      <c r="B2724">
        <v>1276.3</v>
      </c>
      <c r="C2724">
        <v>5063.1000000000004</v>
      </c>
      <c r="E2724">
        <v>12052</v>
      </c>
      <c r="F2724">
        <v>1.5129999999999999</v>
      </c>
    </row>
    <row r="2725" spans="1:6" x14ac:dyDescent="0.2">
      <c r="A2725" s="74">
        <v>42191</v>
      </c>
      <c r="D2725">
        <v>3022.5</v>
      </c>
    </row>
    <row r="2726" spans="1:6" x14ac:dyDescent="0.2">
      <c r="A2726" s="74">
        <v>42198</v>
      </c>
      <c r="D2726">
        <v>3035.5</v>
      </c>
    </row>
    <row r="2727" spans="1:6" x14ac:dyDescent="0.2">
      <c r="A2727" s="74">
        <v>42205</v>
      </c>
      <c r="D2727">
        <v>3038.4</v>
      </c>
    </row>
    <row r="2728" spans="1:6" x14ac:dyDescent="0.2">
      <c r="A2728" s="74">
        <v>42212</v>
      </c>
      <c r="D2728">
        <v>3033.5</v>
      </c>
    </row>
    <row r="2729" spans="1:6" x14ac:dyDescent="0.2">
      <c r="A2729" s="74">
        <v>42217</v>
      </c>
      <c r="B2729">
        <v>1272.3</v>
      </c>
      <c r="C2729">
        <v>5083.6000000000004</v>
      </c>
      <c r="E2729">
        <v>12100.6</v>
      </c>
    </row>
    <row r="2730" spans="1:6" x14ac:dyDescent="0.2">
      <c r="A2730" s="74">
        <v>42219</v>
      </c>
      <c r="D2730">
        <v>3092</v>
      </c>
    </row>
    <row r="2731" spans="1:6" x14ac:dyDescent="0.2">
      <c r="A2731" s="74">
        <v>42226</v>
      </c>
      <c r="D2731">
        <v>3033.6</v>
      </c>
    </row>
    <row r="2732" spans="1:6" x14ac:dyDescent="0.2">
      <c r="A2732" s="74">
        <v>42233</v>
      </c>
      <c r="D2732">
        <v>3013.6</v>
      </c>
    </row>
    <row r="2733" spans="1:6" x14ac:dyDescent="0.2">
      <c r="A2733" s="74">
        <v>42240</v>
      </c>
      <c r="D2733">
        <v>3025.7</v>
      </c>
    </row>
    <row r="2734" spans="1:6" x14ac:dyDescent="0.2">
      <c r="A2734" s="74">
        <v>42247</v>
      </c>
      <c r="D2734">
        <v>3018.5</v>
      </c>
    </row>
    <row r="2735" spans="1:6" x14ac:dyDescent="0.2">
      <c r="A2735" s="74">
        <v>42248</v>
      </c>
      <c r="B2735">
        <v>1281.3</v>
      </c>
      <c r="C2735">
        <v>5117.8</v>
      </c>
      <c r="E2735">
        <v>12154.6</v>
      </c>
    </row>
    <row r="2736" spans="1:6" x14ac:dyDescent="0.2">
      <c r="A2736" s="74">
        <v>42254</v>
      </c>
      <c r="D2736">
        <v>3012</v>
      </c>
    </row>
    <row r="2737" spans="1:6" x14ac:dyDescent="0.2">
      <c r="A2737" s="74">
        <v>42261</v>
      </c>
      <c r="D2737">
        <v>3048.2</v>
      </c>
    </row>
    <row r="2738" spans="1:6" x14ac:dyDescent="0.2">
      <c r="A2738" s="74">
        <v>42268</v>
      </c>
      <c r="D2738">
        <v>3074.9</v>
      </c>
    </row>
    <row r="2739" spans="1:6" x14ac:dyDescent="0.2">
      <c r="A2739" s="74">
        <v>42275</v>
      </c>
      <c r="D2739">
        <v>3053.2</v>
      </c>
    </row>
    <row r="2740" spans="1:6" x14ac:dyDescent="0.2">
      <c r="A2740" s="74">
        <v>42278</v>
      </c>
      <c r="B2740">
        <v>1269.0999999999999</v>
      </c>
      <c r="C2740">
        <v>5128.7</v>
      </c>
      <c r="E2740">
        <v>12192.5</v>
      </c>
      <c r="F2740">
        <v>1.494</v>
      </c>
    </row>
    <row r="2741" spans="1:6" x14ac:dyDescent="0.2">
      <c r="A2741" s="74">
        <v>42282</v>
      </c>
      <c r="D2741">
        <v>3016.1</v>
      </c>
    </row>
    <row r="2742" spans="1:6" x14ac:dyDescent="0.2">
      <c r="A2742" s="74">
        <v>42289</v>
      </c>
      <c r="D2742">
        <v>2999.1</v>
      </c>
    </row>
    <row r="2743" spans="1:6" x14ac:dyDescent="0.2">
      <c r="A2743" s="74">
        <v>42296</v>
      </c>
      <c r="D2743">
        <v>2996.2</v>
      </c>
    </row>
    <row r="2744" spans="1:6" x14ac:dyDescent="0.2">
      <c r="A2744" s="74">
        <v>42303</v>
      </c>
      <c r="D2744">
        <v>3023.1</v>
      </c>
    </row>
    <row r="2745" spans="1:6" x14ac:dyDescent="0.2">
      <c r="A2745" s="74">
        <v>42309</v>
      </c>
      <c r="B2745">
        <v>1294.5</v>
      </c>
      <c r="C2745">
        <v>5158</v>
      </c>
      <c r="E2745">
        <v>12277</v>
      </c>
    </row>
    <row r="2746" spans="1:6" x14ac:dyDescent="0.2">
      <c r="A2746" s="74">
        <v>42310</v>
      </c>
      <c r="D2746">
        <v>3067.6</v>
      </c>
    </row>
    <row r="2747" spans="1:6" x14ac:dyDescent="0.2">
      <c r="A2747" s="74">
        <v>42317</v>
      </c>
      <c r="D2747">
        <v>3077.4</v>
      </c>
    </row>
    <row r="2748" spans="1:6" x14ac:dyDescent="0.2">
      <c r="A2748" s="74">
        <v>42324</v>
      </c>
      <c r="D2748">
        <v>3072.7</v>
      </c>
    </row>
    <row r="2749" spans="1:6" x14ac:dyDescent="0.2">
      <c r="A2749" s="74">
        <v>42331</v>
      </c>
      <c r="D2749">
        <v>3095.2</v>
      </c>
    </row>
    <row r="2750" spans="1:6" x14ac:dyDescent="0.2">
      <c r="A2750" s="74">
        <v>42338</v>
      </c>
      <c r="D2750">
        <v>3084.4</v>
      </c>
    </row>
    <row r="2751" spans="1:6" x14ac:dyDescent="0.2">
      <c r="A2751" s="74">
        <v>42339</v>
      </c>
      <c r="B2751">
        <v>1302.3</v>
      </c>
      <c r="C2751">
        <v>5190.1000000000004</v>
      </c>
      <c r="E2751">
        <v>12340.1</v>
      </c>
    </row>
    <row r="2752" spans="1:6" x14ac:dyDescent="0.2">
      <c r="A2752" s="74">
        <v>42345</v>
      </c>
      <c r="D2752">
        <v>3038.9</v>
      </c>
    </row>
    <row r="2753" spans="1:6" x14ac:dyDescent="0.2">
      <c r="A2753" s="74">
        <v>42352</v>
      </c>
      <c r="D2753">
        <v>3083.8</v>
      </c>
    </row>
    <row r="2754" spans="1:6" x14ac:dyDescent="0.2">
      <c r="A2754" s="74">
        <v>42359</v>
      </c>
      <c r="D2754">
        <v>3116.8</v>
      </c>
    </row>
    <row r="2755" spans="1:6" x14ac:dyDescent="0.2">
      <c r="A2755" s="74">
        <v>42366</v>
      </c>
      <c r="D2755">
        <v>3099.9</v>
      </c>
    </row>
    <row r="2756" spans="1:6" x14ac:dyDescent="0.2">
      <c r="A2756" s="74">
        <v>42370</v>
      </c>
      <c r="B2756">
        <v>1304.4000000000001</v>
      </c>
      <c r="C2756">
        <v>5247.8</v>
      </c>
      <c r="E2756">
        <v>12471.4</v>
      </c>
      <c r="F2756">
        <v>1.4690000000000001</v>
      </c>
    </row>
    <row r="2757" spans="1:6" x14ac:dyDescent="0.2">
      <c r="A2757" s="74">
        <v>42373</v>
      </c>
      <c r="D2757">
        <v>3177.3</v>
      </c>
    </row>
    <row r="2758" spans="1:6" x14ac:dyDescent="0.2">
      <c r="A2758" s="74">
        <v>42380</v>
      </c>
      <c r="D2758">
        <v>3090.4</v>
      </c>
    </row>
    <row r="2759" spans="1:6" x14ac:dyDescent="0.2">
      <c r="A2759" s="74">
        <v>42387</v>
      </c>
      <c r="D2759">
        <v>3079.7</v>
      </c>
    </row>
    <row r="2760" spans="1:6" x14ac:dyDescent="0.2">
      <c r="A2760" s="74">
        <v>42394</v>
      </c>
      <c r="D2760">
        <v>3093.3</v>
      </c>
    </row>
    <row r="2761" spans="1:6" x14ac:dyDescent="0.2">
      <c r="A2761" s="74">
        <v>42401</v>
      </c>
      <c r="B2761">
        <v>1320.2</v>
      </c>
      <c r="C2761">
        <v>5288.8</v>
      </c>
      <c r="D2761">
        <v>3079.9</v>
      </c>
      <c r="E2761">
        <v>12552.3</v>
      </c>
    </row>
    <row r="2762" spans="1:6" x14ac:dyDescent="0.2">
      <c r="A2762" s="74">
        <v>42408</v>
      </c>
      <c r="D2762">
        <v>3084.2</v>
      </c>
    </row>
    <row r="2763" spans="1:6" x14ac:dyDescent="0.2">
      <c r="A2763" s="74">
        <v>42415</v>
      </c>
      <c r="D2763">
        <v>3138.4</v>
      </c>
    </row>
    <row r="2764" spans="1:6" x14ac:dyDescent="0.2">
      <c r="A2764" s="74">
        <v>42422</v>
      </c>
      <c r="D2764">
        <v>3134.3</v>
      </c>
    </row>
    <row r="2765" spans="1:6" x14ac:dyDescent="0.2">
      <c r="A2765" s="74">
        <v>42429</v>
      </c>
      <c r="D2765">
        <v>3165.8</v>
      </c>
    </row>
    <row r="2766" spans="1:6" x14ac:dyDescent="0.2">
      <c r="A2766" s="74">
        <v>42430</v>
      </c>
      <c r="B2766">
        <v>1326.1</v>
      </c>
      <c r="C2766">
        <v>5299.3</v>
      </c>
      <c r="E2766">
        <v>12616.6</v>
      </c>
    </row>
    <row r="2767" spans="1:6" x14ac:dyDescent="0.2">
      <c r="A2767" s="74">
        <v>42436</v>
      </c>
      <c r="D2767">
        <v>3107.5</v>
      </c>
    </row>
    <row r="2768" spans="1:6" x14ac:dyDescent="0.2">
      <c r="A2768" s="74">
        <v>42443</v>
      </c>
      <c r="D2768">
        <v>3134.2</v>
      </c>
    </row>
    <row r="2769" spans="1:6" x14ac:dyDescent="0.2">
      <c r="A2769" s="74">
        <v>42450</v>
      </c>
      <c r="D2769">
        <v>3174.5</v>
      </c>
    </row>
    <row r="2770" spans="1:6" x14ac:dyDescent="0.2">
      <c r="A2770" s="74">
        <v>42457</v>
      </c>
      <c r="D2770">
        <v>3181</v>
      </c>
    </row>
    <row r="2771" spans="1:6" x14ac:dyDescent="0.2">
      <c r="A2771" s="74">
        <v>42461</v>
      </c>
      <c r="B2771">
        <v>1338.6</v>
      </c>
      <c r="C2771">
        <v>5312.7</v>
      </c>
      <c r="E2771">
        <v>12697</v>
      </c>
      <c r="F2771">
        <v>1.458</v>
      </c>
    </row>
    <row r="2772" spans="1:6" x14ac:dyDescent="0.2">
      <c r="A2772" s="74">
        <v>42464</v>
      </c>
      <c r="D2772">
        <v>3180.7</v>
      </c>
    </row>
    <row r="2773" spans="1:6" x14ac:dyDescent="0.2">
      <c r="A2773" s="74">
        <v>42471</v>
      </c>
      <c r="D2773">
        <v>3198.4</v>
      </c>
    </row>
    <row r="2774" spans="1:6" x14ac:dyDescent="0.2">
      <c r="A2774" s="74">
        <v>42478</v>
      </c>
      <c r="D2774">
        <v>3182.4</v>
      </c>
    </row>
    <row r="2775" spans="1:6" x14ac:dyDescent="0.2">
      <c r="A2775" s="74">
        <v>42485</v>
      </c>
      <c r="D2775">
        <v>3203.5</v>
      </c>
    </row>
    <row r="2776" spans="1:6" x14ac:dyDescent="0.2">
      <c r="A2776" s="74">
        <v>42491</v>
      </c>
      <c r="B2776">
        <v>1351.4</v>
      </c>
      <c r="C2776">
        <v>5328</v>
      </c>
      <c r="E2776">
        <v>12763.7</v>
      </c>
    </row>
    <row r="2777" spans="1:6" x14ac:dyDescent="0.2">
      <c r="A2777" s="74">
        <v>42492</v>
      </c>
      <c r="D2777">
        <v>3242.5</v>
      </c>
    </row>
    <row r="2778" spans="1:6" x14ac:dyDescent="0.2">
      <c r="A2778" s="74">
        <v>42499</v>
      </c>
      <c r="D2778">
        <v>3255.3</v>
      </c>
    </row>
    <row r="2779" spans="1:6" x14ac:dyDescent="0.2">
      <c r="A2779" s="74">
        <v>42506</v>
      </c>
      <c r="D2779">
        <v>3236.6</v>
      </c>
    </row>
    <row r="2780" spans="1:6" x14ac:dyDescent="0.2">
      <c r="A2780" s="74">
        <v>42513</v>
      </c>
      <c r="D2780">
        <v>3248.8</v>
      </c>
    </row>
    <row r="2781" spans="1:6" x14ac:dyDescent="0.2">
      <c r="A2781" s="74">
        <v>42520</v>
      </c>
      <c r="D2781">
        <v>3218.7</v>
      </c>
    </row>
    <row r="2782" spans="1:6" x14ac:dyDescent="0.2">
      <c r="A2782" s="74">
        <v>42522</v>
      </c>
      <c r="B2782">
        <v>1350.5</v>
      </c>
      <c r="C2782">
        <v>5341.1</v>
      </c>
      <c r="E2782">
        <v>12830.6</v>
      </c>
    </row>
    <row r="2783" spans="1:6" x14ac:dyDescent="0.2">
      <c r="A2783" s="74">
        <v>42527</v>
      </c>
      <c r="D2783">
        <v>3207</v>
      </c>
    </row>
    <row r="2784" spans="1:6" x14ac:dyDescent="0.2">
      <c r="A2784" s="74">
        <v>42534</v>
      </c>
      <c r="D2784">
        <v>3256.1</v>
      </c>
    </row>
    <row r="2785" spans="1:6" x14ac:dyDescent="0.2">
      <c r="A2785" s="74">
        <v>42541</v>
      </c>
      <c r="D2785">
        <v>3270.2</v>
      </c>
    </row>
    <row r="2786" spans="1:6" x14ac:dyDescent="0.2">
      <c r="A2786" s="74">
        <v>42548</v>
      </c>
      <c r="D2786">
        <v>3247.8</v>
      </c>
    </row>
    <row r="2787" spans="1:6" x14ac:dyDescent="0.2">
      <c r="A2787" s="74">
        <v>42552</v>
      </c>
      <c r="B2787">
        <v>1350.5</v>
      </c>
      <c r="C2787">
        <v>5368.2</v>
      </c>
      <c r="E2787">
        <v>12889.1</v>
      </c>
      <c r="F2787">
        <v>1.4490000000000001</v>
      </c>
    </row>
    <row r="2788" spans="1:6" x14ac:dyDescent="0.2">
      <c r="A2788" s="74">
        <v>42555</v>
      </c>
      <c r="D2788">
        <v>3251.2</v>
      </c>
    </row>
    <row r="2789" spans="1:6" x14ac:dyDescent="0.2">
      <c r="A2789" s="74">
        <v>42562</v>
      </c>
      <c r="D2789">
        <v>3260.8</v>
      </c>
    </row>
    <row r="2790" spans="1:6" x14ac:dyDescent="0.2">
      <c r="A2790" s="74">
        <v>42569</v>
      </c>
      <c r="D2790">
        <v>3243.4</v>
      </c>
    </row>
    <row r="2791" spans="1:6" x14ac:dyDescent="0.2">
      <c r="A2791" s="74">
        <v>42576</v>
      </c>
      <c r="D2791">
        <v>3253.9</v>
      </c>
    </row>
    <row r="2792" spans="1:6" x14ac:dyDescent="0.2">
      <c r="A2792" s="74">
        <v>42583</v>
      </c>
      <c r="B2792">
        <v>1378.4</v>
      </c>
      <c r="C2792">
        <v>5391.2</v>
      </c>
      <c r="D2792">
        <v>3232.7</v>
      </c>
      <c r="E2792">
        <v>12968.2</v>
      </c>
    </row>
    <row r="2793" spans="1:6" x14ac:dyDescent="0.2">
      <c r="A2793" s="74">
        <v>42590</v>
      </c>
      <c r="D2793">
        <v>3299.2</v>
      </c>
    </row>
    <row r="2794" spans="1:6" x14ac:dyDescent="0.2">
      <c r="A2794" s="74">
        <v>42597</v>
      </c>
      <c r="D2794">
        <v>3323.6</v>
      </c>
    </row>
    <row r="2795" spans="1:6" x14ac:dyDescent="0.2">
      <c r="A2795" s="74">
        <v>42604</v>
      </c>
      <c r="D2795">
        <v>3344.1</v>
      </c>
    </row>
    <row r="2796" spans="1:6" x14ac:dyDescent="0.2">
      <c r="A2796" s="74">
        <v>42611</v>
      </c>
      <c r="D2796">
        <v>3323.7</v>
      </c>
    </row>
    <row r="2797" spans="1:6" x14ac:dyDescent="0.2">
      <c r="A2797" s="74">
        <v>42614</v>
      </c>
      <c r="B2797">
        <v>1377.7</v>
      </c>
      <c r="C2797">
        <v>5401.6</v>
      </c>
      <c r="E2797">
        <v>13027.4</v>
      </c>
    </row>
    <row r="2798" spans="1:6" x14ac:dyDescent="0.2">
      <c r="A2798" s="74">
        <v>42618</v>
      </c>
      <c r="D2798">
        <v>3288.9</v>
      </c>
    </row>
    <row r="2799" spans="1:6" x14ac:dyDescent="0.2">
      <c r="A2799" s="74">
        <v>42625</v>
      </c>
      <c r="D2799">
        <v>3333.2</v>
      </c>
    </row>
    <row r="2800" spans="1:6" x14ac:dyDescent="0.2">
      <c r="A2800" s="74">
        <v>42632</v>
      </c>
      <c r="D2800">
        <v>3324.8</v>
      </c>
    </row>
    <row r="2801" spans="1:6" x14ac:dyDescent="0.2">
      <c r="A2801" s="74">
        <v>42639</v>
      </c>
      <c r="D2801">
        <v>3322.3</v>
      </c>
    </row>
    <row r="2802" spans="1:6" x14ac:dyDescent="0.2">
      <c r="A2802" s="74">
        <v>42644</v>
      </c>
      <c r="B2802">
        <v>1377.6</v>
      </c>
      <c r="C2802">
        <v>5418.9</v>
      </c>
      <c r="E2802">
        <v>13099.7</v>
      </c>
      <c r="F2802">
        <v>1.4410000000000001</v>
      </c>
    </row>
    <row r="2803" spans="1:6" x14ac:dyDescent="0.2">
      <c r="A2803" s="74">
        <v>42646</v>
      </c>
      <c r="D2803">
        <v>3374.5</v>
      </c>
    </row>
    <row r="2804" spans="1:6" x14ac:dyDescent="0.2">
      <c r="A2804" s="74">
        <v>42653</v>
      </c>
      <c r="D2804">
        <v>3362.5</v>
      </c>
    </row>
    <row r="2805" spans="1:6" x14ac:dyDescent="0.2">
      <c r="A2805" s="74">
        <v>42660</v>
      </c>
      <c r="D2805">
        <v>3309.1</v>
      </c>
    </row>
    <row r="2806" spans="1:6" x14ac:dyDescent="0.2">
      <c r="A2806" s="74">
        <v>42667</v>
      </c>
      <c r="D2806">
        <v>3318.6</v>
      </c>
    </row>
    <row r="2807" spans="1:6" x14ac:dyDescent="0.2">
      <c r="A2807" s="74">
        <v>42674</v>
      </c>
      <c r="D2807">
        <v>3328.7</v>
      </c>
    </row>
    <row r="2808" spans="1:6" x14ac:dyDescent="0.2">
      <c r="A2808" s="74">
        <v>42675</v>
      </c>
      <c r="B2808">
        <v>1386.1</v>
      </c>
      <c r="C2808">
        <v>5443.3</v>
      </c>
      <c r="E2808">
        <v>13174.1</v>
      </c>
    </row>
    <row r="2809" spans="1:6" x14ac:dyDescent="0.2">
      <c r="A2809" s="74">
        <v>42681</v>
      </c>
      <c r="D2809">
        <v>3305.2</v>
      </c>
    </row>
    <row r="2810" spans="1:6" x14ac:dyDescent="0.2">
      <c r="A2810" s="74">
        <v>42688</v>
      </c>
      <c r="D2810">
        <v>3368</v>
      </c>
    </row>
    <row r="2811" spans="1:6" x14ac:dyDescent="0.2">
      <c r="A2811" s="74">
        <v>42695</v>
      </c>
      <c r="D2811">
        <v>3385.6</v>
      </c>
    </row>
    <row r="2812" spans="1:6" x14ac:dyDescent="0.2">
      <c r="A2812" s="74">
        <v>42702</v>
      </c>
      <c r="D2812">
        <v>3360.5</v>
      </c>
    </row>
    <row r="2813" spans="1:6" x14ac:dyDescent="0.2">
      <c r="A2813" s="74">
        <v>42705</v>
      </c>
      <c r="B2813">
        <v>1378.8</v>
      </c>
      <c r="C2813">
        <v>5446.1</v>
      </c>
      <c r="E2813">
        <v>13214.2</v>
      </c>
    </row>
    <row r="2814" spans="1:6" x14ac:dyDescent="0.2">
      <c r="A2814" s="74">
        <v>42709</v>
      </c>
      <c r="D2814">
        <v>3324.3</v>
      </c>
    </row>
    <row r="2815" spans="1:6" x14ac:dyDescent="0.2">
      <c r="A2815" s="74">
        <v>42716</v>
      </c>
      <c r="D2815">
        <v>3347.2</v>
      </c>
    </row>
    <row r="2816" spans="1:6" x14ac:dyDescent="0.2">
      <c r="A2816" s="74">
        <v>42723</v>
      </c>
      <c r="D2816">
        <v>3328.7</v>
      </c>
    </row>
    <row r="2817" spans="1:6" x14ac:dyDescent="0.2">
      <c r="A2817" s="74">
        <v>42730</v>
      </c>
      <c r="D2817">
        <v>3345.9</v>
      </c>
    </row>
    <row r="2818" spans="1:6" x14ac:dyDescent="0.2">
      <c r="A2818" s="74">
        <v>42736</v>
      </c>
      <c r="B2818">
        <v>1394.9</v>
      </c>
      <c r="C2818">
        <v>5454.7</v>
      </c>
      <c r="E2818">
        <v>13288.7</v>
      </c>
      <c r="F2818">
        <v>1.4339999999999999</v>
      </c>
    </row>
    <row r="2819" spans="1:6" x14ac:dyDescent="0.2">
      <c r="A2819" s="74">
        <v>42737</v>
      </c>
      <c r="D2819">
        <v>3351.8</v>
      </c>
    </row>
    <row r="2820" spans="1:6" x14ac:dyDescent="0.2">
      <c r="A2820" s="74">
        <v>42744</v>
      </c>
      <c r="D2820">
        <v>3383.8</v>
      </c>
    </row>
    <row r="2821" spans="1:6" x14ac:dyDescent="0.2">
      <c r="A2821" s="74">
        <v>42751</v>
      </c>
      <c r="D2821">
        <v>3388.8</v>
      </c>
    </row>
    <row r="2822" spans="1:6" x14ac:dyDescent="0.2">
      <c r="A2822" s="74">
        <v>42758</v>
      </c>
      <c r="D2822">
        <v>3394.6</v>
      </c>
    </row>
    <row r="2823" spans="1:6" x14ac:dyDescent="0.2">
      <c r="A2823" s="74">
        <v>42765</v>
      </c>
      <c r="D2823">
        <v>3399.7</v>
      </c>
    </row>
    <row r="2824" spans="1:6" x14ac:dyDescent="0.2">
      <c r="A2824" s="74">
        <v>42767</v>
      </c>
      <c r="B2824">
        <v>1398.8</v>
      </c>
      <c r="C2824">
        <v>5478</v>
      </c>
      <c r="E2824">
        <v>13359.2</v>
      </c>
    </row>
    <row r="2825" spans="1:6" x14ac:dyDescent="0.2">
      <c r="A2825" s="74">
        <v>42772</v>
      </c>
      <c r="D2825">
        <v>3364.4</v>
      </c>
    </row>
    <row r="2826" spans="1:6" x14ac:dyDescent="0.2">
      <c r="A2826" s="74">
        <v>42779</v>
      </c>
      <c r="D2826">
        <v>3394.4</v>
      </c>
    </row>
    <row r="2827" spans="1:6" x14ac:dyDescent="0.2">
      <c r="A2827" s="74">
        <v>42786</v>
      </c>
      <c r="D2827">
        <v>3426.8</v>
      </c>
    </row>
    <row r="2828" spans="1:6" x14ac:dyDescent="0.2">
      <c r="A2828" s="74">
        <v>42793</v>
      </c>
      <c r="D2828">
        <v>3420.9</v>
      </c>
    </row>
    <row r="2829" spans="1:6" x14ac:dyDescent="0.2">
      <c r="A2829" s="74">
        <v>42795</v>
      </c>
      <c r="B2829">
        <v>1417.8</v>
      </c>
      <c r="C2829">
        <v>5508.8</v>
      </c>
      <c r="E2829">
        <v>13428.6</v>
      </c>
    </row>
    <row r="2830" spans="1:6" x14ac:dyDescent="0.2">
      <c r="A2830" s="74">
        <v>42800</v>
      </c>
      <c r="D2830">
        <v>3394.1</v>
      </c>
    </row>
    <row r="2831" spans="1:6" x14ac:dyDescent="0.2">
      <c r="A2831" s="74">
        <v>42807</v>
      </c>
      <c r="D2831">
        <v>3446.1</v>
      </c>
    </row>
    <row r="2832" spans="1:6" x14ac:dyDescent="0.2">
      <c r="A2832" s="74">
        <v>42814</v>
      </c>
      <c r="D2832">
        <v>3458.6</v>
      </c>
    </row>
    <row r="2833" spans="1:6" x14ac:dyDescent="0.2">
      <c r="A2833" s="74">
        <v>42821</v>
      </c>
      <c r="D2833">
        <v>3445.8</v>
      </c>
    </row>
    <row r="2834" spans="1:6" x14ac:dyDescent="0.2">
      <c r="A2834" s="74">
        <v>42826</v>
      </c>
      <c r="B2834">
        <v>1412.4</v>
      </c>
      <c r="C2834">
        <v>5521.1</v>
      </c>
      <c r="E2834">
        <v>13486.6</v>
      </c>
      <c r="F2834">
        <v>1.4279999999999999</v>
      </c>
    </row>
    <row r="2835" spans="1:6" x14ac:dyDescent="0.2">
      <c r="A2835" s="74">
        <v>42828</v>
      </c>
      <c r="D2835">
        <v>3518.4</v>
      </c>
    </row>
    <row r="2836" spans="1:6" x14ac:dyDescent="0.2">
      <c r="A2836" s="74">
        <v>42835</v>
      </c>
      <c r="D2836">
        <v>3457</v>
      </c>
    </row>
    <row r="2837" spans="1:6" x14ac:dyDescent="0.2">
      <c r="A2837" s="74">
        <v>42842</v>
      </c>
      <c r="D2837">
        <v>3441.1</v>
      </c>
    </row>
    <row r="2838" spans="1:6" x14ac:dyDescent="0.2">
      <c r="A2838" s="74">
        <v>42849</v>
      </c>
      <c r="D2838">
        <v>3446.2</v>
      </c>
    </row>
    <row r="2839" spans="1:6" x14ac:dyDescent="0.2">
      <c r="A2839" s="74">
        <v>42856</v>
      </c>
      <c r="B2839">
        <v>1439.3</v>
      </c>
      <c r="C2839">
        <v>5546.5</v>
      </c>
      <c r="D2839">
        <v>3450.2</v>
      </c>
      <c r="E2839">
        <v>13537.3</v>
      </c>
    </row>
    <row r="2840" spans="1:6" x14ac:dyDescent="0.2">
      <c r="A2840" s="74">
        <v>42863</v>
      </c>
      <c r="D2840">
        <v>3502.8</v>
      </c>
    </row>
    <row r="2841" spans="1:6" x14ac:dyDescent="0.2">
      <c r="A2841" s="74">
        <v>42870</v>
      </c>
      <c r="D2841">
        <v>3526.1</v>
      </c>
    </row>
    <row r="2842" spans="1:6" x14ac:dyDescent="0.2">
      <c r="A2842" s="74">
        <v>42877</v>
      </c>
      <c r="D2842">
        <v>3538.9</v>
      </c>
    </row>
    <row r="2843" spans="1:6" x14ac:dyDescent="0.2">
      <c r="A2843" s="74">
        <v>42884</v>
      </c>
      <c r="D2843">
        <v>3525.2</v>
      </c>
    </row>
    <row r="2844" spans="1:6" x14ac:dyDescent="0.2">
      <c r="A2844" s="74">
        <v>42887</v>
      </c>
      <c r="B2844">
        <v>1441.7</v>
      </c>
      <c r="C2844">
        <v>5554.3</v>
      </c>
      <c r="E2844">
        <v>13564.7</v>
      </c>
    </row>
    <row r="2845" spans="1:6" x14ac:dyDescent="0.2">
      <c r="A2845" s="74">
        <v>42891</v>
      </c>
      <c r="D2845">
        <v>3489.2</v>
      </c>
    </row>
    <row r="2846" spans="1:6" x14ac:dyDescent="0.2">
      <c r="A2846" s="74">
        <v>42898</v>
      </c>
      <c r="D2846">
        <v>3514.5</v>
      </c>
    </row>
    <row r="2847" spans="1:6" x14ac:dyDescent="0.2">
      <c r="A2847" s="74">
        <v>42905</v>
      </c>
      <c r="D2847">
        <v>3512.4</v>
      </c>
    </row>
    <row r="2848" spans="1:6" x14ac:dyDescent="0.2">
      <c r="A2848" s="74">
        <v>42912</v>
      </c>
      <c r="D2848">
        <v>3553</v>
      </c>
    </row>
    <row r="2849" spans="1:6" x14ac:dyDescent="0.2">
      <c r="A2849" s="74">
        <v>42917</v>
      </c>
      <c r="B2849">
        <v>1449.9</v>
      </c>
      <c r="C2849">
        <v>5576.3</v>
      </c>
      <c r="E2849">
        <v>13621.8</v>
      </c>
      <c r="F2849">
        <v>1.431</v>
      </c>
    </row>
    <row r="2850" spans="1:6" x14ac:dyDescent="0.2">
      <c r="A2850" s="74">
        <v>42919</v>
      </c>
      <c r="D2850">
        <v>3580.7</v>
      </c>
    </row>
    <row r="2851" spans="1:6" x14ac:dyDescent="0.2">
      <c r="A2851" s="74">
        <v>42926</v>
      </c>
      <c r="D2851">
        <v>3552.4</v>
      </c>
    </row>
    <row r="2852" spans="1:6" x14ac:dyDescent="0.2">
      <c r="A2852" s="74">
        <v>42933</v>
      </c>
      <c r="D2852">
        <v>3519.5</v>
      </c>
    </row>
    <row r="2853" spans="1:6" x14ac:dyDescent="0.2">
      <c r="A2853" s="74">
        <v>42940</v>
      </c>
      <c r="D2853">
        <v>3553.4</v>
      </c>
    </row>
    <row r="2854" spans="1:6" x14ac:dyDescent="0.2">
      <c r="A2854" s="74">
        <v>42947</v>
      </c>
      <c r="D2854">
        <v>3567.4</v>
      </c>
    </row>
    <row r="2855" spans="1:6" x14ac:dyDescent="0.2">
      <c r="A2855" s="74">
        <v>42948</v>
      </c>
      <c r="B2855">
        <v>1460.1</v>
      </c>
      <c r="C2855">
        <v>5575.5</v>
      </c>
      <c r="E2855">
        <v>13671.4</v>
      </c>
    </row>
    <row r="2856" spans="1:6" x14ac:dyDescent="0.2">
      <c r="A2856" s="74">
        <v>42954</v>
      </c>
      <c r="D2856">
        <v>3540.5</v>
      </c>
    </row>
    <row r="2857" spans="1:6" x14ac:dyDescent="0.2">
      <c r="A2857" s="74">
        <v>42961</v>
      </c>
      <c r="D2857">
        <v>3582.6</v>
      </c>
    </row>
    <row r="2858" spans="1:6" x14ac:dyDescent="0.2">
      <c r="A2858" s="74">
        <v>42968</v>
      </c>
      <c r="D2858">
        <v>3635.1</v>
      </c>
    </row>
    <row r="2859" spans="1:6" x14ac:dyDescent="0.2">
      <c r="A2859" s="74">
        <v>42975</v>
      </c>
      <c r="D2859">
        <v>3597.7</v>
      </c>
    </row>
    <row r="2860" spans="1:6" x14ac:dyDescent="0.2">
      <c r="A2860" s="74">
        <v>42979</v>
      </c>
      <c r="B2860">
        <v>1445.3</v>
      </c>
      <c r="C2860">
        <v>5562.5</v>
      </c>
      <c r="E2860">
        <v>13714.4</v>
      </c>
    </row>
    <row r="2861" spans="1:6" x14ac:dyDescent="0.2">
      <c r="A2861" s="74">
        <v>42982</v>
      </c>
      <c r="D2861">
        <v>3550.7</v>
      </c>
    </row>
    <row r="2862" spans="1:6" x14ac:dyDescent="0.2">
      <c r="A2862" s="74">
        <v>42989</v>
      </c>
      <c r="D2862">
        <v>3588.1</v>
      </c>
    </row>
    <row r="2863" spans="1:6" x14ac:dyDescent="0.2">
      <c r="A2863" s="74">
        <v>42996</v>
      </c>
      <c r="D2863">
        <v>3574.8</v>
      </c>
    </row>
    <row r="2864" spans="1:6" x14ac:dyDescent="0.2">
      <c r="A2864" s="74">
        <v>43003</v>
      </c>
      <c r="D2864">
        <v>3568.4</v>
      </c>
    </row>
    <row r="2865" spans="1:6" x14ac:dyDescent="0.2">
      <c r="A2865" s="74">
        <v>43009</v>
      </c>
      <c r="B2865">
        <v>1460</v>
      </c>
      <c r="C2865">
        <v>5581.7</v>
      </c>
      <c r="E2865">
        <v>13767.6</v>
      </c>
      <c r="F2865">
        <v>1.44</v>
      </c>
    </row>
    <row r="2866" spans="1:6" x14ac:dyDescent="0.2">
      <c r="A2866" s="74">
        <v>43010</v>
      </c>
      <c r="D2866">
        <v>3581.7</v>
      </c>
    </row>
    <row r="2867" spans="1:6" x14ac:dyDescent="0.2">
      <c r="A2867" s="74">
        <v>43017</v>
      </c>
      <c r="D2867">
        <v>3618.2</v>
      </c>
    </row>
    <row r="2868" spans="1:6" x14ac:dyDescent="0.2">
      <c r="A2868" s="74">
        <v>43024</v>
      </c>
      <c r="D2868">
        <v>3593.9</v>
      </c>
    </row>
    <row r="2869" spans="1:6" x14ac:dyDescent="0.2">
      <c r="A2869" s="74">
        <v>43031</v>
      </c>
      <c r="D2869">
        <v>3612.7</v>
      </c>
    </row>
    <row r="2870" spans="1:6" x14ac:dyDescent="0.2">
      <c r="A2870" s="74">
        <v>43038</v>
      </c>
      <c r="D2870">
        <v>3598.9</v>
      </c>
    </row>
    <row r="2871" spans="1:6" x14ac:dyDescent="0.2">
      <c r="A2871" s="74">
        <v>43040</v>
      </c>
      <c r="B2871">
        <v>1468.2</v>
      </c>
      <c r="C2871">
        <v>5579.5</v>
      </c>
      <c r="E2871">
        <v>13802.4</v>
      </c>
    </row>
    <row r="2872" spans="1:6" x14ac:dyDescent="0.2">
      <c r="A2872" s="74">
        <v>43045</v>
      </c>
      <c r="D2872">
        <v>3591.9</v>
      </c>
    </row>
    <row r="2873" spans="1:6" x14ac:dyDescent="0.2">
      <c r="A2873" s="74">
        <v>43052</v>
      </c>
      <c r="D2873">
        <v>3631.3</v>
      </c>
    </row>
    <row r="2874" spans="1:6" x14ac:dyDescent="0.2">
      <c r="A2874" s="74">
        <v>43059</v>
      </c>
      <c r="D2874">
        <v>3644.9</v>
      </c>
    </row>
    <row r="2875" spans="1:6" x14ac:dyDescent="0.2">
      <c r="A2875" s="74">
        <v>43066</v>
      </c>
      <c r="D2875">
        <v>3641.9</v>
      </c>
    </row>
    <row r="2876" spans="1:6" x14ac:dyDescent="0.2">
      <c r="A2876" s="74">
        <v>43070</v>
      </c>
      <c r="B2876">
        <v>1460.8</v>
      </c>
      <c r="C2876">
        <v>5592.6</v>
      </c>
      <c r="E2876">
        <v>13854.8</v>
      </c>
    </row>
    <row r="2877" spans="1:6" x14ac:dyDescent="0.2">
      <c r="A2877" s="74">
        <v>43073</v>
      </c>
      <c r="D2877">
        <v>3619.2</v>
      </c>
    </row>
    <row r="2878" spans="1:6" x14ac:dyDescent="0.2">
      <c r="A2878" s="74">
        <v>43080</v>
      </c>
      <c r="D2878">
        <v>3632.1</v>
      </c>
    </row>
    <row r="2879" spans="1:6" x14ac:dyDescent="0.2">
      <c r="A2879" s="74">
        <v>43087</v>
      </c>
      <c r="D2879">
        <v>3608.5</v>
      </c>
    </row>
    <row r="2880" spans="1:6" x14ac:dyDescent="0.2">
      <c r="A2880" s="74">
        <v>43094</v>
      </c>
      <c r="D2880">
        <v>3595.6</v>
      </c>
    </row>
    <row r="2881" spans="1:6" x14ac:dyDescent="0.2">
      <c r="A2881" s="74">
        <v>43101</v>
      </c>
      <c r="B2881">
        <v>1474.9</v>
      </c>
      <c r="C2881">
        <v>5577.3</v>
      </c>
      <c r="D2881">
        <v>3581</v>
      </c>
      <c r="E2881">
        <v>13872</v>
      </c>
      <c r="F2881">
        <v>1.4470000000000001</v>
      </c>
    </row>
    <row r="2882" spans="1:6" x14ac:dyDescent="0.2">
      <c r="A2882" s="74">
        <v>43108</v>
      </c>
      <c r="D2882">
        <v>3642.4</v>
      </c>
    </row>
    <row r="2883" spans="1:6" x14ac:dyDescent="0.2">
      <c r="A2883" s="74">
        <v>43115</v>
      </c>
      <c r="D2883">
        <v>3670.9</v>
      </c>
    </row>
    <row r="2884" spans="1:6" x14ac:dyDescent="0.2">
      <c r="A2884" s="74">
        <v>43122</v>
      </c>
      <c r="D2884">
        <v>3663.2</v>
      </c>
    </row>
    <row r="2885" spans="1:6" x14ac:dyDescent="0.2">
      <c r="A2885" s="74">
        <v>43129</v>
      </c>
      <c r="D2885">
        <v>3636.7</v>
      </c>
    </row>
    <row r="2886" spans="1:6" x14ac:dyDescent="0.2">
      <c r="A2886" s="74">
        <v>43132</v>
      </c>
      <c r="B2886">
        <v>1457.6</v>
      </c>
      <c r="C2886">
        <v>5581.5</v>
      </c>
      <c r="E2886">
        <v>13914.6</v>
      </c>
    </row>
    <row r="2887" spans="1:6" x14ac:dyDescent="0.2">
      <c r="A2887" s="74">
        <v>43136</v>
      </c>
      <c r="D2887">
        <v>3623</v>
      </c>
    </row>
    <row r="2888" spans="1:6" x14ac:dyDescent="0.2">
      <c r="A2888" s="74">
        <v>43143</v>
      </c>
      <c r="D2888">
        <v>3607.8</v>
      </c>
    </row>
    <row r="2889" spans="1:6" x14ac:dyDescent="0.2">
      <c r="A2889" s="74">
        <v>43150</v>
      </c>
      <c r="D2889">
        <v>3612.1</v>
      </c>
    </row>
    <row r="2890" spans="1:6" x14ac:dyDescent="0.2">
      <c r="A2890" s="74">
        <v>43157</v>
      </c>
      <c r="D2890">
        <v>3624.5</v>
      </c>
    </row>
    <row r="2891" spans="1:6" x14ac:dyDescent="0.2">
      <c r="A2891" s="74">
        <v>43160</v>
      </c>
      <c r="B2891">
        <v>1471.8</v>
      </c>
      <c r="C2891">
        <v>5599.3</v>
      </c>
      <c r="E2891">
        <v>13971.2</v>
      </c>
    </row>
    <row r="2892" spans="1:6" x14ac:dyDescent="0.2">
      <c r="A2892" s="74">
        <v>43164</v>
      </c>
      <c r="D2892">
        <v>3655.4</v>
      </c>
    </row>
    <row r="2893" spans="1:6" x14ac:dyDescent="0.2">
      <c r="A2893" s="74">
        <v>43171</v>
      </c>
      <c r="D2893">
        <v>3671</v>
      </c>
    </row>
    <row r="2894" spans="1:6" x14ac:dyDescent="0.2">
      <c r="A2894" s="74">
        <v>43178</v>
      </c>
      <c r="D2894">
        <v>3660.8</v>
      </c>
    </row>
    <row r="2895" spans="1:6" x14ac:dyDescent="0.2">
      <c r="A2895" s="74">
        <v>43185</v>
      </c>
      <c r="D2895">
        <v>3657.9</v>
      </c>
    </row>
    <row r="2896" spans="1:6" x14ac:dyDescent="0.2">
      <c r="A2896" s="74">
        <v>43191</v>
      </c>
      <c r="B2896">
        <v>1459.8</v>
      </c>
      <c r="C2896">
        <v>5594.4</v>
      </c>
      <c r="E2896">
        <v>14001.3</v>
      </c>
      <c r="F2896">
        <v>1.4570000000000001</v>
      </c>
    </row>
    <row r="2897" spans="1:6" x14ac:dyDescent="0.2">
      <c r="A2897" s="74">
        <v>43192</v>
      </c>
      <c r="D2897">
        <v>3659.3</v>
      </c>
    </row>
    <row r="2898" spans="1:6" x14ac:dyDescent="0.2">
      <c r="A2898" s="74">
        <v>43199</v>
      </c>
      <c r="D2898">
        <v>3661.2</v>
      </c>
    </row>
    <row r="2899" spans="1:6" x14ac:dyDescent="0.2">
      <c r="A2899" s="74">
        <v>43206</v>
      </c>
      <c r="D2899">
        <v>3647.4</v>
      </c>
    </row>
    <row r="2900" spans="1:6" x14ac:dyDescent="0.2">
      <c r="A2900" s="74">
        <v>43213</v>
      </c>
      <c r="D2900">
        <v>3670.1</v>
      </c>
    </row>
    <row r="2901" spans="1:6" x14ac:dyDescent="0.2">
      <c r="A2901" s="74">
        <v>43220</v>
      </c>
      <c r="D2901">
        <v>3669.8</v>
      </c>
    </row>
    <row r="2902" spans="1:6" x14ac:dyDescent="0.2">
      <c r="A2902" s="74">
        <v>43221</v>
      </c>
      <c r="B2902">
        <v>1453.9</v>
      </c>
      <c r="C2902">
        <v>5608.8</v>
      </c>
      <c r="E2902">
        <v>14066</v>
      </c>
    </row>
    <row r="2903" spans="1:6" x14ac:dyDescent="0.2">
      <c r="A2903" s="74">
        <v>43227</v>
      </c>
      <c r="D2903">
        <v>3637.4</v>
      </c>
    </row>
    <row r="2904" spans="1:6" x14ac:dyDescent="0.2">
      <c r="A2904" s="74">
        <v>43234</v>
      </c>
      <c r="D2904">
        <v>3655.5</v>
      </c>
    </row>
    <row r="2905" spans="1:6" x14ac:dyDescent="0.2">
      <c r="A2905" s="74">
        <v>43241</v>
      </c>
      <c r="D2905">
        <v>3667</v>
      </c>
    </row>
    <row r="2906" spans="1:6" x14ac:dyDescent="0.2">
      <c r="A2906" s="74">
        <v>43248</v>
      </c>
      <c r="D2906">
        <v>3664.5</v>
      </c>
    </row>
    <row r="2907" spans="1:6" x14ac:dyDescent="0.2">
      <c r="A2907" s="74">
        <v>43252</v>
      </c>
      <c r="B2907">
        <v>1451.2</v>
      </c>
      <c r="C2907">
        <v>5624.4</v>
      </c>
      <c r="E2907">
        <v>14125.8</v>
      </c>
    </row>
    <row r="2908" spans="1:6" x14ac:dyDescent="0.2">
      <c r="A2908" s="74">
        <v>43255</v>
      </c>
      <c r="D2908">
        <v>3672.4</v>
      </c>
    </row>
    <row r="2909" spans="1:6" x14ac:dyDescent="0.2">
      <c r="A2909" s="74">
        <v>43262</v>
      </c>
      <c r="D2909">
        <v>3654.9</v>
      </c>
    </row>
    <row r="2910" spans="1:6" x14ac:dyDescent="0.2">
      <c r="A2910" s="74">
        <v>43269</v>
      </c>
      <c r="D2910">
        <v>3651.4</v>
      </c>
    </row>
    <row r="2911" spans="1:6" x14ac:dyDescent="0.2">
      <c r="A2911" s="74">
        <v>43276</v>
      </c>
      <c r="D2911">
        <v>3655.5</v>
      </c>
    </row>
    <row r="2912" spans="1:6" x14ac:dyDescent="0.2">
      <c r="A2912" s="74">
        <v>43282</v>
      </c>
      <c r="B2912">
        <v>1459.8</v>
      </c>
      <c r="C2912">
        <v>5631.8</v>
      </c>
      <c r="E2912">
        <v>14155.2</v>
      </c>
      <c r="F2912">
        <v>1.456</v>
      </c>
    </row>
    <row r="2913" spans="1:6" x14ac:dyDescent="0.2">
      <c r="A2913" s="74">
        <v>43283</v>
      </c>
      <c r="D2913">
        <v>3673.4</v>
      </c>
    </row>
    <row r="2914" spans="1:6" x14ac:dyDescent="0.2">
      <c r="A2914" s="74">
        <v>43290</v>
      </c>
      <c r="D2914">
        <v>3682.4</v>
      </c>
    </row>
    <row r="2915" spans="1:6" x14ac:dyDescent="0.2">
      <c r="A2915" s="74">
        <v>43297</v>
      </c>
      <c r="D2915">
        <v>3681.8</v>
      </c>
    </row>
    <row r="2916" spans="1:6" x14ac:dyDescent="0.2">
      <c r="A2916" s="74">
        <v>43304</v>
      </c>
      <c r="D2916">
        <v>3678</v>
      </c>
    </row>
    <row r="2917" spans="1:6" x14ac:dyDescent="0.2">
      <c r="A2917" s="74">
        <v>43311</v>
      </c>
      <c r="D2917">
        <v>3682.2</v>
      </c>
    </row>
    <row r="2918" spans="1:6" x14ac:dyDescent="0.2">
      <c r="A2918" s="74">
        <v>43313</v>
      </c>
      <c r="B2918">
        <v>1462.9</v>
      </c>
      <c r="C2918">
        <v>5639.9</v>
      </c>
      <c r="E2918">
        <v>14197.7</v>
      </c>
    </row>
    <row r="2919" spans="1:6" x14ac:dyDescent="0.2">
      <c r="A2919" s="74">
        <v>43318</v>
      </c>
      <c r="D2919">
        <v>3661.7</v>
      </c>
    </row>
    <row r="2920" spans="1:6" x14ac:dyDescent="0.2">
      <c r="A2920" s="74">
        <v>43325</v>
      </c>
      <c r="D2920">
        <v>3677.3</v>
      </c>
    </row>
    <row r="2921" spans="1:6" x14ac:dyDescent="0.2">
      <c r="A2921" s="74">
        <v>43332</v>
      </c>
      <c r="D2921">
        <v>3676.3</v>
      </c>
    </row>
    <row r="2922" spans="1:6" x14ac:dyDescent="0.2">
      <c r="A2922" s="74">
        <v>43339</v>
      </c>
      <c r="D2922">
        <v>3695.5</v>
      </c>
    </row>
    <row r="2923" spans="1:6" x14ac:dyDescent="0.2">
      <c r="A2923" s="74">
        <v>43344</v>
      </c>
      <c r="B2923">
        <v>1464.1</v>
      </c>
      <c r="C2923">
        <v>5642.1</v>
      </c>
      <c r="E2923">
        <v>14228.4</v>
      </c>
    </row>
    <row r="2924" spans="1:6" x14ac:dyDescent="0.2">
      <c r="A2924" s="74">
        <v>43346</v>
      </c>
      <c r="D2924">
        <v>3779.9</v>
      </c>
    </row>
    <row r="2925" spans="1:6" x14ac:dyDescent="0.2">
      <c r="A2925" s="74">
        <v>43353</v>
      </c>
      <c r="D2925">
        <v>3710.4</v>
      </c>
    </row>
    <row r="2926" spans="1:6" x14ac:dyDescent="0.2">
      <c r="A2926" s="74">
        <v>43360</v>
      </c>
      <c r="D2926">
        <v>3692</v>
      </c>
    </row>
    <row r="2927" spans="1:6" x14ac:dyDescent="0.2">
      <c r="A2927" s="74">
        <v>43367</v>
      </c>
      <c r="D2927">
        <v>3705</v>
      </c>
    </row>
    <row r="2928" spans="1:6" x14ac:dyDescent="0.2">
      <c r="A2928" s="74">
        <v>43374</v>
      </c>
      <c r="B2928">
        <v>1471.5</v>
      </c>
      <c r="C2928">
        <v>5629</v>
      </c>
      <c r="D2928">
        <v>3693.3</v>
      </c>
      <c r="E2928">
        <v>14235.8</v>
      </c>
      <c r="F2928">
        <v>1.4570000000000001</v>
      </c>
    </row>
    <row r="2929" spans="1:6" x14ac:dyDescent="0.2">
      <c r="A2929" s="74">
        <v>43381</v>
      </c>
      <c r="D2929">
        <v>3708.8</v>
      </c>
    </row>
    <row r="2930" spans="1:6" x14ac:dyDescent="0.2">
      <c r="A2930" s="74">
        <v>43388</v>
      </c>
      <c r="D2930">
        <v>3723.8</v>
      </c>
    </row>
    <row r="2931" spans="1:6" x14ac:dyDescent="0.2">
      <c r="A2931" s="74">
        <v>43395</v>
      </c>
      <c r="D2931">
        <v>3744.8</v>
      </c>
    </row>
    <row r="2932" spans="1:6" x14ac:dyDescent="0.2">
      <c r="A2932" s="74">
        <v>43402</v>
      </c>
      <c r="D2932">
        <v>3729.5</v>
      </c>
    </row>
    <row r="2933" spans="1:6" x14ac:dyDescent="0.2">
      <c r="A2933" s="74">
        <v>43405</v>
      </c>
      <c r="B2933">
        <v>1466.8</v>
      </c>
      <c r="C2933">
        <v>5638.3</v>
      </c>
      <c r="E2933">
        <v>14254.9</v>
      </c>
    </row>
    <row r="2934" spans="1:6" x14ac:dyDescent="0.2">
      <c r="A2934" s="74">
        <v>43409</v>
      </c>
      <c r="D2934">
        <v>3689.9</v>
      </c>
    </row>
    <row r="2935" spans="1:6" x14ac:dyDescent="0.2">
      <c r="A2935" s="74">
        <v>43416</v>
      </c>
      <c r="D2935">
        <v>3687.6</v>
      </c>
    </row>
    <row r="2936" spans="1:6" x14ac:dyDescent="0.2">
      <c r="A2936" s="74">
        <v>43423</v>
      </c>
      <c r="D2936">
        <v>3688.5</v>
      </c>
    </row>
    <row r="2937" spans="1:6" x14ac:dyDescent="0.2">
      <c r="A2937" s="74">
        <v>43430</v>
      </c>
      <c r="D2937">
        <v>3692.9</v>
      </c>
    </row>
    <row r="2938" spans="1:6" x14ac:dyDescent="0.2">
      <c r="A2938" s="74">
        <v>43435</v>
      </c>
      <c r="B2938">
        <v>1493.6</v>
      </c>
      <c r="C2938">
        <v>5692.8</v>
      </c>
      <c r="E2938">
        <v>14373.9</v>
      </c>
    </row>
    <row r="2939" spans="1:6" x14ac:dyDescent="0.2">
      <c r="A2939" s="74">
        <v>43437</v>
      </c>
      <c r="D2939">
        <v>3780.7</v>
      </c>
    </row>
    <row r="2940" spans="1:6" x14ac:dyDescent="0.2">
      <c r="A2940" s="74">
        <v>43444</v>
      </c>
      <c r="D2940">
        <v>3770.2</v>
      </c>
    </row>
    <row r="2941" spans="1:6" x14ac:dyDescent="0.2">
      <c r="A2941" s="74">
        <v>43451</v>
      </c>
      <c r="D2941">
        <v>3713.2</v>
      </c>
    </row>
    <row r="2942" spans="1:6" x14ac:dyDescent="0.2">
      <c r="A2942" s="74">
        <v>43458</v>
      </c>
      <c r="D2942">
        <v>3761</v>
      </c>
    </row>
    <row r="2943" spans="1:6" x14ac:dyDescent="0.2">
      <c r="A2943" s="74">
        <v>43465</v>
      </c>
      <c r="D2943">
        <v>3744.8</v>
      </c>
    </row>
    <row r="2944" spans="1:6" x14ac:dyDescent="0.2">
      <c r="A2944" s="74">
        <v>43466</v>
      </c>
      <c r="B2944">
        <v>1494.6</v>
      </c>
      <c r="C2944">
        <v>5721.5</v>
      </c>
      <c r="E2944">
        <v>14443.3</v>
      </c>
      <c r="F2944">
        <v>1.45</v>
      </c>
    </row>
    <row r="2945" spans="1:6" x14ac:dyDescent="0.2">
      <c r="A2945" s="74">
        <v>43472</v>
      </c>
      <c r="D2945">
        <v>3722.2</v>
      </c>
    </row>
    <row r="2946" spans="1:6" x14ac:dyDescent="0.2">
      <c r="A2946" s="74">
        <v>43479</v>
      </c>
      <c r="D2946">
        <v>3720.3</v>
      </c>
    </row>
    <row r="2947" spans="1:6" x14ac:dyDescent="0.2">
      <c r="A2947" s="74">
        <v>43486</v>
      </c>
      <c r="D2947">
        <v>3757.1</v>
      </c>
    </row>
    <row r="2948" spans="1:6" x14ac:dyDescent="0.2">
      <c r="A2948" s="74">
        <v>43493</v>
      </c>
      <c r="D2948">
        <v>3753.4</v>
      </c>
    </row>
    <row r="2949" spans="1:6" x14ac:dyDescent="0.2">
      <c r="A2949" s="74">
        <v>43497</v>
      </c>
      <c r="B2949">
        <v>1495.6</v>
      </c>
      <c r="C2949">
        <v>5726.5</v>
      </c>
      <c r="E2949">
        <v>14486.2</v>
      </c>
    </row>
    <row r="2950" spans="1:6" x14ac:dyDescent="0.2">
      <c r="A2950" s="74">
        <v>43500</v>
      </c>
      <c r="D2950">
        <v>3792.3</v>
      </c>
    </row>
    <row r="2951" spans="1:6" x14ac:dyDescent="0.2">
      <c r="A2951" s="74">
        <v>43507</v>
      </c>
      <c r="D2951">
        <v>3768.8</v>
      </c>
    </row>
    <row r="2952" spans="1:6" x14ac:dyDescent="0.2">
      <c r="A2952" s="74">
        <v>43514</v>
      </c>
      <c r="D2952">
        <v>3757.9</v>
      </c>
    </row>
    <row r="2953" spans="1:6" x14ac:dyDescent="0.2">
      <c r="A2953" s="74">
        <v>43521</v>
      </c>
      <c r="D2953">
        <v>3743</v>
      </c>
    </row>
    <row r="2954" spans="1:6" x14ac:dyDescent="0.2">
      <c r="A2954" s="74">
        <v>43525</v>
      </c>
      <c r="B2954">
        <v>1474.1</v>
      </c>
      <c r="C2954">
        <v>5718.5</v>
      </c>
      <c r="E2954">
        <v>14533.5</v>
      </c>
    </row>
    <row r="2955" spans="1:6" x14ac:dyDescent="0.2">
      <c r="A2955" s="74">
        <v>43528</v>
      </c>
      <c r="D2955">
        <v>3766.8</v>
      </c>
    </row>
    <row r="2956" spans="1:6" x14ac:dyDescent="0.2">
      <c r="A2956" s="74">
        <v>43535</v>
      </c>
      <c r="D2956">
        <v>3736.9</v>
      </c>
    </row>
    <row r="2957" spans="1:6" x14ac:dyDescent="0.2">
      <c r="A2957" s="74">
        <v>43542</v>
      </c>
      <c r="D2957">
        <v>3716.7</v>
      </c>
    </row>
    <row r="2958" spans="1:6" x14ac:dyDescent="0.2">
      <c r="A2958" s="74">
        <v>43549</v>
      </c>
      <c r="D2958">
        <v>3728.3</v>
      </c>
    </row>
    <row r="2959" spans="1:6" x14ac:dyDescent="0.2">
      <c r="A2959" s="74">
        <v>43556</v>
      </c>
      <c r="B2959">
        <v>1476.8</v>
      </c>
      <c r="C2959">
        <v>5706</v>
      </c>
      <c r="D2959">
        <v>3731.6</v>
      </c>
      <c r="E2959">
        <v>14568.9</v>
      </c>
      <c r="F2959">
        <v>1.4510000000000001</v>
      </c>
    </row>
    <row r="2960" spans="1:6" x14ac:dyDescent="0.2">
      <c r="A2960" s="74">
        <v>43563</v>
      </c>
      <c r="D2960">
        <v>3746.4</v>
      </c>
    </row>
    <row r="2961" spans="1:6" x14ac:dyDescent="0.2">
      <c r="A2961" s="74">
        <v>43570</v>
      </c>
      <c r="D2961">
        <v>3796.6</v>
      </c>
    </row>
    <row r="2962" spans="1:6" x14ac:dyDescent="0.2">
      <c r="A2962" s="74">
        <v>43577</v>
      </c>
      <c r="D2962">
        <v>3789.8</v>
      </c>
    </row>
    <row r="2963" spans="1:6" x14ac:dyDescent="0.2">
      <c r="A2963" s="74">
        <v>43584</v>
      </c>
      <c r="D2963">
        <v>3813.3</v>
      </c>
    </row>
    <row r="2964" spans="1:6" x14ac:dyDescent="0.2">
      <c r="A2964" s="74">
        <v>43586</v>
      </c>
      <c r="B2964">
        <v>1478.4</v>
      </c>
      <c r="C2964">
        <v>5744</v>
      </c>
      <c r="E2964">
        <v>14668.4</v>
      </c>
    </row>
    <row r="2965" spans="1:6" x14ac:dyDescent="0.2">
      <c r="A2965" s="74">
        <v>43591</v>
      </c>
      <c r="D2965">
        <v>3765.5</v>
      </c>
    </row>
    <row r="2966" spans="1:6" x14ac:dyDescent="0.2">
      <c r="A2966" s="74">
        <v>43598</v>
      </c>
      <c r="D2966">
        <v>3772.7</v>
      </c>
    </row>
    <row r="2967" spans="1:6" x14ac:dyDescent="0.2">
      <c r="A2967" s="74">
        <v>43605</v>
      </c>
      <c r="D2967">
        <v>3781.9</v>
      </c>
    </row>
    <row r="2968" spans="1:6" x14ac:dyDescent="0.2">
      <c r="A2968" s="74">
        <v>43612</v>
      </c>
      <c r="D2968">
        <v>3810</v>
      </c>
    </row>
    <row r="2969" spans="1:6" x14ac:dyDescent="0.2">
      <c r="A2969" s="74">
        <v>43617</v>
      </c>
      <c r="B2969">
        <v>1493</v>
      </c>
      <c r="C2969">
        <v>5789.2</v>
      </c>
      <c r="E2969">
        <v>14787</v>
      </c>
    </row>
    <row r="2970" spans="1:6" x14ac:dyDescent="0.2">
      <c r="A2970" s="74">
        <v>43619</v>
      </c>
      <c r="D2970">
        <v>3876.1</v>
      </c>
    </row>
    <row r="2971" spans="1:6" x14ac:dyDescent="0.2">
      <c r="A2971" s="74">
        <v>43626</v>
      </c>
      <c r="D2971">
        <v>3839.6</v>
      </c>
    </row>
    <row r="2972" spans="1:6" x14ac:dyDescent="0.2">
      <c r="A2972" s="74">
        <v>43633</v>
      </c>
      <c r="D2972">
        <v>3832.6</v>
      </c>
    </row>
    <row r="2973" spans="1:6" x14ac:dyDescent="0.2">
      <c r="A2973" s="74">
        <v>43640</v>
      </c>
      <c r="D2973">
        <v>3829.8</v>
      </c>
    </row>
    <row r="2974" spans="1:6" x14ac:dyDescent="0.2">
      <c r="A2974" s="74">
        <v>43647</v>
      </c>
      <c r="B2974">
        <v>1502.3</v>
      </c>
      <c r="C2974">
        <v>5805.6</v>
      </c>
      <c r="D2974">
        <v>3818.7</v>
      </c>
      <c r="E2974">
        <v>14857.9</v>
      </c>
      <c r="F2974">
        <v>1.4390000000000001</v>
      </c>
    </row>
    <row r="2975" spans="1:6" x14ac:dyDescent="0.2">
      <c r="A2975" s="74">
        <v>43654</v>
      </c>
      <c r="D2975">
        <v>3837.4</v>
      </c>
    </row>
    <row r="2976" spans="1:6" x14ac:dyDescent="0.2">
      <c r="A2976" s="74">
        <v>43661</v>
      </c>
      <c r="D2976">
        <v>3856.5</v>
      </c>
    </row>
    <row r="2977" spans="1:6" x14ac:dyDescent="0.2">
      <c r="A2977" s="74">
        <v>43668</v>
      </c>
      <c r="D2977">
        <v>3875.4</v>
      </c>
    </row>
    <row r="2978" spans="1:6" x14ac:dyDescent="0.2">
      <c r="A2978" s="74">
        <v>43675</v>
      </c>
      <c r="D2978">
        <v>3872.8</v>
      </c>
    </row>
    <row r="2979" spans="1:6" x14ac:dyDescent="0.2">
      <c r="A2979" s="74">
        <v>43678</v>
      </c>
      <c r="B2979">
        <v>1500.9</v>
      </c>
      <c r="C2979">
        <v>5831.4</v>
      </c>
      <c r="E2979">
        <v>14935.2</v>
      </c>
    </row>
    <row r="2980" spans="1:6" x14ac:dyDescent="0.2">
      <c r="A2980" s="74">
        <v>43682</v>
      </c>
      <c r="D2980">
        <v>3875.1</v>
      </c>
    </row>
    <row r="2981" spans="1:6" x14ac:dyDescent="0.2">
      <c r="A2981" s="74">
        <v>43689</v>
      </c>
      <c r="D2981">
        <v>3861</v>
      </c>
    </row>
    <row r="2982" spans="1:6" x14ac:dyDescent="0.2">
      <c r="A2982" s="74">
        <v>43696</v>
      </c>
      <c r="D2982">
        <v>3832.4</v>
      </c>
    </row>
    <row r="2983" spans="1:6" x14ac:dyDescent="0.2">
      <c r="A2983" s="74">
        <v>43703</v>
      </c>
      <c r="D2983">
        <v>3845</v>
      </c>
    </row>
    <row r="2984" spans="1:6" x14ac:dyDescent="0.2">
      <c r="A2984" s="74">
        <v>43709</v>
      </c>
      <c r="B2984">
        <v>1515.5</v>
      </c>
      <c r="C2984">
        <v>5857.6</v>
      </c>
      <c r="E2984">
        <v>15026.6</v>
      </c>
    </row>
    <row r="2985" spans="1:6" x14ac:dyDescent="0.2">
      <c r="A2985" s="74">
        <v>43710</v>
      </c>
      <c r="D2985">
        <v>3878</v>
      </c>
    </row>
    <row r="2986" spans="1:6" x14ac:dyDescent="0.2">
      <c r="A2986" s="74">
        <v>43717</v>
      </c>
      <c r="D2986">
        <v>3895.9</v>
      </c>
    </row>
    <row r="2987" spans="1:6" x14ac:dyDescent="0.2">
      <c r="A2987" s="74">
        <v>43724</v>
      </c>
      <c r="D2987">
        <v>3895.8</v>
      </c>
    </row>
    <row r="2988" spans="1:6" x14ac:dyDescent="0.2">
      <c r="A2988" s="74">
        <v>43731</v>
      </c>
      <c r="D2988">
        <v>3911.1</v>
      </c>
    </row>
    <row r="2989" spans="1:6" x14ac:dyDescent="0.2">
      <c r="A2989" s="74">
        <v>43738</v>
      </c>
      <c r="D2989">
        <v>3928.2</v>
      </c>
    </row>
    <row r="2990" spans="1:6" x14ac:dyDescent="0.2">
      <c r="A2990" s="74">
        <v>43739</v>
      </c>
      <c r="B2990">
        <v>1525.4</v>
      </c>
      <c r="C2990">
        <v>5887.3</v>
      </c>
      <c r="E2990">
        <v>15153.1</v>
      </c>
      <c r="F2990">
        <v>1.423</v>
      </c>
    </row>
    <row r="2991" spans="1:6" x14ac:dyDescent="0.2">
      <c r="A2991" s="74">
        <v>43745</v>
      </c>
      <c r="D2991">
        <v>3893.7</v>
      </c>
    </row>
    <row r="2992" spans="1:6" x14ac:dyDescent="0.2">
      <c r="A2992" s="74">
        <v>43752</v>
      </c>
      <c r="D2992">
        <v>3930.6</v>
      </c>
    </row>
    <row r="2993" spans="1:6" x14ac:dyDescent="0.2">
      <c r="A2993" s="74">
        <v>43759</v>
      </c>
      <c r="D2993">
        <v>3929</v>
      </c>
    </row>
    <row r="2994" spans="1:6" x14ac:dyDescent="0.2">
      <c r="A2994" s="74">
        <v>43766</v>
      </c>
      <c r="D2994">
        <v>3934.5</v>
      </c>
    </row>
    <row r="2995" spans="1:6" x14ac:dyDescent="0.2">
      <c r="A2995" s="74">
        <v>43770</v>
      </c>
      <c r="B2995">
        <v>1533.2</v>
      </c>
      <c r="C2995">
        <v>5911.6</v>
      </c>
      <c r="E2995">
        <v>15251.3</v>
      </c>
    </row>
    <row r="2996" spans="1:6" x14ac:dyDescent="0.2">
      <c r="A2996" s="74">
        <v>43773</v>
      </c>
      <c r="D2996">
        <v>3955.3</v>
      </c>
    </row>
    <row r="2997" spans="1:6" x14ac:dyDescent="0.2">
      <c r="A2997" s="74">
        <v>43780</v>
      </c>
      <c r="D2997">
        <v>3955.4</v>
      </c>
    </row>
    <row r="2998" spans="1:6" x14ac:dyDescent="0.2">
      <c r="A2998" s="74">
        <v>43787</v>
      </c>
      <c r="D2998">
        <v>3928</v>
      </c>
    </row>
    <row r="2999" spans="1:6" x14ac:dyDescent="0.2">
      <c r="A2999" s="74">
        <v>43794</v>
      </c>
      <c r="D2999">
        <v>3962.5</v>
      </c>
    </row>
    <row r="3000" spans="1:6" x14ac:dyDescent="0.2">
      <c r="A3000" s="74">
        <v>43800</v>
      </c>
      <c r="B3000">
        <v>1553.5</v>
      </c>
      <c r="C3000">
        <v>5935.6</v>
      </c>
      <c r="E3000">
        <v>15325.8</v>
      </c>
    </row>
    <row r="3001" spans="1:6" x14ac:dyDescent="0.2">
      <c r="A3001" s="74">
        <v>43801</v>
      </c>
      <c r="D3001">
        <v>3953.8</v>
      </c>
    </row>
    <row r="3002" spans="1:6" x14ac:dyDescent="0.2">
      <c r="A3002" s="74">
        <v>43808</v>
      </c>
      <c r="D3002">
        <v>3978.4</v>
      </c>
    </row>
    <row r="3003" spans="1:6" x14ac:dyDescent="0.2">
      <c r="A3003" s="74">
        <v>43815</v>
      </c>
      <c r="D3003">
        <v>3992</v>
      </c>
    </row>
    <row r="3004" spans="1:6" x14ac:dyDescent="0.2">
      <c r="A3004" s="74">
        <v>43822</v>
      </c>
      <c r="D3004">
        <v>3999</v>
      </c>
    </row>
    <row r="3005" spans="1:6" x14ac:dyDescent="0.2">
      <c r="A3005" s="74">
        <v>43829</v>
      </c>
      <c r="D3005">
        <v>3963.7</v>
      </c>
    </row>
    <row r="3006" spans="1:6" x14ac:dyDescent="0.2">
      <c r="A3006" s="74">
        <v>43831</v>
      </c>
      <c r="B3006">
        <v>1553.7</v>
      </c>
      <c r="C3006">
        <v>5955.8</v>
      </c>
      <c r="E3006">
        <v>15406.8</v>
      </c>
      <c r="F3006">
        <v>1.3740000000000001</v>
      </c>
    </row>
    <row r="3007" spans="1:6" x14ac:dyDescent="0.2">
      <c r="A3007" s="74">
        <v>43836</v>
      </c>
      <c r="D3007">
        <v>3948</v>
      </c>
    </row>
    <row r="3008" spans="1:6" x14ac:dyDescent="0.2">
      <c r="A3008" s="74">
        <v>43843</v>
      </c>
      <c r="D3008">
        <v>3949.7</v>
      </c>
    </row>
    <row r="3009" spans="1:6" x14ac:dyDescent="0.2">
      <c r="A3009" s="74">
        <v>43850</v>
      </c>
      <c r="D3009">
        <v>3978</v>
      </c>
    </row>
    <row r="3010" spans="1:6" x14ac:dyDescent="0.2">
      <c r="A3010" s="74">
        <v>43857</v>
      </c>
      <c r="D3010">
        <v>3962.2</v>
      </c>
    </row>
    <row r="3011" spans="1:6" x14ac:dyDescent="0.2">
      <c r="A3011" s="74">
        <v>43862</v>
      </c>
      <c r="B3011">
        <v>1556.4</v>
      </c>
      <c r="C3011">
        <v>5977.2</v>
      </c>
      <c r="E3011">
        <v>15470.4</v>
      </c>
    </row>
    <row r="3012" spans="1:6" x14ac:dyDescent="0.2">
      <c r="A3012" s="74">
        <v>43864</v>
      </c>
      <c r="D3012">
        <v>4081.4</v>
      </c>
    </row>
    <row r="3013" spans="1:6" x14ac:dyDescent="0.2">
      <c r="A3013" s="74">
        <v>43871</v>
      </c>
      <c r="D3013">
        <v>4012.8</v>
      </c>
    </row>
    <row r="3014" spans="1:6" x14ac:dyDescent="0.2">
      <c r="A3014" s="74">
        <v>43878</v>
      </c>
      <c r="D3014">
        <v>3983.6</v>
      </c>
    </row>
    <row r="3015" spans="1:6" x14ac:dyDescent="0.2">
      <c r="A3015" s="74">
        <v>43885</v>
      </c>
      <c r="D3015">
        <v>3971.4</v>
      </c>
    </row>
    <row r="3016" spans="1:6" x14ac:dyDescent="0.2">
      <c r="A3016" s="74">
        <v>43891</v>
      </c>
      <c r="B3016">
        <v>1659.5</v>
      </c>
      <c r="C3016">
        <v>6206.2</v>
      </c>
      <c r="E3016">
        <v>16011.4</v>
      </c>
    </row>
    <row r="3017" spans="1:6" x14ac:dyDescent="0.2">
      <c r="A3017" s="74">
        <v>43892</v>
      </c>
      <c r="D3017">
        <v>4028.2</v>
      </c>
    </row>
    <row r="3018" spans="1:6" x14ac:dyDescent="0.2">
      <c r="A3018" s="74">
        <v>43899</v>
      </c>
      <c r="D3018">
        <v>4063.6</v>
      </c>
    </row>
    <row r="3019" spans="1:6" x14ac:dyDescent="0.2">
      <c r="A3019" s="74">
        <v>43906</v>
      </c>
      <c r="D3019">
        <v>4126.8</v>
      </c>
    </row>
    <row r="3020" spans="1:6" x14ac:dyDescent="0.2">
      <c r="A3020" s="74">
        <v>43913</v>
      </c>
      <c r="D3020">
        <v>4313.6000000000004</v>
      </c>
    </row>
    <row r="3021" spans="1:6" x14ac:dyDescent="0.2">
      <c r="A3021" s="74">
        <v>43920</v>
      </c>
      <c r="D3021">
        <v>4513.2</v>
      </c>
    </row>
    <row r="3022" spans="1:6" x14ac:dyDescent="0.2">
      <c r="A3022" s="74">
        <v>43922</v>
      </c>
      <c r="B3022">
        <v>1863.6</v>
      </c>
      <c r="C3022">
        <v>6650.9</v>
      </c>
      <c r="E3022">
        <v>17039.099999999999</v>
      </c>
      <c r="F3022">
        <v>1.1000000000000001</v>
      </c>
    </row>
    <row r="3023" spans="1:6" x14ac:dyDescent="0.2">
      <c r="A3023" s="74">
        <v>43927</v>
      </c>
      <c r="D3023">
        <v>4591.2</v>
      </c>
    </row>
    <row r="3024" spans="1:6" x14ac:dyDescent="0.2">
      <c r="A3024" s="74">
        <v>43934</v>
      </c>
      <c r="D3024">
        <v>4716.8</v>
      </c>
    </row>
    <row r="3025" spans="1:6" x14ac:dyDescent="0.2">
      <c r="A3025" s="74">
        <v>43941</v>
      </c>
      <c r="D3025">
        <v>4850.1000000000004</v>
      </c>
    </row>
    <row r="3026" spans="1:6" x14ac:dyDescent="0.2">
      <c r="A3026" s="74">
        <v>43948</v>
      </c>
      <c r="D3026">
        <v>4898.5</v>
      </c>
    </row>
    <row r="3027" spans="1:6" x14ac:dyDescent="0.2">
      <c r="A3027" s="74">
        <v>43952</v>
      </c>
      <c r="B3027">
        <v>6353.8</v>
      </c>
      <c r="C3027">
        <v>6989.6</v>
      </c>
      <c r="E3027">
        <v>17889.2</v>
      </c>
    </row>
    <row r="3028" spans="1:6" x14ac:dyDescent="0.2">
      <c r="A3028" s="74">
        <v>43955</v>
      </c>
      <c r="D3028">
        <v>15982.1</v>
      </c>
    </row>
    <row r="3029" spans="1:6" x14ac:dyDescent="0.2">
      <c r="A3029" s="74">
        <v>43962</v>
      </c>
      <c r="D3029">
        <v>16201.3</v>
      </c>
    </row>
    <row r="3030" spans="1:6" x14ac:dyDescent="0.2">
      <c r="A3030" s="74">
        <v>43969</v>
      </c>
      <c r="D3030">
        <v>16292.4</v>
      </c>
    </row>
    <row r="3031" spans="1:6" x14ac:dyDescent="0.2">
      <c r="A3031" s="74">
        <v>43976</v>
      </c>
      <c r="D3031">
        <v>16319.7</v>
      </c>
    </row>
    <row r="3032" spans="1:6" x14ac:dyDescent="0.2">
      <c r="A3032" s="74">
        <v>43983</v>
      </c>
      <c r="B3032">
        <v>6445.8</v>
      </c>
      <c r="C3032">
        <v>7064.5</v>
      </c>
      <c r="D3032">
        <v>16364.1</v>
      </c>
      <c r="E3032">
        <v>18175.7</v>
      </c>
    </row>
    <row r="3033" spans="1:6" x14ac:dyDescent="0.2">
      <c r="A3033" s="74">
        <v>43990</v>
      </c>
      <c r="D3033">
        <v>16467</v>
      </c>
    </row>
    <row r="3034" spans="1:6" x14ac:dyDescent="0.2">
      <c r="A3034" s="74">
        <v>43997</v>
      </c>
      <c r="D3034">
        <v>16554.5</v>
      </c>
    </row>
    <row r="3035" spans="1:6" x14ac:dyDescent="0.2">
      <c r="A3035" s="74">
        <v>44004</v>
      </c>
      <c r="D3035">
        <v>16654.8</v>
      </c>
    </row>
    <row r="3036" spans="1:6" x14ac:dyDescent="0.2">
      <c r="A3036" s="74">
        <v>44011</v>
      </c>
      <c r="D3036">
        <v>16656.599999999999</v>
      </c>
    </row>
    <row r="3037" spans="1:6" x14ac:dyDescent="0.2">
      <c r="A3037" s="74">
        <v>44013</v>
      </c>
      <c r="B3037">
        <v>6486.3</v>
      </c>
      <c r="C3037">
        <v>7082.9</v>
      </c>
      <c r="E3037">
        <v>18316.599999999999</v>
      </c>
      <c r="F3037">
        <v>1.147</v>
      </c>
    </row>
    <row r="3038" spans="1:6" x14ac:dyDescent="0.2">
      <c r="A3038" s="74">
        <v>44018</v>
      </c>
      <c r="D3038">
        <v>16763.3</v>
      </c>
    </row>
    <row r="3039" spans="1:6" x14ac:dyDescent="0.2">
      <c r="A3039" s="74">
        <v>44025</v>
      </c>
      <c r="D3039">
        <v>16836.7</v>
      </c>
    </row>
    <row r="3040" spans="1:6" x14ac:dyDescent="0.2">
      <c r="A3040" s="74">
        <v>44032</v>
      </c>
      <c r="D3040">
        <v>16781.900000000001</v>
      </c>
    </row>
    <row r="3041" spans="1:6" x14ac:dyDescent="0.2">
      <c r="A3041" s="74">
        <v>44039</v>
      </c>
      <c r="D3041">
        <v>16753.3</v>
      </c>
    </row>
    <row r="3042" spans="1:6" x14ac:dyDescent="0.2">
      <c r="A3042" s="74">
        <v>44044</v>
      </c>
      <c r="B3042">
        <v>6507.2</v>
      </c>
      <c r="C3042">
        <v>7082</v>
      </c>
      <c r="E3042">
        <v>18378.5</v>
      </c>
    </row>
    <row r="3043" spans="1:6" x14ac:dyDescent="0.2">
      <c r="A3043" s="74">
        <v>44046</v>
      </c>
      <c r="D3043">
        <v>16734.7</v>
      </c>
    </row>
    <row r="3044" spans="1:6" x14ac:dyDescent="0.2">
      <c r="A3044" s="74">
        <v>44053</v>
      </c>
      <c r="D3044">
        <v>16888.900000000001</v>
      </c>
    </row>
    <row r="3045" spans="1:6" x14ac:dyDescent="0.2">
      <c r="A3045" s="74">
        <v>44060</v>
      </c>
      <c r="D3045">
        <v>16938.599999999999</v>
      </c>
    </row>
    <row r="3046" spans="1:6" x14ac:dyDescent="0.2">
      <c r="A3046" s="74">
        <v>44067</v>
      </c>
      <c r="D3046">
        <v>16880.599999999999</v>
      </c>
    </row>
    <row r="3047" spans="1:6" x14ac:dyDescent="0.2">
      <c r="A3047" s="74">
        <v>44074</v>
      </c>
      <c r="D3047">
        <v>16962.8</v>
      </c>
    </row>
    <row r="3048" spans="1:6" x14ac:dyDescent="0.2">
      <c r="A3048" s="74">
        <v>44075</v>
      </c>
      <c r="B3048">
        <v>6595</v>
      </c>
      <c r="C3048">
        <v>7150.4</v>
      </c>
      <c r="E3048">
        <v>18601.599999999999</v>
      </c>
    </row>
    <row r="3049" spans="1:6" x14ac:dyDescent="0.2">
      <c r="A3049" s="74">
        <v>44081</v>
      </c>
      <c r="D3049">
        <v>17087.5</v>
      </c>
    </row>
    <row r="3050" spans="1:6" x14ac:dyDescent="0.2">
      <c r="A3050" s="74">
        <v>44088</v>
      </c>
      <c r="D3050">
        <v>17214.5</v>
      </c>
    </row>
    <row r="3051" spans="1:6" x14ac:dyDescent="0.2">
      <c r="A3051" s="74">
        <v>44095</v>
      </c>
      <c r="D3051">
        <v>17237.7</v>
      </c>
    </row>
    <row r="3052" spans="1:6" x14ac:dyDescent="0.2">
      <c r="A3052" s="74">
        <v>44102</v>
      </c>
      <c r="D3052">
        <v>17175</v>
      </c>
    </row>
    <row r="3053" spans="1:6" x14ac:dyDescent="0.2">
      <c r="A3053" s="74">
        <v>44105</v>
      </c>
      <c r="B3053">
        <v>6660</v>
      </c>
      <c r="C3053">
        <v>7197.9</v>
      </c>
      <c r="E3053">
        <v>18747.900000000001</v>
      </c>
      <c r="F3053">
        <v>1.1339999999999999</v>
      </c>
    </row>
    <row r="3054" spans="1:6" x14ac:dyDescent="0.2">
      <c r="A3054" s="74">
        <v>44109</v>
      </c>
      <c r="D3054">
        <v>17223.5</v>
      </c>
    </row>
    <row r="3055" spans="1:6" x14ac:dyDescent="0.2">
      <c r="A3055" s="74">
        <v>44116</v>
      </c>
      <c r="D3055">
        <v>17331.5</v>
      </c>
    </row>
    <row r="3056" spans="1:6" x14ac:dyDescent="0.2">
      <c r="A3056" s="74">
        <v>44123</v>
      </c>
      <c r="D3056">
        <v>17350.3</v>
      </c>
    </row>
    <row r="3057" spans="1:6" x14ac:dyDescent="0.2">
      <c r="A3057" s="74">
        <v>44130</v>
      </c>
      <c r="D3057">
        <v>17375.900000000001</v>
      </c>
    </row>
    <row r="3058" spans="1:6" x14ac:dyDescent="0.2">
      <c r="A3058" s="74">
        <v>44136</v>
      </c>
      <c r="B3058">
        <v>6741</v>
      </c>
      <c r="C3058">
        <v>7265.9</v>
      </c>
      <c r="E3058">
        <v>18958.7</v>
      </c>
    </row>
    <row r="3059" spans="1:6" x14ac:dyDescent="0.2">
      <c r="A3059" s="74">
        <v>44137</v>
      </c>
      <c r="D3059">
        <v>17431</v>
      </c>
    </row>
    <row r="3060" spans="1:6" x14ac:dyDescent="0.2">
      <c r="A3060" s="74">
        <v>44144</v>
      </c>
      <c r="D3060">
        <v>17593.099999999999</v>
      </c>
    </row>
    <row r="3061" spans="1:6" x14ac:dyDescent="0.2">
      <c r="A3061" s="74">
        <v>44151</v>
      </c>
      <c r="D3061">
        <v>17638.099999999999</v>
      </c>
    </row>
    <row r="3062" spans="1:6" x14ac:dyDescent="0.2">
      <c r="A3062" s="74">
        <v>44158</v>
      </c>
      <c r="D3062">
        <v>17657.599999999999</v>
      </c>
    </row>
    <row r="3063" spans="1:6" x14ac:dyDescent="0.2">
      <c r="A3063" s="74">
        <v>44165</v>
      </c>
      <c r="D3063">
        <v>17547.400000000001</v>
      </c>
    </row>
    <row r="3064" spans="1:6" x14ac:dyDescent="0.2">
      <c r="A3064" s="74">
        <v>44166</v>
      </c>
      <c r="B3064">
        <v>6810.1</v>
      </c>
      <c r="C3064">
        <v>7313.6</v>
      </c>
      <c r="E3064">
        <v>19129.5</v>
      </c>
    </row>
    <row r="3065" spans="1:6" x14ac:dyDescent="0.2">
      <c r="A3065" s="74">
        <v>44172</v>
      </c>
      <c r="D3065">
        <v>17777</v>
      </c>
    </row>
    <row r="3066" spans="1:6" x14ac:dyDescent="0.2">
      <c r="A3066" s="74">
        <v>44179</v>
      </c>
      <c r="D3066">
        <v>17853.099999999999</v>
      </c>
    </row>
    <row r="3067" spans="1:6" x14ac:dyDescent="0.2">
      <c r="A3067" s="74">
        <v>44186</v>
      </c>
      <c r="D3067">
        <v>17762.599999999999</v>
      </c>
    </row>
    <row r="3068" spans="1:6" x14ac:dyDescent="0.2">
      <c r="A3068" s="74">
        <v>44193</v>
      </c>
      <c r="D3068">
        <v>17661.3</v>
      </c>
    </row>
    <row r="3069" spans="1:6" x14ac:dyDescent="0.2">
      <c r="A3069" s="74">
        <v>44197</v>
      </c>
      <c r="B3069">
        <v>6902.6</v>
      </c>
      <c r="C3069">
        <v>7395.5</v>
      </c>
      <c r="E3069">
        <v>19393.2</v>
      </c>
      <c r="F3069">
        <v>1.121</v>
      </c>
    </row>
    <row r="3070" spans="1:6" x14ac:dyDescent="0.2">
      <c r="A3070" s="74">
        <v>44200</v>
      </c>
      <c r="D3070">
        <v>17773.3</v>
      </c>
    </row>
    <row r="3071" spans="1:6" x14ac:dyDescent="0.2">
      <c r="A3071" s="74">
        <v>44207</v>
      </c>
      <c r="D3071">
        <v>18147.8</v>
      </c>
    </row>
    <row r="3072" spans="1:6" x14ac:dyDescent="0.2">
      <c r="A3072" s="74">
        <v>44214</v>
      </c>
      <c r="D3072">
        <v>18158.599999999999</v>
      </c>
    </row>
    <row r="3073" spans="1:6" x14ac:dyDescent="0.2">
      <c r="A3073" s="74">
        <v>44221</v>
      </c>
      <c r="D3073">
        <v>18116.2</v>
      </c>
    </row>
    <row r="3074" spans="1:6" x14ac:dyDescent="0.2">
      <c r="A3074" s="74">
        <v>44228</v>
      </c>
      <c r="B3074">
        <v>6987.9</v>
      </c>
      <c r="C3074">
        <v>7472.7</v>
      </c>
      <c r="D3074">
        <v>18115.2</v>
      </c>
      <c r="E3074">
        <v>19665.3</v>
      </c>
    </row>
    <row r="3075" spans="1:6" x14ac:dyDescent="0.2">
      <c r="A3075" s="74">
        <v>44256</v>
      </c>
      <c r="B3075">
        <v>7050.5</v>
      </c>
      <c r="C3075">
        <v>7520.3</v>
      </c>
      <c r="E3075">
        <v>19913.2</v>
      </c>
    </row>
    <row r="3076" spans="1:6" x14ac:dyDescent="0.2">
      <c r="A3076" s="74">
        <v>44287</v>
      </c>
      <c r="B3076">
        <v>7093.4</v>
      </c>
      <c r="C3076">
        <v>7547.4</v>
      </c>
      <c r="E3076">
        <v>20138.8</v>
      </c>
      <c r="F3076">
        <v>1.119</v>
      </c>
    </row>
    <row r="3077" spans="1:6" x14ac:dyDescent="0.2">
      <c r="A3077" s="74">
        <v>44317</v>
      </c>
      <c r="B3077">
        <v>7152.8</v>
      </c>
      <c r="C3077">
        <v>7597.4</v>
      </c>
      <c r="E3077">
        <v>20402.8</v>
      </c>
    </row>
    <row r="3078" spans="1:6" x14ac:dyDescent="0.2">
      <c r="A3078" s="74">
        <v>44348</v>
      </c>
      <c r="B3078">
        <v>7106</v>
      </c>
      <c r="C3078">
        <v>7539.1</v>
      </c>
      <c r="E3078">
        <v>20429.5</v>
      </c>
    </row>
    <row r="3079" spans="1:6" x14ac:dyDescent="0.2">
      <c r="A3079" s="74">
        <v>44378</v>
      </c>
      <c r="B3079">
        <v>7132.8</v>
      </c>
      <c r="C3079">
        <v>7558.4</v>
      </c>
      <c r="E3079">
        <v>20578.900000000001</v>
      </c>
      <c r="F3079">
        <v>1.115</v>
      </c>
    </row>
    <row r="3080" spans="1:6" x14ac:dyDescent="0.2">
      <c r="A3080" s="74">
        <v>44409</v>
      </c>
      <c r="B3080">
        <v>7214</v>
      </c>
      <c r="C3080">
        <v>7630.6</v>
      </c>
      <c r="E3080">
        <v>20832.5</v>
      </c>
    </row>
    <row r="3081" spans="1:6" x14ac:dyDescent="0.2">
      <c r="A3081" s="74">
        <v>44440</v>
      </c>
      <c r="B3081">
        <v>7249.9</v>
      </c>
      <c r="C3081">
        <v>7658.5</v>
      </c>
      <c r="E3081">
        <v>20994.799999999999</v>
      </c>
    </row>
    <row r="3082" spans="1:6" x14ac:dyDescent="0.2">
      <c r="A3082" s="74">
        <v>44470</v>
      </c>
      <c r="B3082">
        <v>7257.6</v>
      </c>
      <c r="C3082">
        <v>7656.5</v>
      </c>
      <c r="E3082">
        <v>21187.5</v>
      </c>
      <c r="F3082">
        <v>1.1200000000000001</v>
      </c>
    </row>
    <row r="3083" spans="1:6" x14ac:dyDescent="0.2">
      <c r="A3083" s="74">
        <v>44501</v>
      </c>
      <c r="B3083">
        <v>7295.3</v>
      </c>
      <c r="C3083">
        <v>7686.7</v>
      </c>
      <c r="E3083">
        <v>21436.7</v>
      </c>
    </row>
    <row r="3084" spans="1:6" x14ac:dyDescent="0.2">
      <c r="A3084" s="74">
        <v>44531</v>
      </c>
      <c r="B3084">
        <v>7335.4</v>
      </c>
      <c r="C3084">
        <v>7722.6</v>
      </c>
      <c r="E3084">
        <v>21638.1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 x14ac:dyDescent="0.2"/>
  <cols>
    <col min="1" max="1" width="22.6640625" style="72" customWidth="1"/>
    <col min="2" max="3" width="9.1640625" style="72" customWidth="1"/>
    <col min="4" max="4" width="10.6640625" style="72" bestFit="1" customWidth="1"/>
    <col min="5" max="17" width="9.1640625" style="72" customWidth="1"/>
    <col min="18" max="16384" width="9.1640625" style="72"/>
  </cols>
  <sheetData>
    <row r="1" spans="1:31" x14ac:dyDescent="0.2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2">
      <c r="A2" s="74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2">
      <c r="A3" s="74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2">
      <c r="A4" s="74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2">
      <c r="A5" s="74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2">
      <c r="A6" s="74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2">
      <c r="A7" s="74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">
      <c r="A8" s="74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">
      <c r="A9" s="74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">
      <c r="A10" s="74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">
      <c r="A11" s="74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">
      <c r="A12" s="74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">
      <c r="A13" s="74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">
      <c r="A14" s="74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">
      <c r="A15" s="74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">
      <c r="A16" s="74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">
      <c r="A17" s="74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">
      <c r="A18" s="74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">
      <c r="A19" s="74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">
      <c r="A20" s="74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">
      <c r="A21" s="74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">
      <c r="A22" s="74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">
      <c r="A23" s="74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">
      <c r="A24" s="74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">
      <c r="A25" s="74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">
      <c r="A26" s="74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">
      <c r="A27" s="74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">
      <c r="A28" s="74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">
      <c r="A29" s="74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">
      <c r="A30" s="74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">
      <c r="A31" s="74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">
      <c r="A32" s="74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2">
      <c r="A33" s="74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">
      <c r="A34" s="74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">
      <c r="A35" s="74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">
      <c r="A36" s="74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">
      <c r="A37" s="74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">
      <c r="A38" s="74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">
      <c r="A39" s="74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">
      <c r="A40" s="74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">
      <c r="A41" s="74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">
      <c r="A42" s="74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">
      <c r="A43" s="74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">
      <c r="A44" s="74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">
      <c r="A45" s="74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">
      <c r="A46" s="74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">
      <c r="A47" s="74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">
      <c r="A48" s="74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">
      <c r="A49" s="74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">
      <c r="A50" s="74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">
      <c r="A51" s="74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">
      <c r="A52" s="74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">
      <c r="A53" s="74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">
      <c r="A54" s="74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">
      <c r="A55" s="74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">
      <c r="A56" s="74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">
      <c r="A57" s="74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">
      <c r="A58" s="74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">
      <c r="A59" s="74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">
      <c r="A60" s="74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">
      <c r="A61" s="74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">
      <c r="A62" s="74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">
      <c r="A63" s="74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">
      <c r="A64" s="74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">
      <c r="A65" s="74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">
      <c r="A66" s="74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">
      <c r="A67" s="74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">
      <c r="A68" s="74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">
      <c r="A69" s="74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">
      <c r="A70" s="74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">
      <c r="A71" s="74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">
      <c r="A72" s="74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">
      <c r="A73" s="74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">
      <c r="A74" s="74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">
      <c r="A75" s="74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">
      <c r="A76" s="74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">
      <c r="A77" s="74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">
      <c r="A78" s="74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">
      <c r="A79" s="74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">
      <c r="A80" s="74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">
      <c r="A81" s="74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">
      <c r="A82" s="74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">
      <c r="A83" s="74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">
      <c r="A84" s="74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">
      <c r="A85" s="74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">
      <c r="A86" s="74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">
      <c r="A87" s="74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">
      <c r="A88" s="74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">
      <c r="A89" s="74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">
      <c r="A90" s="74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">
      <c r="A91" s="74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">
      <c r="A92" s="74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">
      <c r="A93" s="74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">
      <c r="A94" s="74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">
      <c r="A95" s="74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">
      <c r="A96" s="74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">
      <c r="A97" s="74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">
      <c r="A98" s="74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2.3816989999999998</v>
      </c>
      <c r="AE98"/>
    </row>
    <row r="99" spans="1:31" x14ac:dyDescent="0.2">
      <c r="A99" s="74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2.390841</v>
      </c>
      <c r="AE99"/>
    </row>
    <row r="100" spans="1:31" x14ac:dyDescent="0.2">
      <c r="A100" s="74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2.4033060000000002</v>
      </c>
      <c r="AE100"/>
    </row>
    <row r="101" spans="1:31" x14ac:dyDescent="0.2">
      <c r="A101" s="74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2.4107850000000002</v>
      </c>
      <c r="AE101"/>
    </row>
    <row r="102" spans="1:31" x14ac:dyDescent="0.2">
      <c r="A102" s="74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2.4282360000000001</v>
      </c>
      <c r="AE102"/>
    </row>
    <row r="103" spans="1:31" x14ac:dyDescent="0.2">
      <c r="A103" s="74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2.444026</v>
      </c>
      <c r="AE103"/>
    </row>
    <row r="104" spans="1:31" x14ac:dyDescent="0.2">
      <c r="A104" s="74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2.4531670000000001</v>
      </c>
      <c r="AE104"/>
    </row>
    <row r="105" spans="1:31" x14ac:dyDescent="0.2">
      <c r="A105" s="74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2.463139</v>
      </c>
      <c r="AE105"/>
    </row>
    <row r="106" spans="1:31" x14ac:dyDescent="0.2">
      <c r="A106" s="74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2.4656319999999998</v>
      </c>
      <c r="AE106"/>
    </row>
    <row r="107" spans="1:31" x14ac:dyDescent="0.2">
      <c r="A107" s="74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2.4639700000000002</v>
      </c>
      <c r="AE107"/>
    </row>
    <row r="108" spans="1:31" x14ac:dyDescent="0.2">
      <c r="A108" s="74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2.4689559999999999</v>
      </c>
      <c r="AE108"/>
    </row>
    <row r="109" spans="1:31" x14ac:dyDescent="0.2">
      <c r="A109" s="74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2.4747729999999999</v>
      </c>
      <c r="AE109"/>
    </row>
    <row r="110" spans="1:31" x14ac:dyDescent="0.2">
      <c r="A110" s="74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2.478097</v>
      </c>
      <c r="AE110"/>
    </row>
    <row r="111" spans="1:31" x14ac:dyDescent="0.2">
      <c r="A111" s="74">
        <v>21947</v>
      </c>
      <c r="B111">
        <v>0.3946056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2.480591</v>
      </c>
      <c r="AE111"/>
    </row>
    <row r="112" spans="1:31" x14ac:dyDescent="0.2">
      <c r="A112" s="74">
        <v>21976</v>
      </c>
      <c r="B112">
        <v>0.3977716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2.48807</v>
      </c>
      <c r="AE112"/>
    </row>
    <row r="113" spans="1:31" x14ac:dyDescent="0.2">
      <c r="A113" s="74">
        <v>22007</v>
      </c>
      <c r="B113">
        <v>0.40034930000000002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2.493887</v>
      </c>
      <c r="AE113"/>
    </row>
    <row r="114" spans="1:31" x14ac:dyDescent="0.2">
      <c r="A114" s="74">
        <v>22037</v>
      </c>
      <c r="B114">
        <v>0.4048041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2.5005350000000002</v>
      </c>
      <c r="AE114"/>
    </row>
    <row r="115" spans="1:31" x14ac:dyDescent="0.2">
      <c r="A115" s="74">
        <v>22068</v>
      </c>
      <c r="B115">
        <v>0.40704560000000001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2.5121690000000001</v>
      </c>
      <c r="AE115"/>
    </row>
    <row r="116" spans="1:31" x14ac:dyDescent="0.2">
      <c r="A116" s="74">
        <v>22098</v>
      </c>
      <c r="B116">
        <v>0.40822229999999998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2.5271279999999998</v>
      </c>
      <c r="AE116"/>
    </row>
    <row r="117" spans="1:31" x14ac:dyDescent="0.2">
      <c r="A117" s="74">
        <v>22129</v>
      </c>
      <c r="B117">
        <v>0.4097073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2.5503960000000001</v>
      </c>
      <c r="AE117"/>
    </row>
    <row r="118" spans="1:31" x14ac:dyDescent="0.2">
      <c r="A118" s="74">
        <v>22160</v>
      </c>
      <c r="B118">
        <v>0.4099875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2.5628609999999998</v>
      </c>
      <c r="AE118"/>
    </row>
    <row r="119" spans="1:31" x14ac:dyDescent="0.2">
      <c r="A119" s="74">
        <v>22190</v>
      </c>
      <c r="B119">
        <v>0.41077200000000003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2.572003</v>
      </c>
      <c r="AE119"/>
    </row>
    <row r="120" spans="1:31" x14ac:dyDescent="0.2">
      <c r="A120" s="74">
        <v>22221</v>
      </c>
      <c r="B120">
        <v>0.41035169999999999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2.583637</v>
      </c>
      <c r="AE120"/>
    </row>
    <row r="121" spans="1:31" x14ac:dyDescent="0.2">
      <c r="A121" s="74">
        <v>22251</v>
      </c>
      <c r="B121">
        <v>0.40920299999999998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2.5961020000000001</v>
      </c>
      <c r="AE121"/>
    </row>
    <row r="122" spans="1:31" x14ac:dyDescent="0.2">
      <c r="A122" s="74">
        <v>22282</v>
      </c>
      <c r="B122">
        <v>0.4079142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2.6102289999999999</v>
      </c>
      <c r="AE122"/>
    </row>
    <row r="123" spans="1:31" x14ac:dyDescent="0.2">
      <c r="A123" s="74">
        <v>22313</v>
      </c>
      <c r="B123">
        <v>0.40721370000000001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2.6301739999999998</v>
      </c>
      <c r="AE123"/>
    </row>
    <row r="124" spans="1:31" x14ac:dyDescent="0.2">
      <c r="A124" s="74">
        <v>22341</v>
      </c>
      <c r="B124">
        <v>0.40704560000000001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2.6451319999999998</v>
      </c>
      <c r="AE124"/>
    </row>
    <row r="125" spans="1:31" x14ac:dyDescent="0.2">
      <c r="A125" s="74">
        <v>22372</v>
      </c>
      <c r="B125">
        <v>0.40909089999999998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2.6584279999999998</v>
      </c>
      <c r="AE125"/>
    </row>
    <row r="126" spans="1:31" x14ac:dyDescent="0.2">
      <c r="A126" s="74">
        <v>22402</v>
      </c>
      <c r="B126">
        <v>0.41220089999999998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2.6775419999999999</v>
      </c>
      <c r="AE126"/>
    </row>
    <row r="127" spans="1:31" x14ac:dyDescent="0.2">
      <c r="A127" s="74">
        <v>22433</v>
      </c>
      <c r="B127">
        <v>0.41382600000000003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2.6949930000000002</v>
      </c>
      <c r="AE127"/>
    </row>
    <row r="128" spans="1:31" x14ac:dyDescent="0.2">
      <c r="A128" s="74">
        <v>22463</v>
      </c>
      <c r="B128">
        <v>0.41564709999999999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2.7057959999999999</v>
      </c>
      <c r="AE128"/>
    </row>
    <row r="129" spans="1:31" x14ac:dyDescent="0.2">
      <c r="A129" s="74">
        <v>22494</v>
      </c>
      <c r="B129">
        <v>0.41707610000000001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2.7224170000000001</v>
      </c>
      <c r="AE129"/>
    </row>
    <row r="130" spans="1:31" x14ac:dyDescent="0.2">
      <c r="A130" s="74">
        <v>22525</v>
      </c>
      <c r="B130">
        <v>0.41970970000000002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2.7382059999999999</v>
      </c>
      <c r="AE130"/>
    </row>
    <row r="131" spans="1:31" x14ac:dyDescent="0.2">
      <c r="A131" s="74">
        <v>22555</v>
      </c>
      <c r="B131">
        <v>0.42315589999999997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2.751503</v>
      </c>
      <c r="AE131"/>
    </row>
    <row r="132" spans="1:31" x14ac:dyDescent="0.2">
      <c r="A132" s="74">
        <v>22586</v>
      </c>
      <c r="B132">
        <v>0.42447279999999998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2.770616</v>
      </c>
      <c r="AE132"/>
    </row>
    <row r="133" spans="1:31" x14ac:dyDescent="0.2">
      <c r="A133" s="74">
        <v>22616</v>
      </c>
      <c r="B133">
        <v>0.42646210000000001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2.7880669999999999</v>
      </c>
      <c r="AE133"/>
    </row>
    <row r="134" spans="1:31" x14ac:dyDescent="0.2">
      <c r="A134" s="74">
        <v>22647</v>
      </c>
      <c r="B134">
        <v>0.42968410000000001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2.8046880000000001</v>
      </c>
      <c r="AE134"/>
    </row>
    <row r="135" spans="1:31" x14ac:dyDescent="0.2">
      <c r="A135" s="74">
        <v>22678</v>
      </c>
      <c r="B135">
        <v>0.43245790000000001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2.8262939999999999</v>
      </c>
      <c r="AE135"/>
    </row>
    <row r="136" spans="1:31" x14ac:dyDescent="0.2">
      <c r="A136" s="74">
        <v>22706</v>
      </c>
      <c r="B136">
        <v>0.43587609999999999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2.8512249999999999</v>
      </c>
      <c r="AE136"/>
    </row>
    <row r="137" spans="1:31" x14ac:dyDescent="0.2">
      <c r="A137" s="74">
        <v>22737</v>
      </c>
      <c r="B137">
        <v>0.43923830000000003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2.8711690000000001</v>
      </c>
      <c r="AE137"/>
    </row>
    <row r="138" spans="1:31" x14ac:dyDescent="0.2">
      <c r="A138" s="74">
        <v>22767</v>
      </c>
      <c r="B138">
        <v>0.44156380000000001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2.8877899999999999</v>
      </c>
      <c r="AE138"/>
    </row>
    <row r="139" spans="1:31" x14ac:dyDescent="0.2">
      <c r="A139" s="74">
        <v>22798</v>
      </c>
      <c r="B139">
        <v>0.44408540000000002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2.9027479999999999</v>
      </c>
      <c r="AE139"/>
    </row>
    <row r="140" spans="1:31" x14ac:dyDescent="0.2">
      <c r="A140" s="74">
        <v>22828</v>
      </c>
      <c r="B140">
        <v>0.44823210000000002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2.9152130000000001</v>
      </c>
      <c r="AE140"/>
    </row>
    <row r="141" spans="1:31" x14ac:dyDescent="0.2">
      <c r="A141" s="74">
        <v>22859</v>
      </c>
      <c r="B141">
        <v>0.45064159999999998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2.9318339999999998</v>
      </c>
      <c r="AE141"/>
    </row>
    <row r="142" spans="1:31" x14ac:dyDescent="0.2">
      <c r="A142" s="74">
        <v>22890</v>
      </c>
      <c r="B142">
        <v>0.45277099999999998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2.9492850000000002</v>
      </c>
      <c r="AE142"/>
    </row>
    <row r="143" spans="1:31" x14ac:dyDescent="0.2">
      <c r="A143" s="74">
        <v>22920</v>
      </c>
      <c r="B143">
        <v>0.45602110000000001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2.9683980000000001</v>
      </c>
      <c r="AE143"/>
    </row>
    <row r="144" spans="1:31" x14ac:dyDescent="0.2">
      <c r="A144" s="74">
        <v>22951</v>
      </c>
      <c r="B144">
        <v>0.45837460000000002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2.990005</v>
      </c>
      <c r="AE144"/>
    </row>
    <row r="145" spans="1:31" x14ac:dyDescent="0.2">
      <c r="A145" s="74">
        <v>22981</v>
      </c>
      <c r="B145">
        <v>0.46114840000000001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3.0141040000000001</v>
      </c>
      <c r="AE145"/>
    </row>
    <row r="146" spans="1:31" x14ac:dyDescent="0.2">
      <c r="A146" s="74">
        <v>23012</v>
      </c>
      <c r="B146">
        <v>0.46400619999999998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3.0348799999999998</v>
      </c>
      <c r="AE146"/>
    </row>
    <row r="147" spans="1:31" x14ac:dyDescent="0.2">
      <c r="A147" s="74">
        <v>23043</v>
      </c>
      <c r="B147">
        <v>0.46697610000000001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3.0573169999999998</v>
      </c>
      <c r="AE147"/>
    </row>
    <row r="148" spans="1:31" x14ac:dyDescent="0.2">
      <c r="A148" s="74">
        <v>23071</v>
      </c>
      <c r="B148">
        <v>0.47075850000000002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3.0805859999999998</v>
      </c>
      <c r="AE148"/>
    </row>
    <row r="149" spans="1:31" x14ac:dyDescent="0.2">
      <c r="A149" s="74">
        <v>23102</v>
      </c>
      <c r="B149">
        <v>0.47479310000000002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3.1021920000000001</v>
      </c>
      <c r="AE149"/>
    </row>
    <row r="150" spans="1:31" x14ac:dyDescent="0.2">
      <c r="A150" s="74">
        <v>23132</v>
      </c>
      <c r="B150">
        <v>0.47790310000000003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3.125461</v>
      </c>
      <c r="AE150"/>
    </row>
    <row r="151" spans="1:31" x14ac:dyDescent="0.2">
      <c r="A151" s="74">
        <v>23163</v>
      </c>
      <c r="B151">
        <v>0.48174159999999999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3.144574</v>
      </c>
      <c r="AE151"/>
    </row>
    <row r="152" spans="1:31" x14ac:dyDescent="0.2">
      <c r="A152" s="74">
        <v>23193</v>
      </c>
      <c r="B152">
        <v>0.4861684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3.1670120000000002</v>
      </c>
      <c r="AE152"/>
    </row>
    <row r="153" spans="1:31" x14ac:dyDescent="0.2">
      <c r="A153" s="74">
        <v>23224</v>
      </c>
      <c r="B153">
        <v>0.49011900000000003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3.1877870000000001</v>
      </c>
      <c r="AE153"/>
    </row>
    <row r="154" spans="1:31" x14ac:dyDescent="0.2">
      <c r="A154" s="74">
        <v>23255</v>
      </c>
      <c r="B154">
        <v>0.4941255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3.207732</v>
      </c>
      <c r="AE154"/>
    </row>
    <row r="155" spans="1:31" x14ac:dyDescent="0.2">
      <c r="A155" s="74">
        <v>23285</v>
      </c>
      <c r="B155">
        <v>0.4972916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3.226845</v>
      </c>
      <c r="AE155"/>
    </row>
    <row r="156" spans="1:31" x14ac:dyDescent="0.2">
      <c r="A156" s="74">
        <v>23316</v>
      </c>
      <c r="B156">
        <v>0.50216669999999997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3.2534380000000001</v>
      </c>
      <c r="AE156"/>
    </row>
    <row r="157" spans="1:31" x14ac:dyDescent="0.2">
      <c r="A157" s="74">
        <v>23346</v>
      </c>
      <c r="B157">
        <v>0.50861080000000003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3.2675649999999998</v>
      </c>
      <c r="AE157"/>
    </row>
    <row r="158" spans="1:31" x14ac:dyDescent="0.2">
      <c r="A158" s="74">
        <v>23377</v>
      </c>
      <c r="B158">
        <v>0.51328989999999997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3.2841849999999999</v>
      </c>
      <c r="AE158"/>
    </row>
    <row r="159" spans="1:31" x14ac:dyDescent="0.2">
      <c r="A159" s="74">
        <v>23408</v>
      </c>
      <c r="B159">
        <v>0.51724040000000004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3.3041299999999998</v>
      </c>
      <c r="AE159"/>
    </row>
    <row r="160" spans="1:31" x14ac:dyDescent="0.2">
      <c r="A160" s="74">
        <v>23437</v>
      </c>
      <c r="B160">
        <v>0.52371259999999997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3.3224119999999999</v>
      </c>
      <c r="AE160"/>
    </row>
    <row r="161" spans="1:31" x14ac:dyDescent="0.2">
      <c r="A161" s="74">
        <v>23468</v>
      </c>
      <c r="B161">
        <v>0.53015670000000004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3.3382019999999999</v>
      </c>
      <c r="AE161"/>
    </row>
    <row r="162" spans="1:31" x14ac:dyDescent="0.2">
      <c r="A162" s="74">
        <v>23498</v>
      </c>
      <c r="B162">
        <v>0.53534009999999999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3.3589769999999999</v>
      </c>
      <c r="AE162"/>
    </row>
    <row r="163" spans="1:31" x14ac:dyDescent="0.2">
      <c r="A163" s="74">
        <v>23529</v>
      </c>
      <c r="B163">
        <v>0.54105570000000003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3.3830770000000001</v>
      </c>
      <c r="AE163"/>
    </row>
    <row r="164" spans="1:31" x14ac:dyDescent="0.2">
      <c r="A164" s="74">
        <v>23559</v>
      </c>
      <c r="B164">
        <v>0.54573470000000002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3.408007</v>
      </c>
      <c r="AE164"/>
    </row>
    <row r="165" spans="1:31" x14ac:dyDescent="0.2">
      <c r="A165" s="74">
        <v>23590</v>
      </c>
      <c r="B165">
        <v>0.55072189999999999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3.4354309999999999</v>
      </c>
      <c r="AE165"/>
    </row>
    <row r="166" spans="1:31" x14ac:dyDescent="0.2">
      <c r="A166" s="74">
        <v>23621</v>
      </c>
      <c r="B166">
        <v>0.55523279999999997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3.4645169999999998</v>
      </c>
      <c r="AE166"/>
    </row>
    <row r="167" spans="1:31" x14ac:dyDescent="0.2">
      <c r="A167" s="74">
        <v>23651</v>
      </c>
      <c r="B167">
        <v>0.55907130000000005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3.482799</v>
      </c>
      <c r="AE167"/>
    </row>
    <row r="168" spans="1:31" x14ac:dyDescent="0.2">
      <c r="A168" s="74">
        <v>23682</v>
      </c>
      <c r="B168">
        <v>0.56369420000000003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3.5068980000000001</v>
      </c>
      <c r="AE168"/>
    </row>
    <row r="169" spans="1:31" x14ac:dyDescent="0.2">
      <c r="A169" s="74">
        <v>23712</v>
      </c>
      <c r="B169">
        <v>0.56697240000000004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3.5293359999999998</v>
      </c>
      <c r="AE169"/>
    </row>
    <row r="170" spans="1:31" x14ac:dyDescent="0.2">
      <c r="A170" s="74">
        <v>23743</v>
      </c>
      <c r="B170">
        <v>0.569438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3.5526040000000001</v>
      </c>
      <c r="AE170"/>
    </row>
    <row r="171" spans="1:31" x14ac:dyDescent="0.2">
      <c r="A171" s="74">
        <v>23774</v>
      </c>
      <c r="B171">
        <v>0.57327640000000002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3.5767039999999999</v>
      </c>
      <c r="AE171"/>
    </row>
    <row r="172" spans="1:31" x14ac:dyDescent="0.2">
      <c r="A172" s="74">
        <v>23802</v>
      </c>
      <c r="B172">
        <v>0.57921619999999996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3.5999720000000002</v>
      </c>
      <c r="AE172"/>
    </row>
    <row r="173" spans="1:31" x14ac:dyDescent="0.2">
      <c r="A173" s="74">
        <v>23833</v>
      </c>
      <c r="B173">
        <v>0.58277449999999997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3.618255</v>
      </c>
      <c r="AE173">
        <v>0.16887959999999999</v>
      </c>
    </row>
    <row r="174" spans="1:31" x14ac:dyDescent="0.2">
      <c r="A174" s="74">
        <v>23863</v>
      </c>
      <c r="B174">
        <v>0.58277449999999997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3.6323820000000002</v>
      </c>
      <c r="AE174">
        <v>0.17005120000000001</v>
      </c>
    </row>
    <row r="175" spans="1:31" x14ac:dyDescent="0.2">
      <c r="A175" s="74">
        <v>23894</v>
      </c>
      <c r="B175">
        <v>0.5855764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3.6573129999999998</v>
      </c>
      <c r="AE175">
        <v>0.1692293</v>
      </c>
    </row>
    <row r="176" spans="1:31" x14ac:dyDescent="0.2">
      <c r="A176" s="74">
        <v>23924</v>
      </c>
      <c r="B176">
        <v>0.58837810000000001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3.6805810000000001</v>
      </c>
      <c r="AE176">
        <v>0.16898450000000001</v>
      </c>
    </row>
    <row r="177" spans="1:31" x14ac:dyDescent="0.2">
      <c r="A177" s="74">
        <v>23955</v>
      </c>
      <c r="B177">
        <v>0.58837810000000001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3.7046809999999999</v>
      </c>
      <c r="AE177">
        <v>0.16943920000000001</v>
      </c>
    </row>
    <row r="178" spans="1:31" x14ac:dyDescent="0.2">
      <c r="A178" s="74">
        <v>23986</v>
      </c>
      <c r="B178">
        <v>0.58837810000000001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3.7354289999999999</v>
      </c>
      <c r="AE178">
        <v>0.16914190000000001</v>
      </c>
    </row>
    <row r="179" spans="1:31" x14ac:dyDescent="0.2">
      <c r="A179" s="74">
        <v>24016</v>
      </c>
      <c r="B179">
        <v>0.59117989999999998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3.76119</v>
      </c>
      <c r="AE179">
        <v>0.16977139999999999</v>
      </c>
    </row>
    <row r="180" spans="1:31" x14ac:dyDescent="0.2">
      <c r="A180" s="74">
        <v>24047</v>
      </c>
      <c r="B180">
        <v>0.59398169999999995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3.7869519999999999</v>
      </c>
      <c r="AE180">
        <v>0.1707158</v>
      </c>
    </row>
    <row r="181" spans="1:31" x14ac:dyDescent="0.2">
      <c r="A181" s="74">
        <v>24077</v>
      </c>
      <c r="B181">
        <v>0.59678350000000002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3.8160370000000001</v>
      </c>
      <c r="AE181">
        <v>0.1719049</v>
      </c>
    </row>
    <row r="182" spans="1:31" x14ac:dyDescent="0.2">
      <c r="A182" s="74">
        <v>24108</v>
      </c>
      <c r="B182">
        <v>0.59958540000000005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3.8393060000000001</v>
      </c>
      <c r="AE182">
        <v>0.17284930000000001</v>
      </c>
    </row>
    <row r="183" spans="1:31" x14ac:dyDescent="0.2">
      <c r="A183" s="74">
        <v>24139</v>
      </c>
      <c r="B183">
        <v>0.60518890000000003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3.8609119999999999</v>
      </c>
      <c r="AE183">
        <v>0.17342640000000001</v>
      </c>
    </row>
    <row r="184" spans="1:31" x14ac:dyDescent="0.2">
      <c r="A184" s="74">
        <v>24167</v>
      </c>
      <c r="B184">
        <v>0.61079249999999996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3.8825189999999998</v>
      </c>
      <c r="AE184">
        <v>0.1738461</v>
      </c>
    </row>
    <row r="185" spans="1:31" x14ac:dyDescent="0.2">
      <c r="A185" s="74">
        <v>24198</v>
      </c>
      <c r="B185">
        <v>0.61079249999999996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3.8999700000000002</v>
      </c>
      <c r="AE185">
        <v>0.17505270000000001</v>
      </c>
    </row>
    <row r="186" spans="1:31" x14ac:dyDescent="0.2">
      <c r="A186" s="74">
        <v>24228</v>
      </c>
      <c r="B186">
        <v>0.61359439999999998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3.9066179999999999</v>
      </c>
      <c r="AE186">
        <v>0.1777109</v>
      </c>
    </row>
    <row r="187" spans="1:31" x14ac:dyDescent="0.2">
      <c r="A187" s="74">
        <v>24259</v>
      </c>
      <c r="B187">
        <v>0.61919800000000003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3.9157600000000001</v>
      </c>
      <c r="AE187">
        <v>0.18026410000000001</v>
      </c>
    </row>
    <row r="188" spans="1:31" x14ac:dyDescent="0.2">
      <c r="A188" s="74">
        <v>24289</v>
      </c>
      <c r="B188">
        <v>0.62199970000000004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3.9132669999999998</v>
      </c>
      <c r="AE188">
        <v>0.18307960000000001</v>
      </c>
    </row>
    <row r="189" spans="1:31" x14ac:dyDescent="0.2">
      <c r="A189" s="74">
        <v>24320</v>
      </c>
      <c r="B189">
        <v>0.62480150000000001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3.9273940000000001</v>
      </c>
      <c r="AE189">
        <v>0.18444369999999999</v>
      </c>
    </row>
    <row r="190" spans="1:31" x14ac:dyDescent="0.2">
      <c r="A190" s="74">
        <v>24351</v>
      </c>
      <c r="B190">
        <v>0.63040510000000005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3.9506619999999999</v>
      </c>
      <c r="AE190">
        <v>0.1855279</v>
      </c>
    </row>
    <row r="191" spans="1:31" x14ac:dyDescent="0.2">
      <c r="A191" s="74">
        <v>24381</v>
      </c>
      <c r="B191">
        <v>0.63600869999999998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3.9531559999999999</v>
      </c>
      <c r="AE191">
        <v>0.1870144</v>
      </c>
    </row>
    <row r="192" spans="1:31" x14ac:dyDescent="0.2">
      <c r="A192" s="74">
        <v>24412</v>
      </c>
      <c r="B192">
        <v>0.64161239999999997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3.9664519999999999</v>
      </c>
      <c r="AE192">
        <v>0.18724170000000001</v>
      </c>
    </row>
    <row r="193" spans="1:31" x14ac:dyDescent="0.2">
      <c r="A193" s="74">
        <v>24442</v>
      </c>
      <c r="B193">
        <v>0.64441409999999999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3.990551</v>
      </c>
      <c r="AE193">
        <v>0.18801119999999999</v>
      </c>
    </row>
    <row r="194" spans="1:31" x14ac:dyDescent="0.2">
      <c r="A194" s="74">
        <v>24473</v>
      </c>
      <c r="B194">
        <v>0.64721600000000001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4.0021849999999999</v>
      </c>
      <c r="AE194">
        <v>0.18951509999999999</v>
      </c>
    </row>
    <row r="195" spans="1:31" x14ac:dyDescent="0.2">
      <c r="A195" s="74">
        <v>24504</v>
      </c>
      <c r="B195">
        <v>0.65281960000000006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4.0312710000000003</v>
      </c>
      <c r="AE195">
        <v>0.1901447</v>
      </c>
    </row>
    <row r="196" spans="1:31" x14ac:dyDescent="0.2">
      <c r="A196" s="74">
        <v>24532</v>
      </c>
      <c r="B196">
        <v>0.65842310000000004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4.0694980000000003</v>
      </c>
      <c r="AE196">
        <v>0.1908792</v>
      </c>
    </row>
    <row r="197" spans="1:31" x14ac:dyDescent="0.2">
      <c r="A197" s="74">
        <v>24563</v>
      </c>
      <c r="B197">
        <v>0.65842310000000004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4.0894430000000002</v>
      </c>
      <c r="AE197">
        <v>0.1920684</v>
      </c>
    </row>
    <row r="198" spans="1:31" x14ac:dyDescent="0.2">
      <c r="A198" s="74">
        <v>24593</v>
      </c>
      <c r="B198">
        <v>0.66122499999999995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4.1318239999999999</v>
      </c>
      <c r="AE198">
        <v>0.19271540000000001</v>
      </c>
    </row>
    <row r="199" spans="1:31" x14ac:dyDescent="0.2">
      <c r="A199" s="74">
        <v>24624</v>
      </c>
      <c r="B199">
        <v>0.66963030000000001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4.1717129999999996</v>
      </c>
      <c r="AE199">
        <v>0.19420190000000001</v>
      </c>
    </row>
    <row r="200" spans="1:31" x14ac:dyDescent="0.2">
      <c r="A200" s="74">
        <v>24654</v>
      </c>
      <c r="B200">
        <v>0.675234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4.2074470000000002</v>
      </c>
      <c r="AE200">
        <v>0.1954785</v>
      </c>
    </row>
    <row r="201" spans="1:31" x14ac:dyDescent="0.2">
      <c r="A201" s="74">
        <v>24685</v>
      </c>
      <c r="B201">
        <v>0.68083760000000004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4.2448430000000004</v>
      </c>
      <c r="AE201">
        <v>0.19617799999999999</v>
      </c>
    </row>
    <row r="202" spans="1:31" x14ac:dyDescent="0.2">
      <c r="A202" s="74">
        <v>24716</v>
      </c>
      <c r="B202">
        <v>0.68644110000000003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4.277253</v>
      </c>
      <c r="AE202">
        <v>0.19647529999999999</v>
      </c>
    </row>
    <row r="203" spans="1:31" x14ac:dyDescent="0.2">
      <c r="A203" s="74">
        <v>24746</v>
      </c>
      <c r="B203">
        <v>0.68924300000000005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4.3063380000000002</v>
      </c>
      <c r="AE203">
        <v>0.19672010000000001</v>
      </c>
    </row>
    <row r="204" spans="1:31" x14ac:dyDescent="0.2">
      <c r="A204" s="74">
        <v>24777</v>
      </c>
      <c r="B204">
        <v>0.69204469999999996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4.3312689999999998</v>
      </c>
      <c r="AE204">
        <v>0.19867870000000001</v>
      </c>
    </row>
    <row r="205" spans="1:31" x14ac:dyDescent="0.2">
      <c r="A205" s="74">
        <v>24807</v>
      </c>
      <c r="B205">
        <v>0.6976483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4.361186</v>
      </c>
      <c r="AE205">
        <v>0.20135439999999999</v>
      </c>
    </row>
    <row r="206" spans="1:31" x14ac:dyDescent="0.2">
      <c r="A206" s="74">
        <v>24838</v>
      </c>
      <c r="B206">
        <v>0.70325199999999999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4.3827920000000002</v>
      </c>
      <c r="AE206">
        <v>0.2036278</v>
      </c>
    </row>
    <row r="207" spans="1:31" x14ac:dyDescent="0.2">
      <c r="A207" s="74">
        <v>24869</v>
      </c>
      <c r="B207">
        <v>0.70605370000000001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4.4077219999999997</v>
      </c>
      <c r="AE207">
        <v>0.2049743</v>
      </c>
    </row>
    <row r="208" spans="1:31" x14ac:dyDescent="0.2">
      <c r="A208" s="74">
        <v>24898</v>
      </c>
      <c r="B208">
        <v>0.70885560000000003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4.4309909999999997</v>
      </c>
      <c r="AE208">
        <v>0.2060061</v>
      </c>
    </row>
    <row r="209" spans="1:31" x14ac:dyDescent="0.2">
      <c r="A209" s="74">
        <v>24929</v>
      </c>
      <c r="B209">
        <v>0.71165730000000005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4.4517660000000001</v>
      </c>
      <c r="AE209">
        <v>0.2080697</v>
      </c>
    </row>
    <row r="210" spans="1:31" x14ac:dyDescent="0.2">
      <c r="A210" s="74">
        <v>24959</v>
      </c>
      <c r="B210">
        <v>0.71445919999999996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4.4783590000000002</v>
      </c>
      <c r="AE210">
        <v>0.2107803</v>
      </c>
    </row>
    <row r="211" spans="1:31" x14ac:dyDescent="0.2">
      <c r="A211" s="74">
        <v>24990</v>
      </c>
      <c r="B211">
        <v>0.72286459999999997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4.5091070000000002</v>
      </c>
      <c r="AE211">
        <v>0.2132985</v>
      </c>
    </row>
    <row r="212" spans="1:31" x14ac:dyDescent="0.2">
      <c r="A212" s="74">
        <v>25020</v>
      </c>
      <c r="B212">
        <v>0.73126999999999998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4.5340379999999998</v>
      </c>
      <c r="AE212">
        <v>0.2157818</v>
      </c>
    </row>
    <row r="213" spans="1:31" x14ac:dyDescent="0.2">
      <c r="A213" s="74">
        <v>25051</v>
      </c>
      <c r="B213">
        <v>0.73407180000000005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4.5656160000000003</v>
      </c>
      <c r="AE213">
        <v>0.21838750000000001</v>
      </c>
    </row>
    <row r="214" spans="1:31" x14ac:dyDescent="0.2">
      <c r="A214" s="74">
        <v>25082</v>
      </c>
      <c r="B214">
        <v>0.73687360000000002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4.6005190000000002</v>
      </c>
      <c r="AE214">
        <v>0.2206959</v>
      </c>
    </row>
    <row r="215" spans="1:31" x14ac:dyDescent="0.2">
      <c r="A215" s="74">
        <v>25112</v>
      </c>
      <c r="B215">
        <v>0.74247719999999995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4.6337590000000004</v>
      </c>
      <c r="AE215">
        <v>0.22295180000000001</v>
      </c>
    </row>
    <row r="216" spans="1:31" x14ac:dyDescent="0.2">
      <c r="A216" s="74">
        <v>25143</v>
      </c>
      <c r="B216">
        <v>0.74527900000000002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4.6736490000000002</v>
      </c>
      <c r="AE216">
        <v>0.2277959</v>
      </c>
    </row>
    <row r="217" spans="1:31" x14ac:dyDescent="0.2">
      <c r="A217" s="74">
        <v>25173</v>
      </c>
      <c r="B217">
        <v>0.74808079999999999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4.7102139999999997</v>
      </c>
      <c r="AE217">
        <v>0.22999939999999999</v>
      </c>
    </row>
    <row r="218" spans="1:31" x14ac:dyDescent="0.2">
      <c r="A218" s="74">
        <v>25204</v>
      </c>
      <c r="B218">
        <v>0.7564862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4.7309890000000001</v>
      </c>
      <c r="AE218">
        <v>0.2295972</v>
      </c>
    </row>
    <row r="219" spans="1:31" x14ac:dyDescent="0.2">
      <c r="A219" s="74">
        <v>25235</v>
      </c>
      <c r="B219">
        <v>0.7648916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4.7525950000000003</v>
      </c>
      <c r="AE219">
        <v>0.23250009999999999</v>
      </c>
    </row>
    <row r="220" spans="1:31" x14ac:dyDescent="0.2">
      <c r="A220" s="74">
        <v>25263</v>
      </c>
      <c r="B220">
        <v>0.77049520000000005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4.773371</v>
      </c>
      <c r="AE220">
        <v>0.23563039999999999</v>
      </c>
    </row>
    <row r="221" spans="1:31" x14ac:dyDescent="0.2">
      <c r="A221" s="74">
        <v>25294</v>
      </c>
      <c r="B221">
        <v>0.77609879999999998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4.7841740000000001</v>
      </c>
      <c r="AE221">
        <v>0.2371519</v>
      </c>
    </row>
    <row r="222" spans="1:31" x14ac:dyDescent="0.2">
      <c r="A222" s="74">
        <v>25324</v>
      </c>
      <c r="B222">
        <v>0.78170240000000002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4.7908220000000004</v>
      </c>
      <c r="AE222">
        <v>0.23860339999999999</v>
      </c>
    </row>
    <row r="223" spans="1:31" x14ac:dyDescent="0.2">
      <c r="A223" s="74">
        <v>25355</v>
      </c>
      <c r="B223">
        <v>0.79010780000000003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4.8074430000000001</v>
      </c>
      <c r="AE223">
        <v>0.23860339999999999</v>
      </c>
    </row>
    <row r="224" spans="1:31" x14ac:dyDescent="0.2">
      <c r="A224" s="74">
        <v>25385</v>
      </c>
      <c r="B224">
        <v>0.79851320000000003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4.815753</v>
      </c>
      <c r="AE224">
        <v>0.2374492</v>
      </c>
    </row>
    <row r="225" spans="1:31" x14ac:dyDescent="0.2">
      <c r="A225" s="74">
        <v>25416</v>
      </c>
      <c r="B225">
        <v>0.80411679999999996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4.8207389999999997</v>
      </c>
      <c r="AE225">
        <v>0.23876069999999999</v>
      </c>
    </row>
    <row r="226" spans="1:31" x14ac:dyDescent="0.2">
      <c r="A226" s="74">
        <v>25447</v>
      </c>
      <c r="B226">
        <v>0.80691860000000004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4.8373590000000002</v>
      </c>
      <c r="AE226">
        <v>0.24285290000000001</v>
      </c>
    </row>
    <row r="227" spans="1:31" x14ac:dyDescent="0.2">
      <c r="A227" s="74">
        <v>25477</v>
      </c>
      <c r="B227">
        <v>0.80972040000000001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4.8481629999999996</v>
      </c>
      <c r="AE227">
        <v>0.2474172</v>
      </c>
    </row>
    <row r="228" spans="1:31" x14ac:dyDescent="0.2">
      <c r="A228" s="74">
        <v>25508</v>
      </c>
      <c r="B228">
        <v>0.81532400000000005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4.8647830000000001</v>
      </c>
      <c r="AE228">
        <v>0.25059999999999999</v>
      </c>
    </row>
    <row r="229" spans="1:31" x14ac:dyDescent="0.2">
      <c r="A229" s="74">
        <v>25538</v>
      </c>
      <c r="B229">
        <v>0.82092759999999998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4.8855579999999996</v>
      </c>
      <c r="AE229">
        <v>0.2536254</v>
      </c>
    </row>
    <row r="230" spans="1:31" x14ac:dyDescent="0.2">
      <c r="A230" s="74">
        <v>25569</v>
      </c>
      <c r="B230">
        <v>0.82372939999999994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4.899686</v>
      </c>
      <c r="AE230">
        <v>0.2542025</v>
      </c>
    </row>
    <row r="231" spans="1:31" x14ac:dyDescent="0.2">
      <c r="A231" s="74">
        <v>25600</v>
      </c>
      <c r="B231">
        <v>0.82653120000000002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4.8722620000000001</v>
      </c>
      <c r="AE231">
        <v>0.25306580000000001</v>
      </c>
    </row>
    <row r="232" spans="1:31" x14ac:dyDescent="0.2">
      <c r="A232" s="74">
        <v>25628</v>
      </c>
      <c r="B232">
        <v>0.83213479999999995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4.8805719999999999</v>
      </c>
      <c r="AE232">
        <v>0.25544410000000001</v>
      </c>
    </row>
    <row r="233" spans="1:31" x14ac:dyDescent="0.2">
      <c r="A233" s="74">
        <v>25659</v>
      </c>
      <c r="B233">
        <v>0.83493660000000003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4.8897130000000004</v>
      </c>
      <c r="AE233">
        <v>0.25878430000000002</v>
      </c>
    </row>
    <row r="234" spans="1:31" x14ac:dyDescent="0.2">
      <c r="A234" s="74">
        <v>25689</v>
      </c>
      <c r="B234">
        <v>0.83773839999999999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4.9154749999999998</v>
      </c>
      <c r="AE234">
        <v>0.26055050000000002</v>
      </c>
    </row>
    <row r="235" spans="1:31" x14ac:dyDescent="0.2">
      <c r="A235" s="74">
        <v>25720</v>
      </c>
      <c r="B235">
        <v>0.84054019999999996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3.1080040000000002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4.9462229999999998</v>
      </c>
      <c r="AE235">
        <v>0.26296380000000003</v>
      </c>
    </row>
    <row r="236" spans="1:31" x14ac:dyDescent="0.2">
      <c r="A236" s="74">
        <v>25750</v>
      </c>
      <c r="B236">
        <v>0.84334200000000004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4.9786320000000002</v>
      </c>
      <c r="AE236">
        <v>0.26523720000000001</v>
      </c>
    </row>
    <row r="237" spans="1:31" x14ac:dyDescent="0.2">
      <c r="A237" s="74">
        <v>25781</v>
      </c>
      <c r="B237">
        <v>0.8461438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5.0268319999999997</v>
      </c>
      <c r="AE237">
        <v>0.26626899999999998</v>
      </c>
    </row>
    <row r="238" spans="1:31" x14ac:dyDescent="0.2">
      <c r="A238" s="74">
        <v>25812</v>
      </c>
      <c r="B238">
        <v>0.84894559999999997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5.0791849999999998</v>
      </c>
      <c r="AE238">
        <v>0.26798280000000002</v>
      </c>
    </row>
    <row r="239" spans="1:31" x14ac:dyDescent="0.2">
      <c r="A239" s="74">
        <v>25842</v>
      </c>
      <c r="B239">
        <v>0.85174740000000004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5.1223989999999997</v>
      </c>
      <c r="AE239">
        <v>0.2705361</v>
      </c>
    </row>
    <row r="240" spans="1:31" x14ac:dyDescent="0.2">
      <c r="A240" s="74">
        <v>25873</v>
      </c>
      <c r="B240">
        <v>0.85454920000000001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5.1614570000000004</v>
      </c>
      <c r="AE240">
        <v>0.27205750000000001</v>
      </c>
    </row>
    <row r="241" spans="1:31" x14ac:dyDescent="0.2">
      <c r="A241" s="74">
        <v>25903</v>
      </c>
      <c r="B241">
        <v>0.86015280000000005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5.2063319999999997</v>
      </c>
      <c r="AE241">
        <v>0.27354400000000001</v>
      </c>
    </row>
    <row r="242" spans="1:31" x14ac:dyDescent="0.2">
      <c r="A242" s="74">
        <v>25934</v>
      </c>
      <c r="B242">
        <v>0.86295460000000002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5.2595169999999998</v>
      </c>
      <c r="AE242">
        <v>0.2764819</v>
      </c>
    </row>
    <row r="243" spans="1:31" x14ac:dyDescent="0.2">
      <c r="A243" s="74">
        <v>25965</v>
      </c>
      <c r="B243">
        <v>0.86855819999999995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3.3357640000000002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5.326829</v>
      </c>
      <c r="AE243">
        <v>0.27879029999999999</v>
      </c>
    </row>
    <row r="244" spans="1:31" x14ac:dyDescent="0.2">
      <c r="A244" s="74">
        <v>25993</v>
      </c>
      <c r="B244">
        <v>0.87696359999999995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5.4007899999999998</v>
      </c>
      <c r="AE244">
        <v>0.2806265</v>
      </c>
    </row>
    <row r="245" spans="1:31" x14ac:dyDescent="0.2">
      <c r="A245" s="74">
        <v>26024</v>
      </c>
      <c r="B245">
        <v>0.8825672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5.4714260000000001</v>
      </c>
      <c r="AE245">
        <v>0.28317969999999998</v>
      </c>
    </row>
    <row r="246" spans="1:31" x14ac:dyDescent="0.2">
      <c r="A246" s="74">
        <v>26054</v>
      </c>
      <c r="B246">
        <v>0.8909726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5.5404010000000001</v>
      </c>
      <c r="AE246">
        <v>0.28583789999999998</v>
      </c>
    </row>
    <row r="247" spans="1:31" x14ac:dyDescent="0.2">
      <c r="A247" s="74">
        <v>26085</v>
      </c>
      <c r="B247">
        <v>0.89937800000000001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5.5927550000000004</v>
      </c>
      <c r="AE247">
        <v>0.28709699999999999</v>
      </c>
    </row>
    <row r="248" spans="1:31" x14ac:dyDescent="0.2">
      <c r="A248" s="74">
        <v>26115</v>
      </c>
      <c r="B248">
        <v>0.90217979999999998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3.546548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5.6476030000000002</v>
      </c>
      <c r="AE248">
        <v>0.28711449999999999</v>
      </c>
    </row>
    <row r="249" spans="1:31" x14ac:dyDescent="0.2">
      <c r="A249" s="74">
        <v>26146</v>
      </c>
      <c r="B249">
        <v>0.90778340000000002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5.6966320000000001</v>
      </c>
      <c r="AE249">
        <v>0.28947529999999999</v>
      </c>
    </row>
    <row r="250" spans="1:31" x14ac:dyDescent="0.2">
      <c r="A250" s="74">
        <v>26177</v>
      </c>
      <c r="B250">
        <v>0.91899059999999999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3.6215250000000001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5.754804</v>
      </c>
      <c r="AE250">
        <v>0.29180119999999998</v>
      </c>
    </row>
    <row r="251" spans="1:31" x14ac:dyDescent="0.2">
      <c r="A251" s="74">
        <v>26207</v>
      </c>
      <c r="B251">
        <v>0.927396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5.8038340000000002</v>
      </c>
      <c r="AE251">
        <v>0.29304279999999999</v>
      </c>
    </row>
    <row r="252" spans="1:31" x14ac:dyDescent="0.2">
      <c r="A252" s="74">
        <v>26238</v>
      </c>
      <c r="B252">
        <v>0.93019779999999996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5.8553569999999997</v>
      </c>
      <c r="AE252">
        <v>0.2951414</v>
      </c>
    </row>
    <row r="253" spans="1:31" x14ac:dyDescent="0.2">
      <c r="A253" s="74">
        <v>26268</v>
      </c>
      <c r="B253">
        <v>0.93580140000000001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5.9027250000000002</v>
      </c>
      <c r="AE253">
        <v>0.29746719999999999</v>
      </c>
    </row>
    <row r="254" spans="1:31" x14ac:dyDescent="0.2">
      <c r="A254" s="74">
        <v>26299</v>
      </c>
      <c r="B254">
        <v>0.94420680000000001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5.9642210000000002</v>
      </c>
      <c r="AE254">
        <v>0.29975810000000003</v>
      </c>
    </row>
    <row r="255" spans="1:31" x14ac:dyDescent="0.2">
      <c r="A255" s="74">
        <v>26330</v>
      </c>
      <c r="B255">
        <v>0.95261220000000002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6.0307019999999998</v>
      </c>
      <c r="AE255">
        <v>0.30283599999999999</v>
      </c>
    </row>
    <row r="256" spans="1:31" x14ac:dyDescent="0.2">
      <c r="A256" s="74">
        <v>26359</v>
      </c>
      <c r="B256">
        <v>0.96101760000000003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6.0955209999999997</v>
      </c>
      <c r="AE256">
        <v>0.30566900000000002</v>
      </c>
    </row>
    <row r="257" spans="1:31" x14ac:dyDescent="0.2">
      <c r="A257" s="74">
        <v>26390</v>
      </c>
      <c r="B257">
        <v>0.96942300000000003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3.9091719999999999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6.1362410000000001</v>
      </c>
      <c r="AE257">
        <v>0.30738280000000001</v>
      </c>
    </row>
    <row r="258" spans="1:31" x14ac:dyDescent="0.2">
      <c r="A258" s="74">
        <v>26420</v>
      </c>
      <c r="B258">
        <v>0.98063020000000001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6.1769610000000004</v>
      </c>
      <c r="AE258">
        <v>0.3094114</v>
      </c>
    </row>
    <row r="259" spans="1:31" x14ac:dyDescent="0.2">
      <c r="A259" s="74">
        <v>26451</v>
      </c>
      <c r="B259">
        <v>0.99183739999999998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6.2301460000000004</v>
      </c>
      <c r="AE259">
        <v>0.31359100000000001</v>
      </c>
    </row>
    <row r="260" spans="1:31" x14ac:dyDescent="0.2">
      <c r="A260" s="74">
        <v>26481</v>
      </c>
      <c r="B260">
        <v>1.008648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6.3115860000000001</v>
      </c>
      <c r="AE260">
        <v>0.31955430000000001</v>
      </c>
    </row>
    <row r="261" spans="1:31" x14ac:dyDescent="0.2">
      <c r="A261" s="74">
        <v>26512</v>
      </c>
      <c r="B261">
        <v>1.0310630000000001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6.3880400000000002</v>
      </c>
      <c r="AE261">
        <v>0.32576250000000001</v>
      </c>
    </row>
    <row r="262" spans="1:31" x14ac:dyDescent="0.2">
      <c r="A262" s="74">
        <v>26543</v>
      </c>
      <c r="B262">
        <v>1.050675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6.4678180000000003</v>
      </c>
      <c r="AE262">
        <v>0.3313411</v>
      </c>
    </row>
    <row r="263" spans="1:31" x14ac:dyDescent="0.2">
      <c r="A263" s="74">
        <v>26573</v>
      </c>
      <c r="B263">
        <v>1.0702879999999999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6.5392849999999996</v>
      </c>
      <c r="AE263">
        <v>0.33480369999999998</v>
      </c>
    </row>
    <row r="264" spans="1:31" x14ac:dyDescent="0.2">
      <c r="A264" s="74">
        <v>26604</v>
      </c>
      <c r="B264">
        <v>1.0899000000000001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6.5974560000000002</v>
      </c>
      <c r="AE264">
        <v>0.33929799999999999</v>
      </c>
    </row>
    <row r="265" spans="1:31" x14ac:dyDescent="0.2">
      <c r="A265" s="74">
        <v>26634</v>
      </c>
      <c r="B265">
        <v>1.1123149999999999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4.3401709999999998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6.667262</v>
      </c>
      <c r="AE265">
        <v>0.34622320000000001</v>
      </c>
    </row>
    <row r="266" spans="1:31" x14ac:dyDescent="0.2">
      <c r="A266" s="74">
        <v>26665</v>
      </c>
      <c r="B266">
        <v>1.1347290000000001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6.7337439999999997</v>
      </c>
      <c r="AE266">
        <v>0.35019289999999997</v>
      </c>
    </row>
    <row r="267" spans="1:31" x14ac:dyDescent="0.2">
      <c r="A267" s="74">
        <v>26696</v>
      </c>
      <c r="B267">
        <v>1.154342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6.7653220000000003</v>
      </c>
      <c r="AE267">
        <v>0.35304340000000001</v>
      </c>
    </row>
    <row r="268" spans="1:31" x14ac:dyDescent="0.2">
      <c r="A268" s="74">
        <v>26724</v>
      </c>
      <c r="B268">
        <v>1.1711530000000001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6.7752949999999998</v>
      </c>
      <c r="AE268">
        <v>0.35986370000000001</v>
      </c>
    </row>
    <row r="269" spans="1:31" x14ac:dyDescent="0.2">
      <c r="A269" s="74">
        <v>26755</v>
      </c>
      <c r="B269">
        <v>1.1907650000000001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4.5250199999999996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6.8118600000000002</v>
      </c>
      <c r="AE269">
        <v>0.36864249999999998</v>
      </c>
    </row>
    <row r="270" spans="1:31" x14ac:dyDescent="0.2">
      <c r="A270" s="74">
        <v>26785</v>
      </c>
      <c r="B270">
        <v>1.2187829999999999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4.57972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6.8708619999999998</v>
      </c>
      <c r="AE270">
        <v>0.37799850000000002</v>
      </c>
    </row>
    <row r="271" spans="1:31" x14ac:dyDescent="0.2">
      <c r="A271" s="74">
        <v>26816</v>
      </c>
      <c r="B271">
        <v>1.2439990000000001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6.9248779999999996</v>
      </c>
      <c r="AE271">
        <v>0.38613029999999998</v>
      </c>
    </row>
    <row r="272" spans="1:31" x14ac:dyDescent="0.2">
      <c r="A272" s="74">
        <v>26846</v>
      </c>
      <c r="B272">
        <v>1.2692159999999999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6.9514699999999996</v>
      </c>
      <c r="AE272">
        <v>0.39314290000000002</v>
      </c>
    </row>
    <row r="273" spans="1:31" x14ac:dyDescent="0.2">
      <c r="A273" s="74">
        <v>26877</v>
      </c>
      <c r="B273">
        <v>1.294432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4.7197709999999997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6.9705839999999997</v>
      </c>
      <c r="AE273">
        <v>0.3998757</v>
      </c>
    </row>
    <row r="274" spans="1:31" x14ac:dyDescent="0.2">
      <c r="A274" s="74">
        <v>26908</v>
      </c>
      <c r="B274">
        <v>1.316846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6.9747389999999996</v>
      </c>
      <c r="AE274">
        <v>0.40688829999999998</v>
      </c>
    </row>
    <row r="275" spans="1:31" x14ac:dyDescent="0.2">
      <c r="A275" s="74">
        <v>26938</v>
      </c>
      <c r="B275">
        <v>1.3336570000000001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4.8159679999999998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7.0021630000000004</v>
      </c>
      <c r="AE275">
        <v>0.4123445</v>
      </c>
    </row>
    <row r="276" spans="1:31" x14ac:dyDescent="0.2">
      <c r="A276" s="74">
        <v>26969</v>
      </c>
      <c r="B276">
        <v>1.339261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4.8673669999999998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7.0545169999999997</v>
      </c>
      <c r="AE276">
        <v>0.41540490000000002</v>
      </c>
    </row>
    <row r="277" spans="1:31" x14ac:dyDescent="0.2">
      <c r="A277" s="74">
        <v>26999</v>
      </c>
      <c r="B277">
        <v>1.350468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7.1093640000000002</v>
      </c>
      <c r="AE277">
        <v>0.41909479999999999</v>
      </c>
    </row>
    <row r="278" spans="1:31" x14ac:dyDescent="0.2">
      <c r="A278" s="74">
        <v>27030</v>
      </c>
      <c r="B278">
        <v>1.3672789999999999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4.9748809999999999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7.1442670000000001</v>
      </c>
      <c r="AE278">
        <v>0.4235717</v>
      </c>
    </row>
    <row r="279" spans="1:31" x14ac:dyDescent="0.2">
      <c r="A279" s="74">
        <v>27061</v>
      </c>
      <c r="B279">
        <v>1.3840889999999999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5.0319390000000004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7.1816630000000004</v>
      </c>
      <c r="AE279">
        <v>0.42988480000000001</v>
      </c>
    </row>
    <row r="280" spans="1:31" x14ac:dyDescent="0.2">
      <c r="A280" s="74">
        <v>27089</v>
      </c>
      <c r="B280">
        <v>1.4009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7.2306929999999996</v>
      </c>
      <c r="AE280">
        <v>0.4375444</v>
      </c>
    </row>
    <row r="281" spans="1:31" x14ac:dyDescent="0.2">
      <c r="A281" s="74">
        <v>27120</v>
      </c>
      <c r="B281">
        <v>1.412107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5.1319080000000001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7.2539619999999996</v>
      </c>
      <c r="AE281">
        <v>0.44403239999999999</v>
      </c>
    </row>
    <row r="282" spans="1:31" x14ac:dyDescent="0.2">
      <c r="A282" s="74">
        <v>27150</v>
      </c>
      <c r="B282">
        <v>1.4289179999999999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7.2680889999999998</v>
      </c>
      <c r="AE282">
        <v>0.45050289999999998</v>
      </c>
    </row>
    <row r="283" spans="1:31" x14ac:dyDescent="0.2">
      <c r="A283" s="74">
        <v>27181</v>
      </c>
      <c r="B283">
        <v>1.4289179999999999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7.2946809999999997</v>
      </c>
      <c r="AE283">
        <v>0.45751550000000002</v>
      </c>
    </row>
    <row r="284" spans="1:31" x14ac:dyDescent="0.2">
      <c r="A284" s="74">
        <v>27211</v>
      </c>
      <c r="B284">
        <v>1.4093059999999999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5.2733739999999996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7.3245979999999999</v>
      </c>
      <c r="AE284">
        <v>0.46200980000000003</v>
      </c>
    </row>
    <row r="285" spans="1:31" x14ac:dyDescent="0.2">
      <c r="A285" s="74">
        <v>27242</v>
      </c>
      <c r="B285">
        <v>1.392495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7.347035</v>
      </c>
      <c r="AE285">
        <v>0.4645455</v>
      </c>
    </row>
    <row r="286" spans="1:31" x14ac:dyDescent="0.2">
      <c r="A286" s="74">
        <v>27273</v>
      </c>
      <c r="B286">
        <v>1.3868910000000001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7.3786139999999998</v>
      </c>
      <c r="AE286">
        <v>0.46694140000000001</v>
      </c>
    </row>
    <row r="287" spans="1:31" x14ac:dyDescent="0.2">
      <c r="A287" s="74">
        <v>27303</v>
      </c>
      <c r="B287">
        <v>1.403702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5.4058799999999998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7.423489</v>
      </c>
      <c r="AE287">
        <v>0.47379660000000001</v>
      </c>
    </row>
    <row r="288" spans="1:31" x14ac:dyDescent="0.2">
      <c r="A288" s="74">
        <v>27334</v>
      </c>
      <c r="B288">
        <v>1.4289179999999999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7.4675330000000004</v>
      </c>
      <c r="AE288">
        <v>0.4840969</v>
      </c>
    </row>
    <row r="289" spans="1:31" x14ac:dyDescent="0.2">
      <c r="A289" s="74">
        <v>27364</v>
      </c>
      <c r="B289">
        <v>1.448531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5.5261259999999996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7.4966189999999999</v>
      </c>
      <c r="AE289">
        <v>0.49194890000000002</v>
      </c>
    </row>
    <row r="290" spans="1:31" x14ac:dyDescent="0.2">
      <c r="A290" s="74">
        <v>27395</v>
      </c>
      <c r="B290">
        <v>1.4737469999999999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7.5315219999999998</v>
      </c>
      <c r="AE290">
        <v>0.50224919999999995</v>
      </c>
    </row>
    <row r="291" spans="1:31" x14ac:dyDescent="0.2">
      <c r="A291" s="74">
        <v>27426</v>
      </c>
      <c r="B291">
        <v>1.507369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7.5963409999999998</v>
      </c>
      <c r="AE291">
        <v>0.51125540000000003</v>
      </c>
    </row>
    <row r="292" spans="1:31" x14ac:dyDescent="0.2">
      <c r="A292" s="74">
        <v>27454</v>
      </c>
      <c r="B292">
        <v>1.5409900000000001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7.686922</v>
      </c>
      <c r="AE292">
        <v>0.5191249</v>
      </c>
    </row>
    <row r="293" spans="1:31" x14ac:dyDescent="0.2">
      <c r="A293" s="74">
        <v>27485</v>
      </c>
      <c r="B293">
        <v>1.5746119999999999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7.7708550000000001</v>
      </c>
      <c r="AE293">
        <v>0.52667960000000003</v>
      </c>
    </row>
    <row r="294" spans="1:31" x14ac:dyDescent="0.2">
      <c r="A294" s="74">
        <v>27515</v>
      </c>
      <c r="B294">
        <v>1.60263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7.8772250000000001</v>
      </c>
      <c r="AE294">
        <v>0.5303696</v>
      </c>
    </row>
    <row r="295" spans="1:31" x14ac:dyDescent="0.2">
      <c r="A295" s="74">
        <v>27546</v>
      </c>
      <c r="B295">
        <v>1.6250439999999999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8.0027089999999994</v>
      </c>
      <c r="AE295">
        <v>0.53720730000000005</v>
      </c>
    </row>
    <row r="296" spans="1:31" x14ac:dyDescent="0.2">
      <c r="A296" s="74">
        <v>27576</v>
      </c>
      <c r="B296">
        <v>1.655864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8.1032620000000009</v>
      </c>
      <c r="AE296">
        <v>0.54775240000000003</v>
      </c>
    </row>
    <row r="297" spans="1:31" x14ac:dyDescent="0.2">
      <c r="A297" s="74">
        <v>27607</v>
      </c>
      <c r="B297">
        <v>1.6866840000000001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8.1697439999999997</v>
      </c>
      <c r="AE297">
        <v>0.55808769999999996</v>
      </c>
    </row>
    <row r="298" spans="1:31" x14ac:dyDescent="0.2">
      <c r="A298" s="74">
        <v>27638</v>
      </c>
      <c r="B298">
        <v>1.706297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8.2395499999999995</v>
      </c>
      <c r="AE298">
        <v>0.56543259999999995</v>
      </c>
    </row>
    <row r="299" spans="1:31" x14ac:dyDescent="0.2">
      <c r="A299" s="74">
        <v>27668</v>
      </c>
      <c r="B299">
        <v>1.7259089999999999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8.2919029999999996</v>
      </c>
      <c r="AE299">
        <v>0.57202549999999996</v>
      </c>
    </row>
    <row r="300" spans="1:31" x14ac:dyDescent="0.2">
      <c r="A300" s="74">
        <v>27699</v>
      </c>
      <c r="B300">
        <v>1.745522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8.3675259999999998</v>
      </c>
      <c r="AE300">
        <v>0.58204599999999995</v>
      </c>
    </row>
    <row r="301" spans="1:31" x14ac:dyDescent="0.2">
      <c r="A301" s="74">
        <v>27729</v>
      </c>
      <c r="B301">
        <v>1.765134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8.4448109999999996</v>
      </c>
      <c r="AE301">
        <v>0.59154189999999995</v>
      </c>
    </row>
    <row r="302" spans="1:31" x14ac:dyDescent="0.2">
      <c r="A302" s="74">
        <v>27760</v>
      </c>
      <c r="B302">
        <v>1.7847470000000001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8.5312370000000008</v>
      </c>
      <c r="AE302">
        <v>0.59687559999999995</v>
      </c>
    </row>
    <row r="303" spans="1:31" x14ac:dyDescent="0.2">
      <c r="A303" s="74">
        <v>27791</v>
      </c>
      <c r="B303">
        <v>1.7931520000000001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6.4635730000000002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8.6450859999999992</v>
      </c>
      <c r="AE303">
        <v>0.60103770000000001</v>
      </c>
    </row>
    <row r="304" spans="1:31" x14ac:dyDescent="0.2">
      <c r="A304" s="74">
        <v>27820</v>
      </c>
      <c r="B304">
        <v>1.80436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8.7256959999999992</v>
      </c>
      <c r="AE304">
        <v>0.60474510000000004</v>
      </c>
    </row>
    <row r="305" spans="1:31" x14ac:dyDescent="0.2">
      <c r="A305" s="74">
        <v>27851</v>
      </c>
      <c r="B305">
        <v>1.8295760000000001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8.8154450000000004</v>
      </c>
      <c r="AE305">
        <v>0.60950179999999998</v>
      </c>
    </row>
    <row r="306" spans="1:31" x14ac:dyDescent="0.2">
      <c r="A306" s="74">
        <v>27881</v>
      </c>
      <c r="B306">
        <v>1.85199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8.9093499999999999</v>
      </c>
      <c r="AE306">
        <v>0.61390869999999997</v>
      </c>
    </row>
    <row r="307" spans="1:31" x14ac:dyDescent="0.2">
      <c r="A307" s="74">
        <v>27912</v>
      </c>
      <c r="B307">
        <v>1.8688009999999999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8.9550560000000008</v>
      </c>
      <c r="AE307">
        <v>0.61983710000000003</v>
      </c>
    </row>
    <row r="308" spans="1:31" x14ac:dyDescent="0.2">
      <c r="A308" s="74">
        <v>27942</v>
      </c>
      <c r="B308">
        <v>1.888414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9.027355</v>
      </c>
      <c r="AE308">
        <v>0.62545070000000003</v>
      </c>
    </row>
    <row r="309" spans="1:31" x14ac:dyDescent="0.2">
      <c r="A309" s="74">
        <v>27973</v>
      </c>
      <c r="B309">
        <v>2.0369090000000001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9.1304020000000001</v>
      </c>
      <c r="AE309">
        <v>0.62896569999999996</v>
      </c>
    </row>
    <row r="310" spans="1:31" x14ac:dyDescent="0.2">
      <c r="A310" s="74">
        <v>28004</v>
      </c>
      <c r="B310">
        <v>2.1882060000000001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7.0011429999999999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9.2309540000000005</v>
      </c>
      <c r="AE310">
        <v>0.63498149999999998</v>
      </c>
    </row>
    <row r="311" spans="1:31" x14ac:dyDescent="0.2">
      <c r="A311" s="74">
        <v>28034</v>
      </c>
      <c r="B311">
        <v>2.2078190000000002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7.0756480000000002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9.3489590000000007</v>
      </c>
      <c r="AE311">
        <v>0.64169679999999996</v>
      </c>
    </row>
    <row r="312" spans="1:31" x14ac:dyDescent="0.2">
      <c r="A312" s="74">
        <v>28065</v>
      </c>
      <c r="B312">
        <v>2.2274319999999999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9.458653</v>
      </c>
      <c r="AE312">
        <v>0.64629610000000004</v>
      </c>
    </row>
    <row r="313" spans="1:31" x14ac:dyDescent="0.2">
      <c r="A313" s="74">
        <v>28095</v>
      </c>
      <c r="B313">
        <v>2.258251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9.5733350000000002</v>
      </c>
      <c r="AE313">
        <v>0.64886679999999997</v>
      </c>
    </row>
    <row r="314" spans="1:31" x14ac:dyDescent="0.2">
      <c r="A314" s="74">
        <v>28126</v>
      </c>
      <c r="B314">
        <v>2.2890709999999999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7.2623829999999998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9.6830289999999994</v>
      </c>
      <c r="AE314">
        <v>0.6514025</v>
      </c>
    </row>
    <row r="315" spans="1:31" x14ac:dyDescent="0.2">
      <c r="A315" s="74">
        <v>28157</v>
      </c>
      <c r="B315">
        <v>2.3198910000000001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7.3383029999999998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9.7860750000000003</v>
      </c>
      <c r="AE315">
        <v>0.65357100000000001</v>
      </c>
    </row>
    <row r="316" spans="1:31" x14ac:dyDescent="0.2">
      <c r="A316" s="74">
        <v>28185</v>
      </c>
      <c r="B316">
        <v>2.3451070000000001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9.8766569999999998</v>
      </c>
      <c r="AE316">
        <v>0.65769820000000001</v>
      </c>
    </row>
    <row r="317" spans="1:31" x14ac:dyDescent="0.2">
      <c r="A317" s="74">
        <v>28216</v>
      </c>
      <c r="B317">
        <v>2.3591160000000002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9.9688990000000004</v>
      </c>
      <c r="AE317">
        <v>0.66434349999999998</v>
      </c>
    </row>
    <row r="318" spans="1:31" x14ac:dyDescent="0.2">
      <c r="A318" s="74">
        <v>28246</v>
      </c>
      <c r="B318">
        <v>2.3759269999999999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10.04702</v>
      </c>
      <c r="AE318">
        <v>0.67338469999999995</v>
      </c>
    </row>
    <row r="319" spans="1:31" x14ac:dyDescent="0.2">
      <c r="A319" s="74">
        <v>28277</v>
      </c>
      <c r="B319">
        <v>2.392738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10.120139999999999</v>
      </c>
      <c r="AE319">
        <v>0.68377239999999995</v>
      </c>
    </row>
    <row r="320" spans="1:31" x14ac:dyDescent="0.2">
      <c r="A320" s="74">
        <v>28307</v>
      </c>
      <c r="B320">
        <v>2.4039450000000002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10.19411</v>
      </c>
      <c r="AE320">
        <v>0.68730500000000005</v>
      </c>
    </row>
    <row r="321" spans="1:31" x14ac:dyDescent="0.2">
      <c r="A321" s="74">
        <v>28338</v>
      </c>
      <c r="B321">
        <v>2.41235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10.2797</v>
      </c>
      <c r="AE321">
        <v>0.68872149999999999</v>
      </c>
    </row>
    <row r="322" spans="1:31" x14ac:dyDescent="0.2">
      <c r="A322" s="74">
        <v>28369</v>
      </c>
      <c r="B322">
        <v>2.4179539999999999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7.9183130000000004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10.35615</v>
      </c>
      <c r="AE322">
        <v>0.69405530000000004</v>
      </c>
    </row>
    <row r="323" spans="1:31" x14ac:dyDescent="0.2">
      <c r="A323" s="74">
        <v>28399</v>
      </c>
      <c r="B323">
        <v>2.4263590000000002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10.420970000000001</v>
      </c>
      <c r="AE323">
        <v>0.6979725</v>
      </c>
    </row>
    <row r="324" spans="1:31" x14ac:dyDescent="0.2">
      <c r="A324" s="74">
        <v>28430</v>
      </c>
      <c r="B324">
        <v>2.4431699999999998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8.0531769999999998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10.490780000000001</v>
      </c>
      <c r="AE324">
        <v>0.70267670000000004</v>
      </c>
    </row>
    <row r="325" spans="1:31" x14ac:dyDescent="0.2">
      <c r="A325" s="74">
        <v>28460</v>
      </c>
      <c r="B325">
        <v>2.4655849999999999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8.1418289999999995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10.556430000000001</v>
      </c>
      <c r="AE325">
        <v>0.71049379999999995</v>
      </c>
    </row>
    <row r="326" spans="1:31" x14ac:dyDescent="0.2">
      <c r="A326" s="74">
        <v>28491</v>
      </c>
      <c r="B326">
        <v>2.4851969999999999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8.2394400000000001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10.634550000000001</v>
      </c>
      <c r="AE326">
        <v>0.72598799999999997</v>
      </c>
    </row>
    <row r="327" spans="1:31" x14ac:dyDescent="0.2">
      <c r="A327" s="74">
        <v>28522</v>
      </c>
      <c r="B327">
        <v>2.507612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8.3238479999999999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10.682740000000001</v>
      </c>
      <c r="AE327">
        <v>0.73924369999999995</v>
      </c>
    </row>
    <row r="328" spans="1:31" x14ac:dyDescent="0.2">
      <c r="A328" s="74">
        <v>28550</v>
      </c>
      <c r="B328">
        <v>2.5384310000000001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10.73842</v>
      </c>
      <c r="AE328">
        <v>0.74583659999999996</v>
      </c>
    </row>
    <row r="329" spans="1:31" x14ac:dyDescent="0.2">
      <c r="A329" s="74">
        <v>28581</v>
      </c>
      <c r="B329">
        <v>2.569251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10.806570000000001</v>
      </c>
      <c r="AE329">
        <v>0.75767580000000001</v>
      </c>
    </row>
    <row r="330" spans="1:31" x14ac:dyDescent="0.2">
      <c r="A330" s="74">
        <v>28611</v>
      </c>
      <c r="B330">
        <v>2.6000709999999998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8.5817870000000003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10.890499999999999</v>
      </c>
      <c r="AE330">
        <v>0.77103650000000001</v>
      </c>
    </row>
    <row r="331" spans="1:31" x14ac:dyDescent="0.2">
      <c r="A331" s="74">
        <v>28642</v>
      </c>
      <c r="B331">
        <v>2.6252870000000001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8.6855290000000007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10.95698</v>
      </c>
      <c r="AE331">
        <v>0.78205380000000002</v>
      </c>
    </row>
    <row r="332" spans="1:31" x14ac:dyDescent="0.2">
      <c r="A332" s="74">
        <v>28672</v>
      </c>
      <c r="B332">
        <v>2.6477020000000002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11.00352</v>
      </c>
      <c r="AE332">
        <v>0.79454009999999997</v>
      </c>
    </row>
    <row r="333" spans="1:31" x14ac:dyDescent="0.2">
      <c r="A333" s="74">
        <v>28703</v>
      </c>
      <c r="B333">
        <v>2.675719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11.081630000000001</v>
      </c>
      <c r="AE333">
        <v>0.81125840000000005</v>
      </c>
    </row>
    <row r="334" spans="1:31" x14ac:dyDescent="0.2">
      <c r="A334" s="74">
        <v>28734</v>
      </c>
      <c r="B334">
        <v>2.7037369999999998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9.0123149999999992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11.177199999999999</v>
      </c>
      <c r="AE334">
        <v>0.80562730000000005</v>
      </c>
    </row>
    <row r="335" spans="1:31" x14ac:dyDescent="0.2">
      <c r="A335" s="74">
        <v>28764</v>
      </c>
      <c r="B335">
        <v>2.7261519999999999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9.1203000000000003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11.23786</v>
      </c>
      <c r="AE335">
        <v>0.81082120000000002</v>
      </c>
    </row>
    <row r="336" spans="1:31" x14ac:dyDescent="0.2">
      <c r="A336" s="74">
        <v>28795</v>
      </c>
      <c r="B336">
        <v>2.7485659999999998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11.294370000000001</v>
      </c>
      <c r="AE336">
        <v>0.83780489999999996</v>
      </c>
    </row>
    <row r="337" spans="1:31" x14ac:dyDescent="0.2">
      <c r="A337" s="74">
        <v>28825</v>
      </c>
      <c r="B337">
        <v>2.7737829999999999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9.3042060000000006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11.351710000000001</v>
      </c>
      <c r="AE337">
        <v>0.84642640000000002</v>
      </c>
    </row>
    <row r="338" spans="1:31" x14ac:dyDescent="0.2">
      <c r="A338" s="74">
        <v>28856</v>
      </c>
      <c r="B338">
        <v>2.807404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11.398250000000001</v>
      </c>
      <c r="AE338">
        <v>0.85009880000000004</v>
      </c>
    </row>
    <row r="339" spans="1:31" x14ac:dyDescent="0.2">
      <c r="A339" s="74">
        <v>28887</v>
      </c>
      <c r="B339">
        <v>2.849431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11.449769999999999</v>
      </c>
      <c r="AE339">
        <v>0.85803819999999997</v>
      </c>
    </row>
    <row r="340" spans="1:31" x14ac:dyDescent="0.2">
      <c r="A340" s="74">
        <v>28915</v>
      </c>
      <c r="B340">
        <v>2.8858549999999998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11.53288</v>
      </c>
      <c r="AE340">
        <v>0.86875829999999998</v>
      </c>
    </row>
    <row r="341" spans="1:31" x14ac:dyDescent="0.2">
      <c r="A341" s="74">
        <v>28946</v>
      </c>
      <c r="B341">
        <v>2.9222779999999999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11.65171</v>
      </c>
      <c r="AE341">
        <v>0.87645289999999998</v>
      </c>
    </row>
    <row r="342" spans="1:31" x14ac:dyDescent="0.2">
      <c r="A342" s="74">
        <v>28976</v>
      </c>
      <c r="B342">
        <v>2.9530979999999998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9.7347339999999996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11.71902</v>
      </c>
      <c r="AE342">
        <v>0.88412999999999997</v>
      </c>
    </row>
    <row r="343" spans="1:31" x14ac:dyDescent="0.2">
      <c r="A343" s="74">
        <v>29007</v>
      </c>
      <c r="B343">
        <v>2.9727100000000002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11.825390000000001</v>
      </c>
      <c r="AE343">
        <v>0.89089779999999996</v>
      </c>
    </row>
    <row r="344" spans="1:31" x14ac:dyDescent="0.2">
      <c r="A344" s="74">
        <v>29037</v>
      </c>
      <c r="B344">
        <v>2.9895209999999999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11.92346</v>
      </c>
      <c r="AE344">
        <v>0.89801529999999996</v>
      </c>
    </row>
    <row r="345" spans="1:31" x14ac:dyDescent="0.2">
      <c r="A345" s="74">
        <v>29068</v>
      </c>
      <c r="B345">
        <v>3.0119359999999999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12.021509999999999</v>
      </c>
      <c r="AE345">
        <v>0.91141090000000002</v>
      </c>
    </row>
    <row r="346" spans="1:31" x14ac:dyDescent="0.2">
      <c r="A346" s="74">
        <v>29099</v>
      </c>
      <c r="B346">
        <v>3.0371519999999999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12.08384</v>
      </c>
      <c r="AE346">
        <v>0.92445679999999997</v>
      </c>
    </row>
    <row r="347" spans="1:31" x14ac:dyDescent="0.2">
      <c r="A347" s="74">
        <v>29129</v>
      </c>
      <c r="B347">
        <v>3.0623680000000002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12.136200000000001</v>
      </c>
      <c r="AE347">
        <v>0.93870940000000003</v>
      </c>
    </row>
    <row r="348" spans="1:31" x14ac:dyDescent="0.2">
      <c r="A348" s="74">
        <v>29160</v>
      </c>
      <c r="B348">
        <v>3.098792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12.181900000000001</v>
      </c>
      <c r="AE348">
        <v>0.95640700000000001</v>
      </c>
    </row>
    <row r="349" spans="1:31" x14ac:dyDescent="0.2">
      <c r="A349" s="74">
        <v>29190</v>
      </c>
      <c r="B349">
        <v>3.1380170000000001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12.24672</v>
      </c>
      <c r="AE349">
        <v>0.97314290000000003</v>
      </c>
    </row>
    <row r="350" spans="1:31" x14ac:dyDescent="0.2">
      <c r="A350" s="74">
        <v>29221</v>
      </c>
      <c r="B350">
        <v>3.1912509999999998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3.2771780000000001</v>
      </c>
      <c r="Y350">
        <v>2.6012659999999999</v>
      </c>
      <c r="Z350"/>
      <c r="AA350"/>
      <c r="AB350">
        <v>9.9695140000000002</v>
      </c>
      <c r="AC350">
        <v>6.0786979999999998E-5</v>
      </c>
      <c r="AD350">
        <v>12.32151</v>
      </c>
      <c r="AE350">
        <v>0.98723799999999995</v>
      </c>
    </row>
    <row r="351" spans="1:31" x14ac:dyDescent="0.2">
      <c r="A351" s="74">
        <v>29252</v>
      </c>
      <c r="B351">
        <v>3.247287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0.47683330000000002</v>
      </c>
      <c r="U351">
        <v>7.4970210000000004E-3</v>
      </c>
      <c r="V351">
        <v>6.9331420000000001</v>
      </c>
      <c r="W351">
        <v>2.3681000000000001</v>
      </c>
      <c r="X351">
        <v>3.3137050000000001</v>
      </c>
      <c r="Y351">
        <v>2.6424310000000002</v>
      </c>
      <c r="Z351"/>
      <c r="AA351"/>
      <c r="AB351">
        <v>10.2362</v>
      </c>
      <c r="AC351">
        <v>6.3338989999999997E-5</v>
      </c>
      <c r="AD351">
        <v>12.420400000000001</v>
      </c>
      <c r="AE351">
        <v>0.99874499999999999</v>
      </c>
    </row>
    <row r="352" spans="1:31" x14ac:dyDescent="0.2">
      <c r="A352" s="74">
        <v>29281</v>
      </c>
      <c r="B352">
        <v>3.2753049999999999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0.4884114</v>
      </c>
      <c r="U352">
        <v>7.7176190000000002E-3</v>
      </c>
      <c r="V352">
        <v>6.9833889999999998</v>
      </c>
      <c r="W352">
        <v>2.3845770000000002</v>
      </c>
      <c r="X352">
        <v>3.3374229999999998</v>
      </c>
      <c r="Y352">
        <v>2.6735060000000002</v>
      </c>
      <c r="Z352"/>
      <c r="AA352"/>
      <c r="AB352">
        <v>10.31415</v>
      </c>
      <c r="AC352">
        <v>6.4175149999999998E-5</v>
      </c>
      <c r="AD352">
        <v>12.463620000000001</v>
      </c>
      <c r="AE352">
        <v>1.0188029999999999</v>
      </c>
    </row>
    <row r="353" spans="1:31" x14ac:dyDescent="0.2">
      <c r="A353" s="74">
        <v>29312</v>
      </c>
      <c r="B353">
        <v>3.294918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0.49709740000000002</v>
      </c>
      <c r="U353">
        <v>7.9167649999999992E-3</v>
      </c>
      <c r="V353">
        <v>7.0442999999999998</v>
      </c>
      <c r="W353">
        <v>2.4082620000000001</v>
      </c>
      <c r="X353">
        <v>3.3589530000000001</v>
      </c>
      <c r="Y353">
        <v>2.714807</v>
      </c>
      <c r="Z353"/>
      <c r="AA353"/>
      <c r="AB353">
        <v>10.37246</v>
      </c>
      <c r="AC353">
        <v>6.6112380000000006E-5</v>
      </c>
      <c r="AD353">
        <v>12.483560000000001</v>
      </c>
      <c r="AE353">
        <v>1.029401</v>
      </c>
    </row>
    <row r="354" spans="1:31" x14ac:dyDescent="0.2">
      <c r="A354" s="74">
        <v>29342</v>
      </c>
      <c r="B354">
        <v>3.3229359999999999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0.50867320000000005</v>
      </c>
      <c r="U354">
        <v>8.1327080000000006E-3</v>
      </c>
      <c r="V354">
        <v>7.1566609999999997</v>
      </c>
      <c r="W354">
        <v>2.435349</v>
      </c>
      <c r="X354">
        <v>3.3919649999999999</v>
      </c>
      <c r="Y354">
        <v>2.7476319999999999</v>
      </c>
      <c r="Z354"/>
      <c r="AA354"/>
      <c r="AB354">
        <v>10.445449999999999</v>
      </c>
      <c r="AC354">
        <v>6.8255259999999994E-5</v>
      </c>
      <c r="AD354">
        <v>12.567489999999999</v>
      </c>
      <c r="AE354">
        <v>1.0334760000000001</v>
      </c>
    </row>
    <row r="355" spans="1:31" x14ac:dyDescent="0.2">
      <c r="A355" s="74">
        <v>29373</v>
      </c>
      <c r="B355">
        <v>3.356557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0.51913450000000005</v>
      </c>
      <c r="U355">
        <v>8.4312840000000007E-3</v>
      </c>
      <c r="V355">
        <v>7.2332000000000001</v>
      </c>
      <c r="W355">
        <v>2.478129</v>
      </c>
      <c r="X355">
        <v>3.4330780000000001</v>
      </c>
      <c r="Y355">
        <v>2.7845529999999998</v>
      </c>
      <c r="Z355"/>
      <c r="AA355"/>
      <c r="AB355">
        <v>10.53694</v>
      </c>
      <c r="AC355">
        <v>7.0181300000000005E-5</v>
      </c>
      <c r="AD355">
        <v>12.707940000000001</v>
      </c>
      <c r="AE355">
        <v>1.0535870000000001</v>
      </c>
    </row>
    <row r="356" spans="1:31" x14ac:dyDescent="0.2">
      <c r="A356" s="74">
        <v>29403</v>
      </c>
      <c r="B356">
        <v>3.398584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0.53062710000000002</v>
      </c>
      <c r="U356">
        <v>8.6820349999999994E-3</v>
      </c>
      <c r="V356">
        <v>7.2688009999999998</v>
      </c>
      <c r="W356">
        <v>2.526233</v>
      </c>
      <c r="X356">
        <v>3.4810210000000001</v>
      </c>
      <c r="Y356">
        <v>2.819226</v>
      </c>
      <c r="Z356"/>
      <c r="AA356"/>
      <c r="AB356">
        <v>10.656790000000001</v>
      </c>
      <c r="AC356">
        <v>7.7606129999999998E-5</v>
      </c>
      <c r="AD356">
        <v>12.843389999999999</v>
      </c>
      <c r="AE356">
        <v>1.0825640000000001</v>
      </c>
    </row>
    <row r="357" spans="1:31" x14ac:dyDescent="0.2">
      <c r="A357" s="74">
        <v>29434</v>
      </c>
      <c r="B357">
        <v>3.4406110000000001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0.54518849999999996</v>
      </c>
      <c r="U357">
        <v>8.8937809999999999E-3</v>
      </c>
      <c r="V357">
        <v>7.3737709999999996</v>
      </c>
      <c r="W357">
        <v>2.5658479999999999</v>
      </c>
      <c r="X357">
        <v>3.5261089999999999</v>
      </c>
      <c r="Y357">
        <v>2.8460709999999998</v>
      </c>
      <c r="Z357"/>
      <c r="AA357"/>
      <c r="AB357">
        <v>10.74394</v>
      </c>
      <c r="AC357">
        <v>8.5264210000000003E-5</v>
      </c>
      <c r="AD357">
        <v>12.97636</v>
      </c>
      <c r="AE357">
        <v>1.106959</v>
      </c>
    </row>
    <row r="358" spans="1:31" x14ac:dyDescent="0.2">
      <c r="A358" s="74">
        <v>29465</v>
      </c>
      <c r="B358">
        <v>3.4714309999999999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0.55362429999999996</v>
      </c>
      <c r="U358">
        <v>9.1342460000000004E-3</v>
      </c>
      <c r="V358">
        <v>7.4656750000000001</v>
      </c>
      <c r="W358">
        <v>2.627764</v>
      </c>
      <c r="X358">
        <v>3.5640100000000001</v>
      </c>
      <c r="Y358">
        <v>2.8792589999999998</v>
      </c>
      <c r="Z358"/>
      <c r="AA358"/>
      <c r="AB358">
        <v>10.78914</v>
      </c>
      <c r="AC358">
        <v>8.9515389999999999E-5</v>
      </c>
      <c r="AD358">
        <v>13.08023</v>
      </c>
      <c r="AE358">
        <v>1.130201</v>
      </c>
    </row>
    <row r="359" spans="1:31" x14ac:dyDescent="0.2">
      <c r="A359" s="74">
        <v>29495</v>
      </c>
      <c r="B359">
        <v>3.510656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0.55988360000000004</v>
      </c>
      <c r="U359">
        <v>9.4025069999999992E-3</v>
      </c>
      <c r="V359">
        <v>7.5412410000000003</v>
      </c>
      <c r="W359">
        <v>2.6671520000000002</v>
      </c>
      <c r="X359">
        <v>3.6045959999999999</v>
      </c>
      <c r="Y359">
        <v>2.9066079999999999</v>
      </c>
      <c r="Z359"/>
      <c r="AA359"/>
      <c r="AB359">
        <v>10.86918</v>
      </c>
      <c r="AC359">
        <v>9.5026920000000005E-5</v>
      </c>
      <c r="AD359">
        <v>13.169980000000001</v>
      </c>
      <c r="AE359">
        <v>1.158828</v>
      </c>
    </row>
    <row r="360" spans="1:31" x14ac:dyDescent="0.2">
      <c r="A360" s="74">
        <v>29526</v>
      </c>
      <c r="B360">
        <v>3.555485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0.57963220000000004</v>
      </c>
      <c r="U360">
        <v>9.7204470000000001E-3</v>
      </c>
      <c r="V360">
        <v>7.6399809999999997</v>
      </c>
      <c r="W360">
        <v>2.702134</v>
      </c>
      <c r="X360">
        <v>3.6467909999999999</v>
      </c>
      <c r="Y360">
        <v>2.939041</v>
      </c>
      <c r="Z360"/>
      <c r="AA360"/>
      <c r="AB360">
        <v>10.98007</v>
      </c>
      <c r="AC360">
        <v>9.8918600000000005E-5</v>
      </c>
      <c r="AD360">
        <v>13.26139</v>
      </c>
      <c r="AE360">
        <v>1.1801980000000001</v>
      </c>
    </row>
    <row r="361" spans="1:31" x14ac:dyDescent="0.2">
      <c r="A361" s="74">
        <v>29556</v>
      </c>
      <c r="B361">
        <v>3.5947100000000001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0.59705010000000003</v>
      </c>
      <c r="U361">
        <v>1.012419E-2</v>
      </c>
      <c r="V361">
        <v>7.7407110000000001</v>
      </c>
      <c r="W361">
        <v>2.7562579999999999</v>
      </c>
      <c r="X361">
        <v>3.6807759999999998</v>
      </c>
      <c r="Y361">
        <v>2.9803609999999998</v>
      </c>
      <c r="Z361"/>
      <c r="AA361"/>
      <c r="AB361">
        <v>11.16738</v>
      </c>
      <c r="AC361">
        <v>1.014808E-4</v>
      </c>
      <c r="AD361">
        <v>13.294639999999999</v>
      </c>
      <c r="AE361">
        <v>1.1984379999999999</v>
      </c>
    </row>
    <row r="362" spans="1:31" x14ac:dyDescent="0.2">
      <c r="A362" s="74">
        <v>29587</v>
      </c>
      <c r="B362">
        <v>3.6283319999999999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0.60926029999999998</v>
      </c>
      <c r="U362">
        <v>1.0451169999999999E-2</v>
      </c>
      <c r="V362">
        <v>7.8541980000000002</v>
      </c>
      <c r="W362">
        <v>2.9784220000000001</v>
      </c>
      <c r="X362">
        <v>3.7185079999999999</v>
      </c>
      <c r="Y362">
        <v>3.00644</v>
      </c>
      <c r="Z362"/>
      <c r="AA362"/>
      <c r="AB362">
        <v>11.25028</v>
      </c>
      <c r="AC362">
        <v>1.043509E-4</v>
      </c>
      <c r="AD362">
        <v>13.35364</v>
      </c>
      <c r="AE362">
        <v>1.2205429999999999</v>
      </c>
    </row>
    <row r="363" spans="1:31" x14ac:dyDescent="0.2">
      <c r="A363" s="74">
        <v>29618</v>
      </c>
      <c r="B363">
        <v>3.6563500000000002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0.62654909999999997</v>
      </c>
      <c r="U363">
        <v>1.068727E-2</v>
      </c>
      <c r="V363">
        <v>7.9298419999999998</v>
      </c>
      <c r="W363">
        <v>3.2490670000000001</v>
      </c>
      <c r="X363">
        <v>3.7583389999999999</v>
      </c>
      <c r="Y363">
        <v>3.0275509999999999</v>
      </c>
      <c r="Z363"/>
      <c r="AA363"/>
      <c r="AB363">
        <v>11.1776</v>
      </c>
      <c r="AC363">
        <v>1.0835680000000001E-4</v>
      </c>
      <c r="AD363">
        <v>13.451700000000001</v>
      </c>
      <c r="AE363">
        <v>1.244623</v>
      </c>
    </row>
    <row r="364" spans="1:31" x14ac:dyDescent="0.2">
      <c r="A364" s="74">
        <v>29646</v>
      </c>
      <c r="B364">
        <v>3.6871700000000001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0.64226470000000002</v>
      </c>
      <c r="U364">
        <v>1.108111E-2</v>
      </c>
      <c r="V364">
        <v>7.9145380000000003</v>
      </c>
      <c r="W364">
        <v>3.2416710000000002</v>
      </c>
      <c r="X364">
        <v>3.8035040000000002</v>
      </c>
      <c r="Y364">
        <v>3.063752</v>
      </c>
      <c r="Z364"/>
      <c r="AA364"/>
      <c r="AB364">
        <v>11.23761</v>
      </c>
      <c r="AC364">
        <v>1.122243E-4</v>
      </c>
      <c r="AD364">
        <v>13.60045</v>
      </c>
      <c r="AE364">
        <v>1.2726740000000001</v>
      </c>
    </row>
    <row r="365" spans="1:31" x14ac:dyDescent="0.2">
      <c r="A365" s="74">
        <v>29677</v>
      </c>
      <c r="B365">
        <v>3.7207910000000002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0.65463800000000005</v>
      </c>
      <c r="U365">
        <v>1.1610290000000001E-2</v>
      </c>
      <c r="V365">
        <v>7.9895379999999996</v>
      </c>
      <c r="W365">
        <v>3.2420640000000001</v>
      </c>
      <c r="X365">
        <v>3.8684479999999999</v>
      </c>
      <c r="Y365">
        <v>3.1096759999999999</v>
      </c>
      <c r="Z365"/>
      <c r="AA365"/>
      <c r="AB365">
        <v>11.43051</v>
      </c>
      <c r="AC365">
        <v>1.208189E-4</v>
      </c>
      <c r="AD365">
        <v>13.788259999999999</v>
      </c>
      <c r="AE365">
        <v>1.307247</v>
      </c>
    </row>
    <row r="366" spans="1:31" x14ac:dyDescent="0.2">
      <c r="A366" s="74">
        <v>29707</v>
      </c>
      <c r="B366">
        <v>3.7600159999999998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0.66703690000000004</v>
      </c>
      <c r="U366">
        <v>1.210499E-2</v>
      </c>
      <c r="V366">
        <v>8.1021820000000009</v>
      </c>
      <c r="W366">
        <v>3.4060440000000001</v>
      </c>
      <c r="X366">
        <v>3.9093640000000001</v>
      </c>
      <c r="Y366">
        <v>3.1570900000000002</v>
      </c>
      <c r="Z366"/>
      <c r="AA366"/>
      <c r="AB366">
        <v>11.55608</v>
      </c>
      <c r="AC366">
        <v>1.312706E-4</v>
      </c>
      <c r="AD366">
        <v>13.82981</v>
      </c>
      <c r="AE366">
        <v>1.334598</v>
      </c>
    </row>
    <row r="367" spans="1:31" x14ac:dyDescent="0.2">
      <c r="A367" s="74">
        <v>29738</v>
      </c>
      <c r="B367">
        <v>3.8048449999999998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0.67812870000000003</v>
      </c>
      <c r="U367">
        <v>1.2544929999999999E-2</v>
      </c>
      <c r="V367">
        <v>8.1610560000000003</v>
      </c>
      <c r="W367">
        <v>3.542017</v>
      </c>
      <c r="X367">
        <v>3.9515039999999999</v>
      </c>
      <c r="Y367">
        <v>3.2007330000000001</v>
      </c>
      <c r="Z367"/>
      <c r="AA367"/>
      <c r="AB367">
        <v>11.590579999999999</v>
      </c>
      <c r="AC367">
        <v>1.371171E-4</v>
      </c>
      <c r="AD367">
        <v>13.8805</v>
      </c>
      <c r="AE367">
        <v>1.3488150000000001</v>
      </c>
    </row>
    <row r="368" spans="1:31" x14ac:dyDescent="0.2">
      <c r="A368" s="74">
        <v>29768</v>
      </c>
      <c r="B368">
        <v>3.841269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0.69046229999999997</v>
      </c>
      <c r="U368">
        <v>1.296565E-2</v>
      </c>
      <c r="V368">
        <v>8.2467290000000002</v>
      </c>
      <c r="W368">
        <v>3.6343709999999998</v>
      </c>
      <c r="X368">
        <v>4.0014909999999997</v>
      </c>
      <c r="Y368">
        <v>3.2425079999999999</v>
      </c>
      <c r="Z368"/>
      <c r="AA368"/>
      <c r="AB368">
        <v>11.537649999999999</v>
      </c>
      <c r="AC368">
        <v>1.4832809999999999E-4</v>
      </c>
      <c r="AD368">
        <v>13.976900000000001</v>
      </c>
      <c r="AE368">
        <v>1.365901</v>
      </c>
    </row>
    <row r="369" spans="1:31" x14ac:dyDescent="0.2">
      <c r="A369" s="74">
        <v>29799</v>
      </c>
      <c r="B369">
        <v>3.8692869999999999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0.70478680000000005</v>
      </c>
      <c r="U369">
        <v>1.3361069999999999E-2</v>
      </c>
      <c r="V369">
        <v>8.3261780000000005</v>
      </c>
      <c r="W369">
        <v>3.7195339999999999</v>
      </c>
      <c r="X369">
        <v>4.0528959999999996</v>
      </c>
      <c r="Y369">
        <v>3.2863180000000001</v>
      </c>
      <c r="Z369"/>
      <c r="AA369"/>
      <c r="AB369">
        <v>11.615170000000001</v>
      </c>
      <c r="AC369">
        <v>1.5735200000000001E-4</v>
      </c>
      <c r="AD369">
        <v>14.07995</v>
      </c>
      <c r="AE369">
        <v>1.381413</v>
      </c>
    </row>
    <row r="370" spans="1:31" x14ac:dyDescent="0.2">
      <c r="A370" s="74">
        <v>29830</v>
      </c>
      <c r="B370">
        <v>3.9001060000000001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0.72123760000000003</v>
      </c>
      <c r="U370">
        <v>1.380726E-2</v>
      </c>
      <c r="V370">
        <v>8.4419699999999995</v>
      </c>
      <c r="W370">
        <v>3.7836650000000001</v>
      </c>
      <c r="X370">
        <v>4.0947370000000003</v>
      </c>
      <c r="Y370">
        <v>3.3487559999999998</v>
      </c>
      <c r="Z370"/>
      <c r="AA370"/>
      <c r="AB370">
        <v>11.7979</v>
      </c>
      <c r="AC370">
        <v>1.5977769999999999E-4</v>
      </c>
      <c r="AD370">
        <v>14.17718</v>
      </c>
      <c r="AE370">
        <v>1.3811150000000001</v>
      </c>
    </row>
    <row r="371" spans="1:31" x14ac:dyDescent="0.2">
      <c r="A371" s="74">
        <v>29860</v>
      </c>
      <c r="B371">
        <v>3.9365299999999999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0.7399732</v>
      </c>
      <c r="U371">
        <v>1.426318E-2</v>
      </c>
      <c r="V371">
        <v>8.5309849999999994</v>
      </c>
      <c r="W371">
        <v>3.8604880000000001</v>
      </c>
      <c r="X371">
        <v>4.1508799999999999</v>
      </c>
      <c r="Y371">
        <v>3.4166059999999998</v>
      </c>
      <c r="Z371"/>
      <c r="AA371"/>
      <c r="AB371">
        <v>11.94102</v>
      </c>
      <c r="AC371">
        <v>1.7187419999999999E-4</v>
      </c>
      <c r="AD371">
        <v>14.308479999999999</v>
      </c>
      <c r="AE371">
        <v>1.388058</v>
      </c>
    </row>
    <row r="372" spans="1:31" x14ac:dyDescent="0.2">
      <c r="A372" s="74">
        <v>29891</v>
      </c>
      <c r="B372">
        <v>3.972953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0.76148340000000003</v>
      </c>
      <c r="U372">
        <v>1.465469E-2</v>
      </c>
      <c r="V372">
        <v>8.5608760000000004</v>
      </c>
      <c r="W372">
        <v>3.9263560000000002</v>
      </c>
      <c r="X372">
        <v>4.2001429999999997</v>
      </c>
      <c r="Y372">
        <v>3.4708830000000002</v>
      </c>
      <c r="Z372"/>
      <c r="AA372"/>
      <c r="AB372">
        <v>12.00661</v>
      </c>
      <c r="AC372">
        <v>1.8503470000000001E-4</v>
      </c>
      <c r="AD372">
        <v>14.42731</v>
      </c>
      <c r="AE372">
        <v>1.409813</v>
      </c>
    </row>
    <row r="373" spans="1:31" x14ac:dyDescent="0.2">
      <c r="A373" s="74">
        <v>29921</v>
      </c>
      <c r="B373">
        <v>4.0037729999999998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0.78260770000000002</v>
      </c>
      <c r="U373">
        <v>1.509401E-2</v>
      </c>
      <c r="V373">
        <v>8.6031379999999995</v>
      </c>
      <c r="W373">
        <v>3.942002</v>
      </c>
      <c r="X373">
        <v>4.2621570000000002</v>
      </c>
      <c r="Y373">
        <v>3.5254799999999999</v>
      </c>
      <c r="Z373"/>
      <c r="AA373"/>
      <c r="AB373">
        <v>12.339919999999999</v>
      </c>
      <c r="AC373">
        <v>1.966704E-4</v>
      </c>
      <c r="AD373">
        <v>14.58853</v>
      </c>
      <c r="AE373">
        <v>1.422631</v>
      </c>
    </row>
    <row r="374" spans="1:31" x14ac:dyDescent="0.2">
      <c r="A374" s="74">
        <v>29952</v>
      </c>
      <c r="B374">
        <v>4.0373950000000001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0.79853399999999997</v>
      </c>
      <c r="U374">
        <v>1.560373E-2</v>
      </c>
      <c r="V374">
        <v>8.6909740000000006</v>
      </c>
      <c r="W374">
        <v>3.9751609999999999</v>
      </c>
      <c r="X374">
        <v>4.315474</v>
      </c>
      <c r="Y374">
        <v>3.5901990000000001</v>
      </c>
      <c r="Z374"/>
      <c r="AA374"/>
      <c r="AB374">
        <v>12.64484</v>
      </c>
      <c r="AC374">
        <v>2.0689450000000001E-4</v>
      </c>
      <c r="AD374">
        <v>14.712350000000001</v>
      </c>
      <c r="AE374">
        <v>1.428088</v>
      </c>
    </row>
    <row r="375" spans="1:31" x14ac:dyDescent="0.2">
      <c r="A375" s="74">
        <v>29983</v>
      </c>
      <c r="B375">
        <v>4.0738180000000002</v>
      </c>
      <c r="C375"/>
      <c r="D375">
        <v>11.196160000000001</v>
      </c>
      <c r="E375">
        <v>21.688120000000001</v>
      </c>
      <c r="F375"/>
      <c r="G375"/>
      <c r="H375">
        <v>0.1771576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0.81657230000000003</v>
      </c>
      <c r="U375">
        <v>1.7177540000000002E-2</v>
      </c>
      <c r="V375">
        <v>8.7316020000000005</v>
      </c>
      <c r="W375">
        <v>4.0226230000000003</v>
      </c>
      <c r="X375">
        <v>4.3674390000000001</v>
      </c>
      <c r="Y375">
        <v>3.6431979999999999</v>
      </c>
      <c r="Z375"/>
      <c r="AA375"/>
      <c r="AB375">
        <v>12.69007</v>
      </c>
      <c r="AC375">
        <v>2.12031E-4</v>
      </c>
      <c r="AD375">
        <v>14.746420000000001</v>
      </c>
      <c r="AE375">
        <v>1.435905</v>
      </c>
    </row>
    <row r="376" spans="1:31" x14ac:dyDescent="0.2">
      <c r="A376" s="74">
        <v>30011</v>
      </c>
      <c r="B376">
        <v>4.1074400000000004</v>
      </c>
      <c r="C376"/>
      <c r="D376">
        <v>11.28642</v>
      </c>
      <c r="E376">
        <v>21.748709999999999</v>
      </c>
      <c r="F376"/>
      <c r="G376"/>
      <c r="H376">
        <v>0.18042720000000001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0.83917770000000003</v>
      </c>
      <c r="U376">
        <v>1.8645729999999999E-2</v>
      </c>
      <c r="V376">
        <v>8.8278090000000002</v>
      </c>
      <c r="W376">
        <v>3.9542670000000002</v>
      </c>
      <c r="X376">
        <v>4.4290599999999998</v>
      </c>
      <c r="Y376">
        <v>3.6962730000000001</v>
      </c>
      <c r="Z376"/>
      <c r="AA376"/>
      <c r="AB376">
        <v>12.80865</v>
      </c>
      <c r="AC376">
        <v>2.1631109999999999E-4</v>
      </c>
      <c r="AD376">
        <v>14.84615</v>
      </c>
      <c r="AE376">
        <v>1.458272</v>
      </c>
    </row>
    <row r="377" spans="1:31" x14ac:dyDescent="0.2">
      <c r="A377" s="74">
        <v>30042</v>
      </c>
      <c r="B377">
        <v>4.1494669999999996</v>
      </c>
      <c r="C377"/>
      <c r="D377">
        <v>11.33708</v>
      </c>
      <c r="E377">
        <v>21.77984</v>
      </c>
      <c r="F377"/>
      <c r="G377"/>
      <c r="H377">
        <v>0.18433359999999999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0.86230530000000005</v>
      </c>
      <c r="U377">
        <v>1.8788510000000001E-2</v>
      </c>
      <c r="V377">
        <v>8.9604879999999998</v>
      </c>
      <c r="W377">
        <v>3.9537990000000001</v>
      </c>
      <c r="X377">
        <v>4.4703460000000002</v>
      </c>
      <c r="Y377">
        <v>3.7486380000000001</v>
      </c>
      <c r="Z377"/>
      <c r="AA377"/>
      <c r="AB377">
        <v>12.91643</v>
      </c>
      <c r="AC377">
        <v>2.252988E-4</v>
      </c>
      <c r="AD377">
        <v>14.990740000000001</v>
      </c>
      <c r="AE377">
        <v>1.4696039999999999</v>
      </c>
    </row>
    <row r="378" spans="1:31" x14ac:dyDescent="0.2">
      <c r="A378" s="74">
        <v>30072</v>
      </c>
      <c r="B378">
        <v>4.211106</v>
      </c>
      <c r="C378"/>
      <c r="D378">
        <v>11.36009</v>
      </c>
      <c r="E378">
        <v>21.838989999999999</v>
      </c>
      <c r="F378"/>
      <c r="G378"/>
      <c r="H378">
        <v>0.1894767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0.88587400000000005</v>
      </c>
      <c r="U378">
        <v>1.8939540000000001E-2</v>
      </c>
      <c r="V378">
        <v>9.0404509999999991</v>
      </c>
      <c r="W378">
        <v>4.0933219999999997</v>
      </c>
      <c r="X378">
        <v>4.5061770000000001</v>
      </c>
      <c r="Y378">
        <v>3.7986399999999998</v>
      </c>
      <c r="Z378"/>
      <c r="AA378"/>
      <c r="AB378">
        <v>13.014749999999999</v>
      </c>
      <c r="AC378">
        <v>2.3379839999999999E-4</v>
      </c>
      <c r="AD378">
        <v>15.086309999999999</v>
      </c>
      <c r="AE378">
        <v>1.4653369999999999</v>
      </c>
    </row>
    <row r="379" spans="1:31" x14ac:dyDescent="0.2">
      <c r="A379" s="74">
        <v>30103</v>
      </c>
      <c r="B379">
        <v>4.2531330000000001</v>
      </c>
      <c r="C379"/>
      <c r="D379">
        <v>11.40667</v>
      </c>
      <c r="E379">
        <v>21.863140000000001</v>
      </c>
      <c r="F379"/>
      <c r="G379"/>
      <c r="H379">
        <v>0.19298969999999999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0.91513120000000003</v>
      </c>
      <c r="U379">
        <v>1.9342439999999999E-2</v>
      </c>
      <c r="V379">
        <v>9.1201319999999999</v>
      </c>
      <c r="W379">
        <v>4.2455470000000002</v>
      </c>
      <c r="X379">
        <v>4.5437919999999998</v>
      </c>
      <c r="Y379">
        <v>3.8527930000000001</v>
      </c>
      <c r="Z379"/>
      <c r="AA379"/>
      <c r="AB379">
        <v>13.23277</v>
      </c>
      <c r="AC379">
        <v>2.3804260000000001E-4</v>
      </c>
      <c r="AD379">
        <v>15.1744</v>
      </c>
      <c r="AE379">
        <v>1.4779800000000001</v>
      </c>
    </row>
    <row r="380" spans="1:31" x14ac:dyDescent="0.2">
      <c r="A380" s="74">
        <v>30133</v>
      </c>
      <c r="B380">
        <v>4.2699439999999997</v>
      </c>
      <c r="C380"/>
      <c r="D380">
        <v>11.42765</v>
      </c>
      <c r="E380">
        <v>21.931509999999999</v>
      </c>
      <c r="F380"/>
      <c r="G380"/>
      <c r="H380">
        <v>0.1952613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0.93883830000000001</v>
      </c>
      <c r="U380">
        <v>1.9941509999999999E-2</v>
      </c>
      <c r="V380">
        <v>9.1674410000000002</v>
      </c>
      <c r="W380">
        <v>4.323359</v>
      </c>
      <c r="X380">
        <v>4.5839109999999996</v>
      </c>
      <c r="Y380">
        <v>3.9082370000000002</v>
      </c>
      <c r="Z380"/>
      <c r="AA380"/>
      <c r="AB380">
        <v>13.35188</v>
      </c>
      <c r="AC380">
        <v>2.4719219999999999E-4</v>
      </c>
      <c r="AD380">
        <v>15.22011</v>
      </c>
      <c r="AE380">
        <v>1.4980039999999999</v>
      </c>
    </row>
    <row r="381" spans="1:31" x14ac:dyDescent="0.2">
      <c r="A381" s="74">
        <v>30164</v>
      </c>
      <c r="B381">
        <v>4.2923580000000001</v>
      </c>
      <c r="C381"/>
      <c r="D381">
        <v>11.52427</v>
      </c>
      <c r="E381">
        <v>22.04599</v>
      </c>
      <c r="F381"/>
      <c r="G381"/>
      <c r="H381">
        <v>0.19681560000000001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0.9619856</v>
      </c>
      <c r="U381">
        <v>2.1715559999999998E-2</v>
      </c>
      <c r="V381">
        <v>9.2132430000000003</v>
      </c>
      <c r="W381">
        <v>4.3071760000000001</v>
      </c>
      <c r="X381">
        <v>4.6595719999999998</v>
      </c>
      <c r="Y381">
        <v>3.9646789999999998</v>
      </c>
      <c r="Z381"/>
      <c r="AA381"/>
      <c r="AB381">
        <v>13.34699</v>
      </c>
      <c r="AC381">
        <v>2.5808230000000002E-4</v>
      </c>
      <c r="AD381">
        <v>15.33395</v>
      </c>
      <c r="AE381">
        <v>1.5201960000000001</v>
      </c>
    </row>
    <row r="382" spans="1:31" x14ac:dyDescent="0.2">
      <c r="A382" s="74">
        <v>30195</v>
      </c>
      <c r="B382">
        <v>4.3287820000000004</v>
      </c>
      <c r="C382"/>
      <c r="D382">
        <v>11.54795</v>
      </c>
      <c r="E382">
        <v>22.225380000000001</v>
      </c>
      <c r="F382"/>
      <c r="G382"/>
      <c r="H382">
        <v>0.198518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0.99095409999999995</v>
      </c>
      <c r="U382">
        <v>2.3638070000000001E-2</v>
      </c>
      <c r="V382">
        <v>9.2692560000000004</v>
      </c>
      <c r="W382">
        <v>4.2911299999999999</v>
      </c>
      <c r="X382">
        <v>4.7350219999999998</v>
      </c>
      <c r="Y382">
        <v>4.0198369999999999</v>
      </c>
      <c r="Z382"/>
      <c r="AA382"/>
      <c r="AB382">
        <v>13.37656</v>
      </c>
      <c r="AC382">
        <v>2.6833089999999998E-4</v>
      </c>
      <c r="AD382">
        <v>15.44365</v>
      </c>
      <c r="AE382">
        <v>1.5481940000000001</v>
      </c>
    </row>
    <row r="383" spans="1:31" x14ac:dyDescent="0.2">
      <c r="A383" s="74">
        <v>30225</v>
      </c>
      <c r="B383">
        <v>4.3624029999999996</v>
      </c>
      <c r="C383"/>
      <c r="D383">
        <v>11.58202</v>
      </c>
      <c r="E383">
        <v>22.429459999999999</v>
      </c>
      <c r="F383"/>
      <c r="G383"/>
      <c r="H383">
        <v>0.19967509999999999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1.0140640000000001</v>
      </c>
      <c r="U383">
        <v>2.4536800000000001E-2</v>
      </c>
      <c r="V383">
        <v>9.3173349999999999</v>
      </c>
      <c r="W383">
        <v>4.2756420000000004</v>
      </c>
      <c r="X383">
        <v>4.7862479999999996</v>
      </c>
      <c r="Y383">
        <v>4.0739859999999997</v>
      </c>
      <c r="Z383"/>
      <c r="AA383"/>
      <c r="AB383">
        <v>13.42534</v>
      </c>
      <c r="AC383">
        <v>2.7675170000000002E-4</v>
      </c>
      <c r="AD383">
        <v>15.53755</v>
      </c>
      <c r="AE383">
        <v>1.5714699999999999</v>
      </c>
    </row>
    <row r="384" spans="1:31" x14ac:dyDescent="0.2">
      <c r="A384" s="74">
        <v>30256</v>
      </c>
      <c r="B384">
        <v>4.3960249999999998</v>
      </c>
      <c r="C384"/>
      <c r="D384">
        <v>11.61293</v>
      </c>
      <c r="E384">
        <v>22.617709999999999</v>
      </c>
      <c r="F384"/>
      <c r="G384"/>
      <c r="H384">
        <v>0.20113400000000001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1.028265</v>
      </c>
      <c r="U384">
        <v>2.5474500000000001E-2</v>
      </c>
      <c r="V384">
        <v>9.3527129999999996</v>
      </c>
      <c r="W384">
        <v>4.3585890000000003</v>
      </c>
      <c r="X384">
        <v>4.8407390000000001</v>
      </c>
      <c r="Y384">
        <v>4.1307939999999999</v>
      </c>
      <c r="Z384"/>
      <c r="AA384"/>
      <c r="AB384">
        <v>13.467359999999999</v>
      </c>
      <c r="AC384">
        <v>2.8399490000000001E-4</v>
      </c>
      <c r="AD384">
        <v>15.6539</v>
      </c>
      <c r="AE384">
        <v>1.597702</v>
      </c>
    </row>
    <row r="385" spans="1:31" x14ac:dyDescent="0.2">
      <c r="A385" s="74">
        <v>30286</v>
      </c>
      <c r="B385">
        <v>4.4492589999999996</v>
      </c>
      <c r="C385"/>
      <c r="D385">
        <v>11.59416</v>
      </c>
      <c r="E385">
        <v>22.7134</v>
      </c>
      <c r="F385"/>
      <c r="G385"/>
      <c r="H385">
        <v>0.2044357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1.036621</v>
      </c>
      <c r="U385">
        <v>2.648265E-2</v>
      </c>
      <c r="V385">
        <v>9.4515899999999995</v>
      </c>
      <c r="W385">
        <v>4.5337420000000002</v>
      </c>
      <c r="X385">
        <v>4.9085479999999997</v>
      </c>
      <c r="Y385">
        <v>4.182588</v>
      </c>
      <c r="Z385"/>
      <c r="AA385"/>
      <c r="AB385">
        <v>13.52073</v>
      </c>
      <c r="AC385">
        <v>2.9601280000000001E-4</v>
      </c>
      <c r="AD385">
        <v>15.838380000000001</v>
      </c>
      <c r="AE385">
        <v>1.629302</v>
      </c>
    </row>
    <row r="386" spans="1:31" x14ac:dyDescent="0.2">
      <c r="A386" s="74">
        <v>30317</v>
      </c>
      <c r="B386">
        <v>4.4940879999999996</v>
      </c>
      <c r="C386"/>
      <c r="D386">
        <v>11.6701</v>
      </c>
      <c r="E386">
        <v>22.75543</v>
      </c>
      <c r="F386"/>
      <c r="G386"/>
      <c r="H386">
        <v>0.20800370000000001</v>
      </c>
      <c r="I386"/>
      <c r="J386"/>
      <c r="K386">
        <v>12.12848</v>
      </c>
      <c r="L386">
        <v>14.227309999999999</v>
      </c>
      <c r="M386"/>
      <c r="N386"/>
      <c r="O386"/>
      <c r="P386">
        <v>0.66261639999999999</v>
      </c>
      <c r="Q386">
        <v>0.67100230000000005</v>
      </c>
      <c r="R386">
        <v>2.0957429999999999E-2</v>
      </c>
      <c r="S386">
        <v>30.822299999999998</v>
      </c>
      <c r="T386">
        <v>1.056316</v>
      </c>
      <c r="U386">
        <v>2.7444679999999999E-2</v>
      </c>
      <c r="V386">
        <v>9.5112030000000001</v>
      </c>
      <c r="W386">
        <v>4.6959790000000003</v>
      </c>
      <c r="X386">
        <v>5.014716</v>
      </c>
      <c r="Y386">
        <v>4.2384769999999996</v>
      </c>
      <c r="Z386"/>
      <c r="AA386"/>
      <c r="AB386">
        <v>13.72822</v>
      </c>
      <c r="AC386">
        <v>3.0223240000000002E-4</v>
      </c>
      <c r="AD386">
        <v>16.282979999999998</v>
      </c>
      <c r="AE386">
        <v>1.6603429999999999</v>
      </c>
    </row>
    <row r="387" spans="1:31" x14ac:dyDescent="0.2">
      <c r="A387" s="74">
        <v>30348</v>
      </c>
      <c r="B387">
        <v>4.5361149999999997</v>
      </c>
      <c r="C387"/>
      <c r="D387">
        <v>11.700089999999999</v>
      </c>
      <c r="E387">
        <v>22.874970000000001</v>
      </c>
      <c r="F387"/>
      <c r="G387"/>
      <c r="H387">
        <v>0.21075079999999999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2.2732160000000001E-2</v>
      </c>
      <c r="S387">
        <v>30.985900000000001</v>
      </c>
      <c r="T387">
        <v>1.0792120000000001</v>
      </c>
      <c r="U387">
        <v>2.8374460000000001E-2</v>
      </c>
      <c r="V387">
        <v>9.5773890000000002</v>
      </c>
      <c r="W387">
        <v>4.831162</v>
      </c>
      <c r="X387">
        <v>5.0929700000000002</v>
      </c>
      <c r="Y387">
        <v>4.2892929999999998</v>
      </c>
      <c r="Z387"/>
      <c r="AA387"/>
      <c r="AB387">
        <v>13.93952</v>
      </c>
      <c r="AC387">
        <v>3.0194249999999998E-4</v>
      </c>
      <c r="AD387">
        <v>16.593779999999999</v>
      </c>
      <c r="AE387">
        <v>1.6896</v>
      </c>
    </row>
    <row r="388" spans="1:31" x14ac:dyDescent="0.2">
      <c r="A388" s="74">
        <v>30376</v>
      </c>
      <c r="B388">
        <v>4.608962</v>
      </c>
      <c r="C388"/>
      <c r="D388">
        <v>11.6761</v>
      </c>
      <c r="E388">
        <v>23.05199</v>
      </c>
      <c r="F388"/>
      <c r="G388"/>
      <c r="H388">
        <v>0.21209040000000001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2.45674E-2</v>
      </c>
      <c r="S388">
        <v>31.1495</v>
      </c>
      <c r="T388">
        <v>1.0962419999999999</v>
      </c>
      <c r="U388">
        <v>2.9239390000000001E-2</v>
      </c>
      <c r="V388">
        <v>9.6595929999999992</v>
      </c>
      <c r="W388">
        <v>4.7342409999999999</v>
      </c>
      <c r="X388">
        <v>5.1476800000000003</v>
      </c>
      <c r="Y388">
        <v>4.3414609999999998</v>
      </c>
      <c r="Z388"/>
      <c r="AA388"/>
      <c r="AB388">
        <v>14.04092</v>
      </c>
      <c r="AC388">
        <v>3.0898690000000001E-4</v>
      </c>
      <c r="AD388">
        <v>16.746690000000001</v>
      </c>
      <c r="AE388">
        <v>1.720186</v>
      </c>
    </row>
    <row r="389" spans="1:31" x14ac:dyDescent="0.2">
      <c r="A389" s="74">
        <v>30407</v>
      </c>
      <c r="B389">
        <v>4.6706019999999997</v>
      </c>
      <c r="C389"/>
      <c r="D389">
        <v>11.638780000000001</v>
      </c>
      <c r="E389">
        <v>23.21208</v>
      </c>
      <c r="F389"/>
      <c r="G389"/>
      <c r="H389">
        <v>0.21641050000000001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2.6050759999999999E-2</v>
      </c>
      <c r="S389">
        <v>31.378540000000001</v>
      </c>
      <c r="T389">
        <v>1.1175850000000001</v>
      </c>
      <c r="U389">
        <v>3.025216E-2</v>
      </c>
      <c r="V389">
        <v>9.7059999999999995</v>
      </c>
      <c r="W389">
        <v>4.5619560000000003</v>
      </c>
      <c r="X389">
        <v>5.1976420000000001</v>
      </c>
      <c r="Y389">
        <v>4.3836329999999997</v>
      </c>
      <c r="Z389"/>
      <c r="AA389"/>
      <c r="AB389">
        <v>14.014939999999999</v>
      </c>
      <c r="AC389">
        <v>3.16996E-4</v>
      </c>
      <c r="AD389">
        <v>16.858039999999999</v>
      </c>
      <c r="AE389">
        <v>1.749233</v>
      </c>
    </row>
    <row r="390" spans="1:31" x14ac:dyDescent="0.2">
      <c r="A390" s="74">
        <v>30437</v>
      </c>
      <c r="B390">
        <v>4.7182320000000004</v>
      </c>
      <c r="C390"/>
      <c r="D390">
        <v>11.6043</v>
      </c>
      <c r="E390">
        <v>23.388100000000001</v>
      </c>
      <c r="F390"/>
      <c r="G390"/>
      <c r="H390">
        <v>0.22399669999999999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2.8120949999999999E-2</v>
      </c>
      <c r="S390">
        <v>31.574860000000001</v>
      </c>
      <c r="T390">
        <v>1.1390849999999999</v>
      </c>
      <c r="U390">
        <v>3.1505350000000001E-2</v>
      </c>
      <c r="V390">
        <v>9.7819760000000002</v>
      </c>
      <c r="W390">
        <v>4.63286</v>
      </c>
      <c r="X390">
        <v>5.2534280000000004</v>
      </c>
      <c r="Y390">
        <v>4.4350420000000002</v>
      </c>
      <c r="Z390"/>
      <c r="AA390"/>
      <c r="AB390">
        <v>14.03833</v>
      </c>
      <c r="AC390">
        <v>3.2415020000000001E-4</v>
      </c>
      <c r="AD390">
        <v>16.978539999999999</v>
      </c>
      <c r="AE390">
        <v>1.775587</v>
      </c>
    </row>
    <row r="391" spans="1:31" x14ac:dyDescent="0.2">
      <c r="A391" s="74">
        <v>30468</v>
      </c>
      <c r="B391">
        <v>4.7770700000000001</v>
      </c>
      <c r="C391"/>
      <c r="D391">
        <v>11.57338</v>
      </c>
      <c r="E391">
        <v>23.571760000000001</v>
      </c>
      <c r="F391"/>
      <c r="G391"/>
      <c r="H391">
        <v>0.23010459999999999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3.0426450000000001E-2</v>
      </c>
      <c r="S391">
        <v>31.78754</v>
      </c>
      <c r="T391">
        <v>1.1577789999999999</v>
      </c>
      <c r="U391">
        <v>3.3016289999999997E-2</v>
      </c>
      <c r="V391">
        <v>9.8732629999999997</v>
      </c>
      <c r="W391">
        <v>4.756926</v>
      </c>
      <c r="X391">
        <v>5.3105909999999996</v>
      </c>
      <c r="Y391">
        <v>4.4753290000000003</v>
      </c>
      <c r="Z391"/>
      <c r="AA391"/>
      <c r="AB391">
        <v>14.15845</v>
      </c>
      <c r="AC391">
        <v>3.3231210000000001E-4</v>
      </c>
      <c r="AD391">
        <v>17.064969999999999</v>
      </c>
      <c r="AE391">
        <v>1.802956</v>
      </c>
    </row>
    <row r="392" spans="1:31" x14ac:dyDescent="0.2">
      <c r="A392" s="74">
        <v>30498</v>
      </c>
      <c r="B392">
        <v>4.8247010000000001</v>
      </c>
      <c r="C392"/>
      <c r="D392">
        <v>11.594939999999999</v>
      </c>
      <c r="E392">
        <v>23.696429999999999</v>
      </c>
      <c r="F392"/>
      <c r="G392"/>
      <c r="H392">
        <v>0.23630219999999999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3.2853510000000002E-2</v>
      </c>
      <c r="S392">
        <v>31.93478</v>
      </c>
      <c r="T392">
        <v>1.1760360000000001</v>
      </c>
      <c r="U392">
        <v>3.4846630000000003E-2</v>
      </c>
      <c r="V392">
        <v>10.037380000000001</v>
      </c>
      <c r="W392">
        <v>4.8557410000000001</v>
      </c>
      <c r="X392">
        <v>5.3713740000000003</v>
      </c>
      <c r="Y392">
        <v>4.5197479999999999</v>
      </c>
      <c r="Z392"/>
      <c r="AA392"/>
      <c r="AB392">
        <v>14.31264</v>
      </c>
      <c r="AC392">
        <v>3.3892360000000002E-4</v>
      </c>
      <c r="AD392">
        <v>17.15887</v>
      </c>
      <c r="AE392">
        <v>1.8150219999999999</v>
      </c>
    </row>
    <row r="393" spans="1:31" x14ac:dyDescent="0.2">
      <c r="A393" s="74">
        <v>30529</v>
      </c>
      <c r="B393">
        <v>4.872331</v>
      </c>
      <c r="C393"/>
      <c r="D393">
        <v>11.6548</v>
      </c>
      <c r="E393">
        <v>23.83766</v>
      </c>
      <c r="F393"/>
      <c r="G393"/>
      <c r="H393">
        <v>0.24262539999999999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3.6607710000000002E-2</v>
      </c>
      <c r="S393">
        <v>32.114739999999998</v>
      </c>
      <c r="T393">
        <v>1.194269</v>
      </c>
      <c r="U393">
        <v>3.670263E-2</v>
      </c>
      <c r="V393">
        <v>10.141080000000001</v>
      </c>
      <c r="W393">
        <v>4.9685600000000001</v>
      </c>
      <c r="X393">
        <v>5.4305909999999997</v>
      </c>
      <c r="Y393">
        <v>4.5880130000000001</v>
      </c>
      <c r="Z393"/>
      <c r="AA393"/>
      <c r="AB393">
        <v>14.42652</v>
      </c>
      <c r="AC393">
        <v>3.4178049999999998E-4</v>
      </c>
      <c r="AD393">
        <v>17.235320000000002</v>
      </c>
      <c r="AE393">
        <v>1.8262849999999999</v>
      </c>
    </row>
    <row r="394" spans="1:31" x14ac:dyDescent="0.2">
      <c r="A394" s="74">
        <v>30560</v>
      </c>
      <c r="B394">
        <v>4.9227639999999999</v>
      </c>
      <c r="C394"/>
      <c r="D394">
        <v>11.709339999999999</v>
      </c>
      <c r="E394">
        <v>23.9619</v>
      </c>
      <c r="F394"/>
      <c r="G394"/>
      <c r="H394">
        <v>0.2478349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4.0885930000000001E-2</v>
      </c>
      <c r="S394">
        <v>32.327419999999996</v>
      </c>
      <c r="T394">
        <v>1.21007</v>
      </c>
      <c r="U394">
        <v>3.831557E-2</v>
      </c>
      <c r="V394">
        <v>10.13828</v>
      </c>
      <c r="W394">
        <v>5.0814680000000001</v>
      </c>
      <c r="X394">
        <v>5.4874859999999996</v>
      </c>
      <c r="Y394">
        <v>4.645791</v>
      </c>
      <c r="Z394"/>
      <c r="AA394"/>
      <c r="AB394">
        <v>14.525399999999999</v>
      </c>
      <c r="AC394">
        <v>3.4404329999999998E-4</v>
      </c>
      <c r="AD394">
        <v>17.311779999999999</v>
      </c>
      <c r="AE394">
        <v>1.857658</v>
      </c>
    </row>
    <row r="395" spans="1:31" x14ac:dyDescent="0.2">
      <c r="A395" s="74">
        <v>30590</v>
      </c>
      <c r="B395">
        <v>4.9703939999999998</v>
      </c>
      <c r="C395"/>
      <c r="D395">
        <v>11.728669999999999</v>
      </c>
      <c r="E395">
        <v>23.970099999999999</v>
      </c>
      <c r="F395"/>
      <c r="G395"/>
      <c r="H395">
        <v>0.25506610000000002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4.7353319999999997E-2</v>
      </c>
      <c r="S395">
        <v>32.523739999999997</v>
      </c>
      <c r="T395">
        <v>1.2270730000000001</v>
      </c>
      <c r="U395">
        <v>4.0095400000000003E-2</v>
      </c>
      <c r="V395">
        <v>10.179220000000001</v>
      </c>
      <c r="W395">
        <v>5.1700999999999997</v>
      </c>
      <c r="X395">
        <v>5.5599559999999997</v>
      </c>
      <c r="Y395">
        <v>4.7150340000000002</v>
      </c>
      <c r="Z395"/>
      <c r="AA395"/>
      <c r="AB395">
        <v>14.546480000000001</v>
      </c>
      <c r="AC395">
        <v>3.54166E-4</v>
      </c>
      <c r="AD395">
        <v>17.44557</v>
      </c>
      <c r="AE395">
        <v>1.872959</v>
      </c>
    </row>
    <row r="396" spans="1:31" x14ac:dyDescent="0.2">
      <c r="A396" s="74">
        <v>30621</v>
      </c>
      <c r="B396">
        <v>5.0208269999999997</v>
      </c>
      <c r="C396"/>
      <c r="D396">
        <v>11.72687</v>
      </c>
      <c r="E396">
        <v>24.053650000000001</v>
      </c>
      <c r="F396"/>
      <c r="G396"/>
      <c r="H396">
        <v>0.26309900000000003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5.6196870000000003E-2</v>
      </c>
      <c r="S396">
        <v>32.654620000000001</v>
      </c>
      <c r="T396">
        <v>1.24715</v>
      </c>
      <c r="U396">
        <v>4.2041370000000002E-2</v>
      </c>
      <c r="V396">
        <v>10.26783</v>
      </c>
      <c r="W396">
        <v>5.2834529999999997</v>
      </c>
      <c r="X396">
        <v>5.632593</v>
      </c>
      <c r="Y396">
        <v>4.8006760000000002</v>
      </c>
      <c r="Z396"/>
      <c r="AA396"/>
      <c r="AB396">
        <v>14.53533</v>
      </c>
      <c r="AC396">
        <v>3.6641370000000003E-4</v>
      </c>
      <c r="AD396">
        <v>17.553609999999999</v>
      </c>
      <c r="AE396">
        <v>1.87985</v>
      </c>
    </row>
    <row r="397" spans="1:31" x14ac:dyDescent="0.2">
      <c r="A397" s="74">
        <v>30651</v>
      </c>
      <c r="B397">
        <v>5.0824660000000002</v>
      </c>
      <c r="C397"/>
      <c r="D397">
        <v>11.76745</v>
      </c>
      <c r="E397">
        <v>24.223710000000001</v>
      </c>
      <c r="F397"/>
      <c r="G397"/>
      <c r="H397">
        <v>0.26690380000000002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6.4482789999999998E-2</v>
      </c>
      <c r="S397">
        <v>32.965470000000003</v>
      </c>
      <c r="T397">
        <v>1.2658560000000001</v>
      </c>
      <c r="U397">
        <v>4.3967880000000001E-2</v>
      </c>
      <c r="V397">
        <v>10.37255</v>
      </c>
      <c r="W397">
        <v>5.4178839999999999</v>
      </c>
      <c r="X397">
        <v>5.7097360000000004</v>
      </c>
      <c r="Y397">
        <v>4.874714</v>
      </c>
      <c r="Z397"/>
      <c r="AA397"/>
      <c r="AB397">
        <v>14.544320000000001</v>
      </c>
      <c r="AC397">
        <v>3.7647610000000003E-4</v>
      </c>
      <c r="AD397">
        <v>17.64668</v>
      </c>
      <c r="AE397">
        <v>1.9020239999999999</v>
      </c>
    </row>
    <row r="398" spans="1:31" x14ac:dyDescent="0.2">
      <c r="A398" s="74">
        <v>30682</v>
      </c>
      <c r="B398">
        <v>5.1469079999999998</v>
      </c>
      <c r="C398"/>
      <c r="D398">
        <v>11.77427</v>
      </c>
      <c r="E398">
        <v>24.34656</v>
      </c>
      <c r="F398"/>
      <c r="G398"/>
      <c r="H398">
        <v>0.26892709999999997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7.3671810000000004E-2</v>
      </c>
      <c r="S398">
        <v>33.153599999999997</v>
      </c>
      <c r="T398">
        <v>1.2817259999999999</v>
      </c>
      <c r="U398">
        <v>4.600075E-2</v>
      </c>
      <c r="V398">
        <v>10.4756</v>
      </c>
      <c r="W398">
        <v>5.5286780000000002</v>
      </c>
      <c r="X398">
        <v>5.787604</v>
      </c>
      <c r="Y398">
        <v>4.988683</v>
      </c>
      <c r="Z398"/>
      <c r="AA398"/>
      <c r="AB398">
        <v>14.536239999999999</v>
      </c>
      <c r="AC398">
        <v>3.8407559999999999E-4</v>
      </c>
      <c r="AD398">
        <v>17.768840000000001</v>
      </c>
      <c r="AE398">
        <v>1.9323129999999999</v>
      </c>
    </row>
    <row r="399" spans="1:31" x14ac:dyDescent="0.2">
      <c r="A399" s="74">
        <v>30713</v>
      </c>
      <c r="B399">
        <v>5.2141510000000002</v>
      </c>
      <c r="C399"/>
      <c r="D399">
        <v>11.77618</v>
      </c>
      <c r="E399">
        <v>24.483409999999999</v>
      </c>
      <c r="F399"/>
      <c r="G399"/>
      <c r="H399">
        <v>0.27217540000000001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8.4979620000000006E-2</v>
      </c>
      <c r="S399">
        <v>33.374470000000002</v>
      </c>
      <c r="T399">
        <v>1.2977110000000001</v>
      </c>
      <c r="U399">
        <v>4.815287E-2</v>
      </c>
      <c r="V399">
        <v>10.59868</v>
      </c>
      <c r="W399">
        <v>5.622452</v>
      </c>
      <c r="X399">
        <v>5.8595750000000004</v>
      </c>
      <c r="Y399">
        <v>5.1061519999999998</v>
      </c>
      <c r="Z399"/>
      <c r="AA399"/>
      <c r="AB399">
        <v>14.55841</v>
      </c>
      <c r="AC399">
        <v>3.9371220000000001E-4</v>
      </c>
      <c r="AD399">
        <v>17.935040000000001</v>
      </c>
      <c r="AE399">
        <v>1.9636690000000001</v>
      </c>
    </row>
    <row r="400" spans="1:31" x14ac:dyDescent="0.2">
      <c r="A400" s="74">
        <v>30742</v>
      </c>
      <c r="B400">
        <v>5.2729889999999999</v>
      </c>
      <c r="C400"/>
      <c r="D400">
        <v>11.844939999999999</v>
      </c>
      <c r="E400">
        <v>24.616980000000002</v>
      </c>
      <c r="F400"/>
      <c r="G400"/>
      <c r="H400">
        <v>0.27586650000000001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9.7617410000000002E-2</v>
      </c>
      <c r="S400">
        <v>33.660769999999999</v>
      </c>
      <c r="T400">
        <v>1.3066390000000001</v>
      </c>
      <c r="U400">
        <v>5.0498309999999998E-2</v>
      </c>
      <c r="V400">
        <v>10.738849999999999</v>
      </c>
      <c r="W400">
        <v>5.5290340000000002</v>
      </c>
      <c r="X400">
        <v>5.9361240000000004</v>
      </c>
      <c r="Y400">
        <v>5.1968100000000002</v>
      </c>
      <c r="Z400"/>
      <c r="AA400"/>
      <c r="AB400">
        <v>14.6418</v>
      </c>
      <c r="AC400">
        <v>4.1062979999999998E-4</v>
      </c>
      <c r="AD400">
        <v>18.076319999999999</v>
      </c>
      <c r="AE400">
        <v>1.979425</v>
      </c>
    </row>
    <row r="401" spans="1:31" x14ac:dyDescent="0.2">
      <c r="A401" s="74">
        <v>30773</v>
      </c>
      <c r="B401">
        <v>5.3066110000000002</v>
      </c>
      <c r="C401"/>
      <c r="D401">
        <v>11.91581</v>
      </c>
      <c r="E401">
        <v>24.736979999999999</v>
      </c>
      <c r="F401"/>
      <c r="G401"/>
      <c r="H401">
        <v>0.28045900000000001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0.1130234</v>
      </c>
      <c r="S401">
        <v>33.742570000000001</v>
      </c>
      <c r="T401">
        <v>1.3228519999999999</v>
      </c>
      <c r="U401">
        <v>5.2897149999999997E-2</v>
      </c>
      <c r="V401">
        <v>10.87809</v>
      </c>
      <c r="W401">
        <v>5.5357960000000004</v>
      </c>
      <c r="X401">
        <v>6.0043129999999998</v>
      </c>
      <c r="Y401">
        <v>5.3777780000000002</v>
      </c>
      <c r="Z401"/>
      <c r="AA401"/>
      <c r="AB401">
        <v>14.736879999999999</v>
      </c>
      <c r="AC401">
        <v>4.252506E-4</v>
      </c>
      <c r="AD401">
        <v>18.213429999999999</v>
      </c>
      <c r="AE401">
        <v>2.0032429999999999</v>
      </c>
    </row>
    <row r="402" spans="1:31" x14ac:dyDescent="0.2">
      <c r="A402" s="74">
        <v>30803</v>
      </c>
      <c r="B402">
        <v>5.3374300000000003</v>
      </c>
      <c r="C402"/>
      <c r="D402">
        <v>12.0115</v>
      </c>
      <c r="E402">
        <v>24.866879999999998</v>
      </c>
      <c r="F402"/>
      <c r="G402"/>
      <c r="H402">
        <v>0.28400429999999999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0.12993959999999999</v>
      </c>
      <c r="S402">
        <v>33.979790000000001</v>
      </c>
      <c r="T402">
        <v>1.354004</v>
      </c>
      <c r="U402">
        <v>5.5225919999999998E-2</v>
      </c>
      <c r="V402">
        <v>11.00437</v>
      </c>
      <c r="W402">
        <v>5.7437180000000003</v>
      </c>
      <c r="X402">
        <v>6.0728489999999997</v>
      </c>
      <c r="Y402">
        <v>5.5894240000000002</v>
      </c>
      <c r="Z402"/>
      <c r="AA402"/>
      <c r="AB402">
        <v>14.67159</v>
      </c>
      <c r="AC402">
        <v>4.3850660000000001E-4</v>
      </c>
      <c r="AD402">
        <v>18.316479999999999</v>
      </c>
      <c r="AE402">
        <v>2.03376</v>
      </c>
    </row>
    <row r="403" spans="1:31" x14ac:dyDescent="0.2">
      <c r="A403" s="74">
        <v>30834</v>
      </c>
      <c r="B403">
        <v>5.3794570000000004</v>
      </c>
      <c r="C403"/>
      <c r="D403">
        <v>12.13097</v>
      </c>
      <c r="E403">
        <v>24.98396</v>
      </c>
      <c r="F403"/>
      <c r="G403"/>
      <c r="H403">
        <v>0.28747590000000001</v>
      </c>
      <c r="I403"/>
      <c r="J403"/>
      <c r="K403">
        <v>16.394169999999999</v>
      </c>
      <c r="L403">
        <v>15.66175</v>
      </c>
      <c r="M403"/>
      <c r="N403"/>
      <c r="O403"/>
      <c r="P403">
        <v>0.83395830000000004</v>
      </c>
      <c r="Q403">
        <v>1.31664</v>
      </c>
      <c r="R403">
        <v>0.1477956</v>
      </c>
      <c r="S403">
        <v>34.208829999999999</v>
      </c>
      <c r="T403">
        <v>1.383955</v>
      </c>
      <c r="U403">
        <v>5.7649649999999997E-2</v>
      </c>
      <c r="V403">
        <v>11.125859999999999</v>
      </c>
      <c r="W403">
        <v>5.8511860000000002</v>
      </c>
      <c r="X403">
        <v>6.145213</v>
      </c>
      <c r="Y403">
        <v>5.7604610000000003</v>
      </c>
      <c r="Z403"/>
      <c r="AA403"/>
      <c r="AB403">
        <v>14.50934</v>
      </c>
      <c r="AC403">
        <v>4.595496E-4</v>
      </c>
      <c r="AD403">
        <v>18.407889999999998</v>
      </c>
      <c r="AE403">
        <v>2.056511</v>
      </c>
    </row>
    <row r="404" spans="1:31" x14ac:dyDescent="0.2">
      <c r="A404" s="74">
        <v>30864</v>
      </c>
      <c r="B404">
        <v>5.4354930000000001</v>
      </c>
      <c r="C404"/>
      <c r="D404">
        <v>12.23715</v>
      </c>
      <c r="E404">
        <v>25.094460000000002</v>
      </c>
      <c r="F404"/>
      <c r="G404"/>
      <c r="H404">
        <v>0.29226390000000002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0.16935130000000001</v>
      </c>
      <c r="S404">
        <v>34.421500000000002</v>
      </c>
      <c r="T404">
        <v>1.4152640000000001</v>
      </c>
      <c r="U404">
        <v>6.0002130000000001E-2</v>
      </c>
      <c r="V404">
        <v>11.26769</v>
      </c>
      <c r="W404">
        <v>5.9846469999999998</v>
      </c>
      <c r="X404">
        <v>6.212059</v>
      </c>
      <c r="Y404">
        <v>5.949071</v>
      </c>
      <c r="Z404"/>
      <c r="AA404"/>
      <c r="AB404">
        <v>14.54618</v>
      </c>
      <c r="AC404">
        <v>4.7370339999999999E-4</v>
      </c>
      <c r="AD404">
        <v>18.477699999999999</v>
      </c>
      <c r="AE404">
        <v>2.0868880000000001</v>
      </c>
    </row>
    <row r="405" spans="1:31" x14ac:dyDescent="0.2">
      <c r="A405" s="74">
        <v>30895</v>
      </c>
      <c r="B405">
        <v>5.5083399999999996</v>
      </c>
      <c r="C405"/>
      <c r="D405">
        <v>12.24976</v>
      </c>
      <c r="E405">
        <v>25.236940000000001</v>
      </c>
      <c r="F405"/>
      <c r="G405"/>
      <c r="H405">
        <v>0.29793649999999999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0.19772010000000001</v>
      </c>
      <c r="S405">
        <v>34.64237</v>
      </c>
      <c r="T405">
        <v>1.434372</v>
      </c>
      <c r="U405">
        <v>6.2443859999999997E-2</v>
      </c>
      <c r="V405">
        <v>11.39157</v>
      </c>
      <c r="W405">
        <v>6.2117639999999996</v>
      </c>
      <c r="X405">
        <v>6.2797400000000003</v>
      </c>
      <c r="Y405">
        <v>6.0766039999999997</v>
      </c>
      <c r="Z405"/>
      <c r="AA405"/>
      <c r="AB405">
        <v>14.687250000000001</v>
      </c>
      <c r="AC405">
        <v>4.8588739999999998E-4</v>
      </c>
      <c r="AD405">
        <v>18.535039999999999</v>
      </c>
      <c r="AE405">
        <v>2.115113</v>
      </c>
    </row>
    <row r="406" spans="1:31" x14ac:dyDescent="0.2">
      <c r="A406" s="74">
        <v>30926</v>
      </c>
      <c r="B406">
        <v>5.575583</v>
      </c>
      <c r="C406"/>
      <c r="D406">
        <v>12.299799999999999</v>
      </c>
      <c r="E406">
        <v>25.379429999999999</v>
      </c>
      <c r="F406"/>
      <c r="G406"/>
      <c r="H406">
        <v>0.3065812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0.23537920000000001</v>
      </c>
      <c r="S406">
        <v>34.904130000000002</v>
      </c>
      <c r="T406">
        <v>1.453959</v>
      </c>
      <c r="U406">
        <v>6.4940709999999999E-2</v>
      </c>
      <c r="V406">
        <v>11.59661</v>
      </c>
      <c r="W406">
        <v>6.4157089999999997</v>
      </c>
      <c r="X406">
        <v>6.3660069999999997</v>
      </c>
      <c r="Y406">
        <v>6.1960119999999996</v>
      </c>
      <c r="Z406"/>
      <c r="AA406"/>
      <c r="AB406">
        <v>14.734629999999999</v>
      </c>
      <c r="AC406">
        <v>5.0440200000000004E-4</v>
      </c>
      <c r="AD406">
        <v>18.65138</v>
      </c>
      <c r="AE406">
        <v>2.1453669999999998</v>
      </c>
    </row>
    <row r="407" spans="1:31" x14ac:dyDescent="0.2">
      <c r="A407" s="74">
        <v>30956</v>
      </c>
      <c r="B407">
        <v>5.6344209999999997</v>
      </c>
      <c r="C407"/>
      <c r="D407">
        <v>12.42925</v>
      </c>
      <c r="E407">
        <v>25.490770000000001</v>
      </c>
      <c r="F407"/>
      <c r="G407"/>
      <c r="H407">
        <v>0.3143494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0.28144249999999998</v>
      </c>
      <c r="S407">
        <v>35.07591</v>
      </c>
      <c r="T407">
        <v>1.4820500000000001</v>
      </c>
      <c r="U407">
        <v>6.7398700000000006E-2</v>
      </c>
      <c r="V407">
        <v>11.798859999999999</v>
      </c>
      <c r="W407">
        <v>6.5674929999999998</v>
      </c>
      <c r="X407">
        <v>6.4521540000000002</v>
      </c>
      <c r="Y407">
        <v>6.3335100000000004</v>
      </c>
      <c r="Z407"/>
      <c r="AA407"/>
      <c r="AB407">
        <v>14.83623</v>
      </c>
      <c r="AC407">
        <v>5.1696909999999997E-4</v>
      </c>
      <c r="AD407">
        <v>18.771879999999999</v>
      </c>
      <c r="AE407">
        <v>2.185746</v>
      </c>
    </row>
    <row r="408" spans="1:31" x14ac:dyDescent="0.2">
      <c r="A408" s="74">
        <v>30987</v>
      </c>
      <c r="B408">
        <v>5.71007</v>
      </c>
      <c r="C408"/>
      <c r="D408">
        <v>12.381790000000001</v>
      </c>
      <c r="E408">
        <v>25.55677</v>
      </c>
      <c r="F408"/>
      <c r="G408"/>
      <c r="H408">
        <v>0.32025330000000002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0.33542240000000001</v>
      </c>
      <c r="S408">
        <v>35.304949999999998</v>
      </c>
      <c r="T408">
        <v>1.504928</v>
      </c>
      <c r="U408">
        <v>7.034174E-2</v>
      </c>
      <c r="V408">
        <v>11.940149999999999</v>
      </c>
      <c r="W408">
        <v>6.6934259999999997</v>
      </c>
      <c r="X408">
        <v>6.5603790000000002</v>
      </c>
      <c r="Y408">
        <v>6.4571889999999996</v>
      </c>
      <c r="Z408"/>
      <c r="AA408"/>
      <c r="AB408">
        <v>14.974220000000001</v>
      </c>
      <c r="AC408">
        <v>5.3865239999999995E-4</v>
      </c>
      <c r="AD408">
        <v>18.958860000000001</v>
      </c>
      <c r="AE408">
        <v>2.232456</v>
      </c>
    </row>
    <row r="409" spans="1:31" x14ac:dyDescent="0.2">
      <c r="A409" s="74">
        <v>31017</v>
      </c>
      <c r="B409">
        <v>5.7941240000000001</v>
      </c>
      <c r="C409"/>
      <c r="D409">
        <v>12.542299999999999</v>
      </c>
      <c r="E409">
        <v>25.878799999999998</v>
      </c>
      <c r="F409"/>
      <c r="G409"/>
      <c r="H409">
        <v>0.32862069999999999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0.38712659999999999</v>
      </c>
      <c r="S409">
        <v>35.493090000000002</v>
      </c>
      <c r="T409">
        <v>1.531744</v>
      </c>
      <c r="U409">
        <v>7.4349090000000007E-2</v>
      </c>
      <c r="V409">
        <v>12.2685</v>
      </c>
      <c r="W409">
        <v>6.8042569999999998</v>
      </c>
      <c r="X409">
        <v>6.687786</v>
      </c>
      <c r="Y409">
        <v>6.557995</v>
      </c>
      <c r="Z409"/>
      <c r="AA409"/>
      <c r="AB409">
        <v>15.26634</v>
      </c>
      <c r="AC409">
        <v>5.629532E-4</v>
      </c>
      <c r="AD409">
        <v>19.166609999999999</v>
      </c>
      <c r="AE409">
        <v>2.2563789999999999</v>
      </c>
    </row>
    <row r="410" spans="1:31" x14ac:dyDescent="0.2">
      <c r="A410" s="74">
        <v>31048</v>
      </c>
      <c r="B410">
        <v>5.8865829999999999</v>
      </c>
      <c r="C410"/>
      <c r="D410">
        <v>12.59736</v>
      </c>
      <c r="E410">
        <v>26.235009999999999</v>
      </c>
      <c r="F410"/>
      <c r="G410"/>
      <c r="H410">
        <v>0.3373622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0.4360271</v>
      </c>
      <c r="S410">
        <v>35.771210000000004</v>
      </c>
      <c r="T410">
        <v>1.560289</v>
      </c>
      <c r="U410">
        <v>7.7797000000000005E-2</v>
      </c>
      <c r="V410">
        <v>12.43956</v>
      </c>
      <c r="W410">
        <v>6.8993690000000001</v>
      </c>
      <c r="X410">
        <v>6.8040279999999997</v>
      </c>
      <c r="Y410">
        <v>6.6930069999999997</v>
      </c>
      <c r="Z410"/>
      <c r="AA410"/>
      <c r="AB410">
        <v>15.27805</v>
      </c>
      <c r="AC410">
        <v>5.7765180000000005E-4</v>
      </c>
      <c r="AD410">
        <v>19.382680000000001</v>
      </c>
      <c r="AE410">
        <v>2.2683930000000001</v>
      </c>
    </row>
    <row r="411" spans="1:31" x14ac:dyDescent="0.2">
      <c r="A411" s="74">
        <v>31079</v>
      </c>
      <c r="B411">
        <v>5.9762409999999999</v>
      </c>
      <c r="C411"/>
      <c r="D411">
        <v>12.68333</v>
      </c>
      <c r="E411">
        <v>26.366009999999999</v>
      </c>
      <c r="F411"/>
      <c r="G411"/>
      <c r="H411">
        <v>0.34379959999999998</v>
      </c>
      <c r="I411"/>
      <c r="J411"/>
      <c r="K411">
        <v>18.190770000000001</v>
      </c>
      <c r="L411">
        <v>16.772680000000001</v>
      </c>
      <c r="M411"/>
      <c r="N411"/>
      <c r="O411"/>
      <c r="P411">
        <v>0.92825429999999998</v>
      </c>
      <c r="Q411">
        <v>1.651867</v>
      </c>
      <c r="R411">
        <v>0.48529489999999997</v>
      </c>
      <c r="S411">
        <v>36.01661</v>
      </c>
      <c r="T411">
        <v>1.5851649999999999</v>
      </c>
      <c r="U411">
        <v>7.9875360000000006E-2</v>
      </c>
      <c r="V411">
        <v>12.407360000000001</v>
      </c>
      <c r="W411">
        <v>6.9714929999999997</v>
      </c>
      <c r="X411">
        <v>6.8809110000000002</v>
      </c>
      <c r="Y411">
        <v>6.814953</v>
      </c>
      <c r="Z411"/>
      <c r="AA411"/>
      <c r="AB411">
        <v>15.047650000000001</v>
      </c>
      <c r="AC411">
        <v>6.0214600000000002E-4</v>
      </c>
      <c r="AD411">
        <v>19.563009999999998</v>
      </c>
      <c r="AE411">
        <v>2.2929460000000002</v>
      </c>
    </row>
    <row r="412" spans="1:31" x14ac:dyDescent="0.2">
      <c r="A412" s="74">
        <v>31107</v>
      </c>
      <c r="B412">
        <v>6.0518890000000001</v>
      </c>
      <c r="C412"/>
      <c r="D412">
        <v>12.70561</v>
      </c>
      <c r="E412">
        <v>26.525860000000002</v>
      </c>
      <c r="F412"/>
      <c r="G412"/>
      <c r="H412">
        <v>0.35098289999999999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0.54138280000000005</v>
      </c>
      <c r="S412">
        <v>36.286549999999998</v>
      </c>
      <c r="T412">
        <v>1.6122840000000001</v>
      </c>
      <c r="U412">
        <v>8.2600179999999995E-2</v>
      </c>
      <c r="V412">
        <v>12.57775</v>
      </c>
      <c r="W412">
        <v>7.0699329999999998</v>
      </c>
      <c r="X412">
        <v>6.9498100000000003</v>
      </c>
      <c r="Y412">
        <v>6.9644870000000001</v>
      </c>
      <c r="Z412"/>
      <c r="AA412"/>
      <c r="AB412">
        <v>15.00089</v>
      </c>
      <c r="AC412">
        <v>6.3107409999999995E-4</v>
      </c>
      <c r="AD412">
        <v>19.66356</v>
      </c>
      <c r="AE412">
        <v>2.30538</v>
      </c>
    </row>
    <row r="413" spans="1:31" x14ac:dyDescent="0.2">
      <c r="A413" s="74">
        <v>31138</v>
      </c>
      <c r="B413">
        <v>6.1247360000000004</v>
      </c>
      <c r="C413"/>
      <c r="D413">
        <v>12.789149999999999</v>
      </c>
      <c r="E413">
        <v>26.652850000000001</v>
      </c>
      <c r="F413"/>
      <c r="G413"/>
      <c r="H413">
        <v>0.35775760000000001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0.61774850000000003</v>
      </c>
      <c r="S413">
        <v>36.589210000000001</v>
      </c>
      <c r="T413">
        <v>1.6367160000000001</v>
      </c>
      <c r="U413">
        <v>8.5675609999999999E-2</v>
      </c>
      <c r="V413">
        <v>12.65944</v>
      </c>
      <c r="W413">
        <v>7.278556</v>
      </c>
      <c r="X413">
        <v>7.0206140000000001</v>
      </c>
      <c r="Y413">
        <v>7.1035510000000004</v>
      </c>
      <c r="Z413"/>
      <c r="AA413"/>
      <c r="AB413">
        <v>15.018380000000001</v>
      </c>
      <c r="AC413">
        <v>6.5724070000000004E-4</v>
      </c>
      <c r="AD413">
        <v>19.740020000000001</v>
      </c>
      <c r="AE413">
        <v>2.322098</v>
      </c>
    </row>
    <row r="414" spans="1:31" x14ac:dyDescent="0.2">
      <c r="A414" s="74">
        <v>31168</v>
      </c>
      <c r="B414">
        <v>6.2003849999999998</v>
      </c>
      <c r="C414"/>
      <c r="D414">
        <v>12.87574</v>
      </c>
      <c r="E414">
        <v>26.80603</v>
      </c>
      <c r="F414"/>
      <c r="G414"/>
      <c r="H414">
        <v>0.36442720000000001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0.68795790000000001</v>
      </c>
      <c r="S414">
        <v>36.826430000000002</v>
      </c>
      <c r="T414">
        <v>1.652595</v>
      </c>
      <c r="U414">
        <v>8.9098239999999995E-2</v>
      </c>
      <c r="V414">
        <v>12.721970000000001</v>
      </c>
      <c r="W414">
        <v>7.5256400000000001</v>
      </c>
      <c r="X414">
        <v>7.0986209999999996</v>
      </c>
      <c r="Y414">
        <v>7.2271010000000002</v>
      </c>
      <c r="Z414"/>
      <c r="AA414"/>
      <c r="AB414">
        <v>15.01582</v>
      </c>
      <c r="AC414">
        <v>6.8319189999999997E-4</v>
      </c>
      <c r="AD414">
        <v>19.857189999999999</v>
      </c>
      <c r="AE414">
        <v>2.3530519999999999</v>
      </c>
    </row>
    <row r="415" spans="1:31" x14ac:dyDescent="0.2">
      <c r="A415" s="74">
        <v>31199</v>
      </c>
      <c r="B415">
        <v>6.2452139999999998</v>
      </c>
      <c r="C415"/>
      <c r="D415">
        <v>12.914709999999999</v>
      </c>
      <c r="E415">
        <v>26.918790000000001</v>
      </c>
      <c r="F415"/>
      <c r="G415"/>
      <c r="H415">
        <v>0.37314059999999999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0.75614079999999995</v>
      </c>
      <c r="S415">
        <v>37.047289999999997</v>
      </c>
      <c r="T415">
        <v>1.6739250000000001</v>
      </c>
      <c r="U415">
        <v>9.239435E-2</v>
      </c>
      <c r="V415">
        <v>12.90263</v>
      </c>
      <c r="W415">
        <v>7.7742959999999997</v>
      </c>
      <c r="X415">
        <v>7.1858919999999999</v>
      </c>
      <c r="Y415">
        <v>7.3519300000000003</v>
      </c>
      <c r="Z415"/>
      <c r="AA415"/>
      <c r="AB415">
        <v>14.843120000000001</v>
      </c>
      <c r="AC415">
        <v>7.116221E-4</v>
      </c>
      <c r="AD415">
        <v>20.049150000000001</v>
      </c>
      <c r="AE415">
        <v>2.388814</v>
      </c>
    </row>
    <row r="416" spans="1:31" x14ac:dyDescent="0.2">
      <c r="A416" s="74">
        <v>31229</v>
      </c>
      <c r="B416">
        <v>6.3292679999999999</v>
      </c>
      <c r="C416"/>
      <c r="D416">
        <v>12.98011</v>
      </c>
      <c r="E416">
        <v>26.9481</v>
      </c>
      <c r="F416"/>
      <c r="G416"/>
      <c r="H416">
        <v>0.38346770000000002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0.90789039999999999</v>
      </c>
      <c r="S416">
        <v>37.29269</v>
      </c>
      <c r="T416">
        <v>1.7030069999999999</v>
      </c>
      <c r="U416">
        <v>9.6033610000000005E-2</v>
      </c>
      <c r="V416">
        <v>13.08079</v>
      </c>
      <c r="W416">
        <v>8.1041570000000007</v>
      </c>
      <c r="X416">
        <v>7.2775559999999997</v>
      </c>
      <c r="Y416">
        <v>7.4977359999999997</v>
      </c>
      <c r="Z416"/>
      <c r="AA416"/>
      <c r="AB416">
        <v>14.848229999999999</v>
      </c>
      <c r="AC416">
        <v>7.4054779999999998E-4</v>
      </c>
      <c r="AD416">
        <v>20.189599999999999</v>
      </c>
      <c r="AE416">
        <v>2.4173019999999998</v>
      </c>
    </row>
    <row r="417" spans="1:31" x14ac:dyDescent="0.2">
      <c r="A417" s="74">
        <v>31260</v>
      </c>
      <c r="B417">
        <v>6.4469430000000001</v>
      </c>
      <c r="C417"/>
      <c r="D417">
        <v>13.047879999999999</v>
      </c>
      <c r="E417">
        <v>27.000769999999999</v>
      </c>
      <c r="F417"/>
      <c r="G417"/>
      <c r="H417">
        <v>0.3956846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1.0250010000000001</v>
      </c>
      <c r="S417">
        <v>37.529910000000001</v>
      </c>
      <c r="T417">
        <v>1.737114</v>
      </c>
      <c r="U417">
        <v>0.1004015</v>
      </c>
      <c r="V417">
        <v>13.29608</v>
      </c>
      <c r="W417">
        <v>8.2992050000000006</v>
      </c>
      <c r="X417">
        <v>7.3718779999999997</v>
      </c>
      <c r="Y417">
        <v>7.6607190000000003</v>
      </c>
      <c r="Z417"/>
      <c r="AA417"/>
      <c r="AB417">
        <v>14.935879999999999</v>
      </c>
      <c r="AC417">
        <v>7.7542729999999997E-4</v>
      </c>
      <c r="AD417">
        <v>20.310089999999999</v>
      </c>
      <c r="AE417">
        <v>2.441767</v>
      </c>
    </row>
    <row r="418" spans="1:31" x14ac:dyDescent="0.2">
      <c r="A418" s="74">
        <v>31291</v>
      </c>
      <c r="B418">
        <v>6.5253930000000002</v>
      </c>
      <c r="C418"/>
      <c r="D418">
        <v>13.134209999999999</v>
      </c>
      <c r="E418">
        <v>27.13457</v>
      </c>
      <c r="F418"/>
      <c r="G418"/>
      <c r="H418">
        <v>0.40450580000000003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1.0471820000000001</v>
      </c>
      <c r="S418">
        <v>37.799849999999999</v>
      </c>
      <c r="T418">
        <v>1.765668</v>
      </c>
      <c r="U418">
        <v>0.1042746</v>
      </c>
      <c r="V418">
        <v>13.47439</v>
      </c>
      <c r="W418">
        <v>8.4234550000000006</v>
      </c>
      <c r="X418">
        <v>7.4508979999999996</v>
      </c>
      <c r="Y418">
        <v>7.7963709999999997</v>
      </c>
      <c r="Z418"/>
      <c r="AA418"/>
      <c r="AB418">
        <v>14.86674</v>
      </c>
      <c r="AC418">
        <v>8.090641E-4</v>
      </c>
      <c r="AD418">
        <v>20.413139999999999</v>
      </c>
      <c r="AE418">
        <v>2.4480979999999999</v>
      </c>
    </row>
    <row r="419" spans="1:31" x14ac:dyDescent="0.2">
      <c r="A419" s="74">
        <v>31321</v>
      </c>
      <c r="B419">
        <v>6.5870329999999999</v>
      </c>
      <c r="C419"/>
      <c r="D419">
        <v>13.21072</v>
      </c>
      <c r="E419">
        <v>27.31643</v>
      </c>
      <c r="F419"/>
      <c r="G419"/>
      <c r="H419">
        <v>0.41446169999999999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1.0770230000000001</v>
      </c>
      <c r="S419">
        <v>38.118870000000001</v>
      </c>
      <c r="T419">
        <v>1.7950729999999999</v>
      </c>
      <c r="U419">
        <v>0.10702250000000001</v>
      </c>
      <c r="V419">
        <v>13.57277</v>
      </c>
      <c r="W419">
        <v>8.5625610000000005</v>
      </c>
      <c r="X419">
        <v>7.5166149999999998</v>
      </c>
      <c r="Y419">
        <v>7.9246869999999996</v>
      </c>
      <c r="Z419"/>
      <c r="AA419"/>
      <c r="AB419">
        <v>14.89697</v>
      </c>
      <c r="AC419">
        <v>8.2675010000000005E-4</v>
      </c>
      <c r="AD419">
        <v>20.509540000000001</v>
      </c>
      <c r="AE419">
        <v>2.4608110000000001</v>
      </c>
    </row>
    <row r="420" spans="1:31" x14ac:dyDescent="0.2">
      <c r="A420" s="74">
        <v>31352</v>
      </c>
      <c r="B420">
        <v>6.6346639999999999</v>
      </c>
      <c r="C420"/>
      <c r="D420">
        <v>13.30217</v>
      </c>
      <c r="E420">
        <v>27.438320000000001</v>
      </c>
      <c r="F420"/>
      <c r="G420"/>
      <c r="H420">
        <v>0.42805530000000003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1.115094</v>
      </c>
      <c r="S420">
        <v>38.446080000000002</v>
      </c>
      <c r="T420">
        <v>1.8286979999999999</v>
      </c>
      <c r="U420">
        <v>0.1095315</v>
      </c>
      <c r="V420">
        <v>13.68146</v>
      </c>
      <c r="W420">
        <v>8.7175119999999993</v>
      </c>
      <c r="X420">
        <v>7.5789140000000002</v>
      </c>
      <c r="Y420">
        <v>8.1066889999999994</v>
      </c>
      <c r="Z420"/>
      <c r="AA420"/>
      <c r="AB420">
        <v>14.93735</v>
      </c>
      <c r="AC420">
        <v>8.4290340000000002E-4</v>
      </c>
      <c r="AD420">
        <v>20.590979999999998</v>
      </c>
      <c r="AE420">
        <v>2.4858009999999999</v>
      </c>
    </row>
    <row r="421" spans="1:31" x14ac:dyDescent="0.2">
      <c r="A421" s="74">
        <v>31382</v>
      </c>
      <c r="B421">
        <v>6.673889</v>
      </c>
      <c r="C421"/>
      <c r="D421">
        <v>13.37899</v>
      </c>
      <c r="E421">
        <v>27.602609999999999</v>
      </c>
      <c r="F421"/>
      <c r="G421"/>
      <c r="H421">
        <v>0.43995879999999998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1.1427229999999999</v>
      </c>
      <c r="S421">
        <v>38.773269999999997</v>
      </c>
      <c r="T421">
        <v>1.8762570000000001</v>
      </c>
      <c r="U421">
        <v>0.1409878</v>
      </c>
      <c r="V421">
        <v>14.031370000000001</v>
      </c>
      <c r="W421">
        <v>8.8974969999999995</v>
      </c>
      <c r="X421">
        <v>7.8360390000000004</v>
      </c>
      <c r="Y421">
        <v>8.3640150000000002</v>
      </c>
      <c r="Z421"/>
      <c r="AA421"/>
      <c r="AB421">
        <v>15.21611</v>
      </c>
      <c r="AC421">
        <v>8.6798319999999997E-4</v>
      </c>
      <c r="AD421">
        <v>20.709810000000001</v>
      </c>
      <c r="AE421">
        <v>2.508238</v>
      </c>
    </row>
    <row r="422" spans="1:31" x14ac:dyDescent="0.2">
      <c r="A422" s="74">
        <v>31413</v>
      </c>
      <c r="B422">
        <v>6.6935010000000004</v>
      </c>
      <c r="C422"/>
      <c r="D422">
        <v>13.54829</v>
      </c>
      <c r="E422">
        <v>27.787970000000001</v>
      </c>
      <c r="F422"/>
      <c r="G422"/>
      <c r="H422">
        <v>0.45259569999999999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1.149931</v>
      </c>
      <c r="S422">
        <v>38.9696</v>
      </c>
      <c r="T422">
        <v>1.926982</v>
      </c>
      <c r="U422">
        <v>0.17158619999999999</v>
      </c>
      <c r="V422">
        <v>14.152200000000001</v>
      </c>
      <c r="W422">
        <v>9.0319520000000004</v>
      </c>
      <c r="X422">
        <v>8.0794490000000003</v>
      </c>
      <c r="Y422">
        <v>8.6703089999999996</v>
      </c>
      <c r="Z422"/>
      <c r="AA422"/>
      <c r="AB422">
        <v>15.438269999999999</v>
      </c>
      <c r="AC422">
        <v>9.0279300000000004E-4</v>
      </c>
      <c r="AD422">
        <v>20.792919999999999</v>
      </c>
      <c r="AE422">
        <v>2.52779</v>
      </c>
    </row>
    <row r="423" spans="1:31" x14ac:dyDescent="0.2">
      <c r="A423" s="74">
        <v>31444</v>
      </c>
      <c r="B423">
        <v>6.7075100000000001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0.46491939999999998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1.172369</v>
      </c>
      <c r="S423">
        <v>39.223179999999999</v>
      </c>
      <c r="T423">
        <v>1.964593</v>
      </c>
      <c r="U423">
        <v>0.1727196</v>
      </c>
      <c r="V423">
        <v>13.98903</v>
      </c>
      <c r="W423">
        <v>9.1903410000000001</v>
      </c>
      <c r="X423">
        <v>8.1323760000000007</v>
      </c>
      <c r="Y423">
        <v>8.8938369999999995</v>
      </c>
      <c r="Z423"/>
      <c r="AA423"/>
      <c r="AB423">
        <v>15.380599999999999</v>
      </c>
      <c r="AC423">
        <v>9.4055379999999995E-4</v>
      </c>
      <c r="AD423">
        <v>20.882670000000001</v>
      </c>
      <c r="AE423">
        <v>2.5657899999999998</v>
      </c>
    </row>
    <row r="424" spans="1:31" x14ac:dyDescent="0.2">
      <c r="A424" s="74">
        <v>31472</v>
      </c>
      <c r="B424">
        <v>6.7663479999999998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0.47612260000000001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1.1959519999999999</v>
      </c>
      <c r="S424">
        <v>39.493110000000001</v>
      </c>
      <c r="T424">
        <v>2.0064340000000001</v>
      </c>
      <c r="U424">
        <v>0.1733179</v>
      </c>
      <c r="V424">
        <v>13.972289999999999</v>
      </c>
      <c r="W424">
        <v>9.428877</v>
      </c>
      <c r="X424">
        <v>8.2100489999999997</v>
      </c>
      <c r="Y424">
        <v>9.0601739999999999</v>
      </c>
      <c r="Z424"/>
      <c r="AA424"/>
      <c r="AB424">
        <v>15.44312</v>
      </c>
      <c r="AC424">
        <v>9.9724990000000006E-4</v>
      </c>
      <c r="AD424">
        <v>21.050529999999998</v>
      </c>
      <c r="AE424">
        <v>2.5811269999999999</v>
      </c>
    </row>
    <row r="425" spans="1:31" x14ac:dyDescent="0.2">
      <c r="A425" s="74">
        <v>31503</v>
      </c>
      <c r="B425">
        <v>6.8756190000000004</v>
      </c>
      <c r="C425"/>
      <c r="D425">
        <v>13.94215</v>
      </c>
      <c r="E425">
        <v>28.04147</v>
      </c>
      <c r="F425">
        <v>0.76773749999999996</v>
      </c>
      <c r="G425"/>
      <c r="H425">
        <v>0.48466320000000002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1.199109</v>
      </c>
      <c r="S425">
        <v>39.697620000000001</v>
      </c>
      <c r="T425">
        <v>2.0512670000000002</v>
      </c>
      <c r="U425">
        <v>0.17382909999999999</v>
      </c>
      <c r="V425">
        <v>14.019080000000001</v>
      </c>
      <c r="W425">
        <v>9.6601700000000008</v>
      </c>
      <c r="X425">
        <v>8.2930659999999996</v>
      </c>
      <c r="Y425">
        <v>9.2616859999999992</v>
      </c>
      <c r="Z425"/>
      <c r="AA425"/>
      <c r="AB425">
        <v>15.544639999999999</v>
      </c>
      <c r="AC425">
        <v>1.0487929999999999E-3</v>
      </c>
      <c r="AD425">
        <v>21.255790000000001</v>
      </c>
      <c r="AE425">
        <v>2.5863559999999999</v>
      </c>
    </row>
    <row r="426" spans="1:31" x14ac:dyDescent="0.2">
      <c r="A426" s="74">
        <v>31533</v>
      </c>
      <c r="B426">
        <v>6.9652760000000002</v>
      </c>
      <c r="C426"/>
      <c r="D426">
        <v>13.8231</v>
      </c>
      <c r="E426">
        <v>28.319839999999999</v>
      </c>
      <c r="F426">
        <v>0.78693429999999998</v>
      </c>
      <c r="G426"/>
      <c r="H426">
        <v>0.49438539999999997</v>
      </c>
      <c r="I426"/>
      <c r="J426"/>
      <c r="K426">
        <v>22.209810000000001</v>
      </c>
      <c r="L426">
        <v>18.076509999999999</v>
      </c>
      <c r="M426"/>
      <c r="N426"/>
      <c r="O426"/>
      <c r="P426">
        <v>1.1234489999999999</v>
      </c>
      <c r="Q426">
        <v>2.5912959999999998</v>
      </c>
      <c r="R426">
        <v>1.187873</v>
      </c>
      <c r="S426">
        <v>39.934840000000001</v>
      </c>
      <c r="T426">
        <v>2.0930789999999999</v>
      </c>
      <c r="U426">
        <v>0.17477609999999999</v>
      </c>
      <c r="V426">
        <v>14.11022</v>
      </c>
      <c r="W426">
        <v>9.7860329999999998</v>
      </c>
      <c r="X426">
        <v>8.3724679999999996</v>
      </c>
      <c r="Y426">
        <v>9.4644440000000003</v>
      </c>
      <c r="Z426"/>
      <c r="AA426"/>
      <c r="AB426">
        <v>15.78364</v>
      </c>
      <c r="AC426">
        <v>1.091547E-3</v>
      </c>
      <c r="AD426">
        <v>21.480170000000001</v>
      </c>
      <c r="AE426">
        <v>2.6211220000000002</v>
      </c>
    </row>
    <row r="427" spans="1:31" x14ac:dyDescent="0.2">
      <c r="A427" s="74">
        <v>31564</v>
      </c>
      <c r="B427">
        <v>7.0157090000000002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0.506934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1.1753089999999999</v>
      </c>
      <c r="S427">
        <v>40.262039999999999</v>
      </c>
      <c r="T427">
        <v>2.131275</v>
      </c>
      <c r="U427">
        <v>0.17560829999999999</v>
      </c>
      <c r="V427">
        <v>14.19369</v>
      </c>
      <c r="W427">
        <v>9.8475319999999993</v>
      </c>
      <c r="X427">
        <v>8.4474049999999998</v>
      </c>
      <c r="Y427">
        <v>9.6447730000000007</v>
      </c>
      <c r="Z427"/>
      <c r="AA427"/>
      <c r="AB427">
        <v>16.009650000000001</v>
      </c>
      <c r="AC427">
        <v>1.141825E-3</v>
      </c>
      <c r="AD427">
        <v>21.648040000000002</v>
      </c>
      <c r="AE427">
        <v>2.6378050000000002</v>
      </c>
    </row>
    <row r="428" spans="1:31" x14ac:dyDescent="0.2">
      <c r="A428" s="74">
        <v>31594</v>
      </c>
      <c r="B428">
        <v>7.0577360000000002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0.51738320000000004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1.1847240000000001</v>
      </c>
      <c r="S428">
        <v>40.556519999999999</v>
      </c>
      <c r="T428">
        <v>2.1712959999999999</v>
      </c>
      <c r="U428">
        <v>0.176451</v>
      </c>
      <c r="V428">
        <v>14.223599999999999</v>
      </c>
      <c r="W428">
        <v>9.9059139999999992</v>
      </c>
      <c r="X428">
        <v>8.5216960000000004</v>
      </c>
      <c r="Y428">
        <v>9.8305199999999999</v>
      </c>
      <c r="Z428"/>
      <c r="AA428"/>
      <c r="AB428">
        <v>16.114740000000001</v>
      </c>
      <c r="AC428">
        <v>1.182233E-3</v>
      </c>
      <c r="AD428">
        <v>21.827529999999999</v>
      </c>
      <c r="AE428">
        <v>2.6528450000000001</v>
      </c>
    </row>
    <row r="429" spans="1:31" x14ac:dyDescent="0.2">
      <c r="A429" s="74">
        <v>31625</v>
      </c>
      <c r="B429">
        <v>7.1053660000000001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0.52539009999999997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1.2197199999999999</v>
      </c>
      <c r="S429">
        <v>40.826459999999997</v>
      </c>
      <c r="T429">
        <v>2.2118679999999999</v>
      </c>
      <c r="U429">
        <v>0.1834797</v>
      </c>
      <c r="V429">
        <v>14.265840000000001</v>
      </c>
      <c r="W429">
        <v>10.02725</v>
      </c>
      <c r="X429">
        <v>8.6121440000000007</v>
      </c>
      <c r="Y429">
        <v>10.0519</v>
      </c>
      <c r="Z429"/>
      <c r="AA429"/>
      <c r="AB429">
        <v>16.319559999999999</v>
      </c>
      <c r="AC429">
        <v>1.2115540000000001E-3</v>
      </c>
      <c r="AD429">
        <v>21.992909999999998</v>
      </c>
      <c r="AE429">
        <v>2.6734279999999999</v>
      </c>
    </row>
    <row r="430" spans="1:31" x14ac:dyDescent="0.2">
      <c r="A430" s="74">
        <v>31656</v>
      </c>
      <c r="B430">
        <v>7.1389880000000003</v>
      </c>
      <c r="C430"/>
      <c r="D430">
        <v>14.165990000000001</v>
      </c>
      <c r="E430">
        <v>29.113779999999998</v>
      </c>
      <c r="F430">
        <v>0.851989</v>
      </c>
      <c r="G430"/>
      <c r="H430">
        <v>0.53236550000000005</v>
      </c>
      <c r="I430"/>
      <c r="J430"/>
      <c r="K430">
        <v>22.332070000000002</v>
      </c>
      <c r="L430">
        <v>18.457830000000001</v>
      </c>
      <c r="M430"/>
      <c r="N430"/>
      <c r="O430"/>
      <c r="P430">
        <v>1.185065</v>
      </c>
      <c r="Q430">
        <v>2.8569070000000001</v>
      </c>
      <c r="R430">
        <v>1.256799</v>
      </c>
      <c r="S430">
        <v>41.137300000000003</v>
      </c>
      <c r="T430">
        <v>2.2575989999999999</v>
      </c>
      <c r="U430">
        <v>0.19544329999999999</v>
      </c>
      <c r="V430">
        <v>14.26829</v>
      </c>
      <c r="W430">
        <v>10.227220000000001</v>
      </c>
      <c r="X430">
        <v>8.7212049999999994</v>
      </c>
      <c r="Y430">
        <v>10.309139999999999</v>
      </c>
      <c r="Z430"/>
      <c r="AA430"/>
      <c r="AB430">
        <v>16.549659999999999</v>
      </c>
      <c r="AC430">
        <v>1.2372629999999999E-3</v>
      </c>
      <c r="AD430">
        <v>22.169910000000002</v>
      </c>
      <c r="AE430">
        <v>2.6944659999999998</v>
      </c>
    </row>
    <row r="431" spans="1:31" x14ac:dyDescent="0.2">
      <c r="A431" s="74">
        <v>31686</v>
      </c>
      <c r="B431">
        <v>7.1810150000000004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0.54200599999999999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1.2921009999999999</v>
      </c>
      <c r="S431">
        <v>41.366340000000001</v>
      </c>
      <c r="T431">
        <v>2.3043749999999998</v>
      </c>
      <c r="U431">
        <v>0.2092311</v>
      </c>
      <c r="V431">
        <v>14.358219999999999</v>
      </c>
      <c r="W431">
        <v>10.486470000000001</v>
      </c>
      <c r="X431">
        <v>8.8361000000000001</v>
      </c>
      <c r="Y431">
        <v>10.55264</v>
      </c>
      <c r="Z431"/>
      <c r="AA431"/>
      <c r="AB431">
        <v>16.602540000000001</v>
      </c>
      <c r="AC431">
        <v>1.2723260000000001E-3</v>
      </c>
      <c r="AD431">
        <v>22.332789999999999</v>
      </c>
      <c r="AE431">
        <v>2.7186159999999999</v>
      </c>
    </row>
    <row r="432" spans="1:31" x14ac:dyDescent="0.2">
      <c r="A432" s="74">
        <v>31717</v>
      </c>
      <c r="B432">
        <v>7.2118349999999998</v>
      </c>
      <c r="C432"/>
      <c r="D432">
        <v>14.54585</v>
      </c>
      <c r="E432">
        <v>29.477830000000001</v>
      </c>
      <c r="F432">
        <v>0.90162529999999996</v>
      </c>
      <c r="G432"/>
      <c r="H432">
        <v>0.5543148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1.3214030000000001</v>
      </c>
      <c r="S432">
        <v>41.611739999999998</v>
      </c>
      <c r="T432">
        <v>2.352932</v>
      </c>
      <c r="U432">
        <v>0.22497349999999999</v>
      </c>
      <c r="V432">
        <v>14.5099</v>
      </c>
      <c r="W432">
        <v>10.743930000000001</v>
      </c>
      <c r="X432">
        <v>8.9498549999999994</v>
      </c>
      <c r="Y432">
        <v>10.84351</v>
      </c>
      <c r="Z432"/>
      <c r="AA432"/>
      <c r="AB432">
        <v>16.658930000000002</v>
      </c>
      <c r="AC432">
        <v>1.3141380000000001E-3</v>
      </c>
      <c r="AD432">
        <v>22.448309999999999</v>
      </c>
      <c r="AE432">
        <v>2.7396539999999998</v>
      </c>
    </row>
    <row r="433" spans="1:31" x14ac:dyDescent="0.2">
      <c r="A433" s="74">
        <v>31747</v>
      </c>
      <c r="B433">
        <v>7.2538619999999998</v>
      </c>
      <c r="C433"/>
      <c r="D433">
        <v>14.76731</v>
      </c>
      <c r="E433">
        <v>29.665959999999998</v>
      </c>
      <c r="F433">
        <v>0.92213780000000001</v>
      </c>
      <c r="G433"/>
      <c r="H433">
        <v>0.5672933</v>
      </c>
      <c r="I433"/>
      <c r="J433"/>
      <c r="K433">
        <v>22.656310000000001</v>
      </c>
      <c r="L433">
        <v>19.139800000000001</v>
      </c>
      <c r="M433"/>
      <c r="N433"/>
      <c r="O433"/>
      <c r="P433">
        <v>1.2372620000000001</v>
      </c>
      <c r="Q433">
        <v>3.0528469999999999</v>
      </c>
      <c r="R433">
        <v>1.35144</v>
      </c>
      <c r="S433">
        <v>42.037100000000002</v>
      </c>
      <c r="T433">
        <v>2.4020380000000001</v>
      </c>
      <c r="U433">
        <v>0.24056820000000001</v>
      </c>
      <c r="V433">
        <v>14.58352</v>
      </c>
      <c r="W433">
        <v>10.971170000000001</v>
      </c>
      <c r="X433">
        <v>9.0956969999999995</v>
      </c>
      <c r="Y433">
        <v>11.154999999999999</v>
      </c>
      <c r="Z433"/>
      <c r="AA433"/>
      <c r="AB433">
        <v>16.959849999999999</v>
      </c>
      <c r="AC433">
        <v>1.356173E-3</v>
      </c>
      <c r="AD433">
        <v>22.670190000000002</v>
      </c>
      <c r="AE433">
        <v>2.750794</v>
      </c>
    </row>
    <row r="434" spans="1:31" x14ac:dyDescent="0.2">
      <c r="A434" s="74">
        <v>31778</v>
      </c>
      <c r="B434">
        <v>7.3435189999999997</v>
      </c>
      <c r="C434"/>
      <c r="D434">
        <v>14.871169999999999</v>
      </c>
      <c r="E434">
        <v>29.87621</v>
      </c>
      <c r="F434">
        <v>0.94160719999999998</v>
      </c>
      <c r="G434"/>
      <c r="H434">
        <v>0.57918499999999995</v>
      </c>
      <c r="I434"/>
      <c r="J434"/>
      <c r="K434">
        <v>22.63851</v>
      </c>
      <c r="L434">
        <v>19.34158</v>
      </c>
      <c r="M434">
        <v>9.2233070000000001</v>
      </c>
      <c r="N434"/>
      <c r="O434"/>
      <c r="P434">
        <v>1.260513</v>
      </c>
      <c r="Q434">
        <v>3.0978129999999999</v>
      </c>
      <c r="R434">
        <v>1.4023429999999999</v>
      </c>
      <c r="S434">
        <v>42.356119999999997</v>
      </c>
      <c r="T434">
        <v>2.4573999999999998</v>
      </c>
      <c r="U434">
        <v>0.25666810000000001</v>
      </c>
      <c r="V434">
        <v>14.61435</v>
      </c>
      <c r="W434">
        <v>11.234489999999999</v>
      </c>
      <c r="X434">
        <v>9.2187160000000006</v>
      </c>
      <c r="Y434">
        <v>11.43599</v>
      </c>
      <c r="Z434"/>
      <c r="AA434"/>
      <c r="AB434">
        <v>17.048020000000001</v>
      </c>
      <c r="AC434">
        <v>1.4050860000000001E-3</v>
      </c>
      <c r="AD434">
        <v>22.802320000000002</v>
      </c>
      <c r="AE434">
        <v>2.747471</v>
      </c>
    </row>
    <row r="435" spans="1:31" x14ac:dyDescent="0.2">
      <c r="A435" s="74">
        <v>31809</v>
      </c>
      <c r="B435">
        <v>7.42197</v>
      </c>
      <c r="C435"/>
      <c r="D435">
        <v>15.09531</v>
      </c>
      <c r="E435">
        <v>30.03304</v>
      </c>
      <c r="F435">
        <v>0.96756620000000004</v>
      </c>
      <c r="G435"/>
      <c r="H435">
        <v>0.59235349999999998</v>
      </c>
      <c r="I435"/>
      <c r="J435"/>
      <c r="K435">
        <v>22.561060000000001</v>
      </c>
      <c r="L435">
        <v>19.254519999999999</v>
      </c>
      <c r="M435">
        <v>11.16492</v>
      </c>
      <c r="N435"/>
      <c r="O435"/>
      <c r="P435">
        <v>1.280062</v>
      </c>
      <c r="Q435">
        <v>3.176628</v>
      </c>
      <c r="R435">
        <v>1.45122</v>
      </c>
      <c r="S435">
        <v>42.666960000000003</v>
      </c>
      <c r="T435">
        <v>2.513592</v>
      </c>
      <c r="U435">
        <v>0.27509250000000002</v>
      </c>
      <c r="V435">
        <v>14.767390000000001</v>
      </c>
      <c r="W435">
        <v>11.52059</v>
      </c>
      <c r="X435">
        <v>9.4600819999999999</v>
      </c>
      <c r="Y435">
        <v>11.650359999999999</v>
      </c>
      <c r="Z435"/>
      <c r="AA435"/>
      <c r="AB435">
        <v>17.006620000000002</v>
      </c>
      <c r="AC435">
        <v>1.4460759999999999E-3</v>
      </c>
      <c r="AD435">
        <v>22.832239999999999</v>
      </c>
      <c r="AE435">
        <v>2.7651159999999999</v>
      </c>
    </row>
    <row r="436" spans="1:31" x14ac:dyDescent="0.2">
      <c r="A436" s="74">
        <v>31837</v>
      </c>
      <c r="B436">
        <v>7.4555920000000002</v>
      </c>
      <c r="C436"/>
      <c r="D436">
        <v>15.20393</v>
      </c>
      <c r="E436">
        <v>30.283809999999999</v>
      </c>
      <c r="F436">
        <v>0.99552770000000002</v>
      </c>
      <c r="G436"/>
      <c r="H436">
        <v>0.60682309999999995</v>
      </c>
      <c r="I436"/>
      <c r="J436"/>
      <c r="K436">
        <v>22.762260000000001</v>
      </c>
      <c r="L436">
        <v>19.284579999999998</v>
      </c>
      <c r="M436">
        <v>11.32877</v>
      </c>
      <c r="N436"/>
      <c r="O436"/>
      <c r="P436">
        <v>1.295625</v>
      </c>
      <c r="Q436">
        <v>3.2946219999999999</v>
      </c>
      <c r="R436">
        <v>1.4993650000000001</v>
      </c>
      <c r="S436">
        <v>43.116860000000003</v>
      </c>
      <c r="T436">
        <v>2.593944</v>
      </c>
      <c r="U436">
        <v>0.29686109999999999</v>
      </c>
      <c r="V436">
        <v>14.9351</v>
      </c>
      <c r="W436">
        <v>11.62466</v>
      </c>
      <c r="X436">
        <v>9.5688849999999999</v>
      </c>
      <c r="Y436">
        <v>11.84412</v>
      </c>
      <c r="Z436"/>
      <c r="AA436"/>
      <c r="AB436">
        <v>17.01118</v>
      </c>
      <c r="AC436">
        <v>1.4711139999999999E-3</v>
      </c>
      <c r="AD436">
        <v>22.883759999999999</v>
      </c>
      <c r="AE436">
        <v>2.8032569999999999</v>
      </c>
    </row>
    <row r="437" spans="1:31" x14ac:dyDescent="0.2">
      <c r="A437" s="74">
        <v>31868</v>
      </c>
      <c r="B437">
        <v>7.4808079999999997</v>
      </c>
      <c r="C437"/>
      <c r="D437">
        <v>15.35627</v>
      </c>
      <c r="E437">
        <v>30.570789999999999</v>
      </c>
      <c r="F437">
        <v>1.026427</v>
      </c>
      <c r="G437"/>
      <c r="H437">
        <v>0.62358519999999995</v>
      </c>
      <c r="I437"/>
      <c r="J437"/>
      <c r="K437">
        <v>22.965699999999998</v>
      </c>
      <c r="L437">
        <v>19.394939999999998</v>
      </c>
      <c r="M437">
        <v>11.512869999999999</v>
      </c>
      <c r="N437"/>
      <c r="O437"/>
      <c r="P437">
        <v>1.311164</v>
      </c>
      <c r="Q437">
        <v>3.4011680000000002</v>
      </c>
      <c r="R437">
        <v>1.557123</v>
      </c>
      <c r="S437">
        <v>43.583129999999997</v>
      </c>
      <c r="T437">
        <v>2.6735980000000001</v>
      </c>
      <c r="U437">
        <v>0.32165149999999998</v>
      </c>
      <c r="V437">
        <v>15.06556</v>
      </c>
      <c r="W437">
        <v>11.53679</v>
      </c>
      <c r="X437">
        <v>9.7061150000000005</v>
      </c>
      <c r="Y437">
        <v>12.010300000000001</v>
      </c>
      <c r="Z437"/>
      <c r="AA437"/>
      <c r="AB437">
        <v>17.094899999999999</v>
      </c>
      <c r="AC437">
        <v>1.515242E-3</v>
      </c>
      <c r="AD437">
        <v>23.0001</v>
      </c>
      <c r="AE437">
        <v>2.8433220000000001</v>
      </c>
    </row>
    <row r="438" spans="1:31" x14ac:dyDescent="0.2">
      <c r="A438" s="74">
        <v>31898</v>
      </c>
      <c r="B438">
        <v>7.5620599999999998</v>
      </c>
      <c r="C438"/>
      <c r="D438">
        <v>15.500400000000001</v>
      </c>
      <c r="E438">
        <v>30.75797</v>
      </c>
      <c r="F438">
        <v>1.0586629999999999</v>
      </c>
      <c r="G438"/>
      <c r="H438">
        <v>0.64072810000000002</v>
      </c>
      <c r="I438"/>
      <c r="J438"/>
      <c r="K438">
        <v>23.049189999999999</v>
      </c>
      <c r="L438">
        <v>19.549499999999998</v>
      </c>
      <c r="M438">
        <v>11.67343</v>
      </c>
      <c r="N438"/>
      <c r="O438"/>
      <c r="P438">
        <v>1.3228200000000001</v>
      </c>
      <c r="Q438">
        <v>3.530192</v>
      </c>
      <c r="R438">
        <v>1.6067370000000001</v>
      </c>
      <c r="S438">
        <v>44.000309999999999</v>
      </c>
      <c r="T438">
        <v>2.7274509999999998</v>
      </c>
      <c r="U438">
        <v>0.34854210000000002</v>
      </c>
      <c r="V438">
        <v>15.08597</v>
      </c>
      <c r="W438">
        <v>11.535729999999999</v>
      </c>
      <c r="X438">
        <v>9.8332560000000004</v>
      </c>
      <c r="Y438">
        <v>12.19604</v>
      </c>
      <c r="Z438"/>
      <c r="AA438"/>
      <c r="AB438">
        <v>17.39414</v>
      </c>
      <c r="AC438">
        <v>1.5694389999999999E-3</v>
      </c>
      <c r="AD438">
        <v>23.043310000000002</v>
      </c>
      <c r="AE438">
        <v>2.8811650000000002</v>
      </c>
    </row>
    <row r="439" spans="1:31" x14ac:dyDescent="0.2">
      <c r="A439" s="74">
        <v>31929</v>
      </c>
      <c r="B439">
        <v>7.6629250000000004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0.65332349999999995</v>
      </c>
      <c r="I439"/>
      <c r="J439"/>
      <c r="K439">
        <v>23.31146</v>
      </c>
      <c r="L439">
        <v>19.715399999999999</v>
      </c>
      <c r="M439">
        <v>11.787990000000001</v>
      </c>
      <c r="N439"/>
      <c r="O439"/>
      <c r="P439">
        <v>1.336125</v>
      </c>
      <c r="Q439">
        <v>3.6236000000000002</v>
      </c>
      <c r="R439">
        <v>1.6488940000000001</v>
      </c>
      <c r="S439">
        <v>44.384770000000003</v>
      </c>
      <c r="T439">
        <v>2.782616</v>
      </c>
      <c r="U439">
        <v>0.37900729999999999</v>
      </c>
      <c r="V439">
        <v>15.16761</v>
      </c>
      <c r="W439">
        <v>11.681089999999999</v>
      </c>
      <c r="X439">
        <v>9.9560510000000004</v>
      </c>
      <c r="Y439">
        <v>12.4718</v>
      </c>
      <c r="Z439"/>
      <c r="AA439"/>
      <c r="AB439">
        <v>17.543690000000002</v>
      </c>
      <c r="AC439">
        <v>1.6218000000000001E-3</v>
      </c>
      <c r="AD439">
        <v>23.05744</v>
      </c>
      <c r="AE439">
        <v>2.901853</v>
      </c>
    </row>
    <row r="440" spans="1:31" x14ac:dyDescent="0.2">
      <c r="A440" s="74">
        <v>31959</v>
      </c>
      <c r="B440">
        <v>7.7581860000000002</v>
      </c>
      <c r="C440"/>
      <c r="D440">
        <v>15.736280000000001</v>
      </c>
      <c r="E440">
        <v>31.33548</v>
      </c>
      <c r="F440">
        <v>1.124549</v>
      </c>
      <c r="G440"/>
      <c r="H440">
        <v>0.6667187</v>
      </c>
      <c r="I440"/>
      <c r="J440"/>
      <c r="K440">
        <v>23.432079999999999</v>
      </c>
      <c r="L440">
        <v>19.814579999999999</v>
      </c>
      <c r="M440">
        <v>11.95055</v>
      </c>
      <c r="N440"/>
      <c r="O440"/>
      <c r="P440">
        <v>1.355901</v>
      </c>
      <c r="Q440">
        <v>3.7496679999999998</v>
      </c>
      <c r="R440">
        <v>1.683899</v>
      </c>
      <c r="S440">
        <v>44.793770000000002</v>
      </c>
      <c r="T440">
        <v>2.8369420000000001</v>
      </c>
      <c r="U440">
        <v>0.41305779999999997</v>
      </c>
      <c r="V440">
        <v>15.528180000000001</v>
      </c>
      <c r="W440">
        <v>11.77384</v>
      </c>
      <c r="X440">
        <v>10.098850000000001</v>
      </c>
      <c r="Y440">
        <v>12.80997</v>
      </c>
      <c r="Z440"/>
      <c r="AA440"/>
      <c r="AB440">
        <v>17.553699999999999</v>
      </c>
      <c r="AC440">
        <v>1.6950839999999999E-3</v>
      </c>
      <c r="AD440">
        <v>23.094010000000001</v>
      </c>
      <c r="AE440">
        <v>2.9456250000000002</v>
      </c>
    </row>
    <row r="441" spans="1:31" x14ac:dyDescent="0.2">
      <c r="A441" s="74">
        <v>31990</v>
      </c>
      <c r="B441">
        <v>7.8478440000000003</v>
      </c>
      <c r="C441"/>
      <c r="D441">
        <v>15.7781</v>
      </c>
      <c r="E441">
        <v>31.67595</v>
      </c>
      <c r="F441">
        <v>1.1516169999999999</v>
      </c>
      <c r="G441"/>
      <c r="H441">
        <v>0.68277180000000004</v>
      </c>
      <c r="I441"/>
      <c r="J441"/>
      <c r="K441">
        <v>23.485340000000001</v>
      </c>
      <c r="L441">
        <v>19.86186</v>
      </c>
      <c r="M441">
        <v>12.129720000000001</v>
      </c>
      <c r="N441"/>
      <c r="O441"/>
      <c r="P441">
        <v>1.376741</v>
      </c>
      <c r="Q441">
        <v>3.8663180000000001</v>
      </c>
      <c r="R441">
        <v>1.7019310000000001</v>
      </c>
      <c r="S441">
        <v>45.243670000000002</v>
      </c>
      <c r="T441">
        <v>2.8952260000000001</v>
      </c>
      <c r="U441">
        <v>0.44728990000000002</v>
      </c>
      <c r="V441">
        <v>15.73751</v>
      </c>
      <c r="W441">
        <v>11.84956</v>
      </c>
      <c r="X441">
        <v>10.24954</v>
      </c>
      <c r="Y441">
        <v>13.123340000000001</v>
      </c>
      <c r="Z441"/>
      <c r="AA441"/>
      <c r="AB441">
        <v>17.559139999999999</v>
      </c>
      <c r="AC441">
        <v>1.7721049999999999E-3</v>
      </c>
      <c r="AD441">
        <v>23.170459999999999</v>
      </c>
      <c r="AE441">
        <v>2.9775230000000001</v>
      </c>
    </row>
    <row r="442" spans="1:31" x14ac:dyDescent="0.2">
      <c r="A442" s="74">
        <v>32021</v>
      </c>
      <c r="B442">
        <v>7.9262940000000004</v>
      </c>
      <c r="C442"/>
      <c r="D442">
        <v>15.87105</v>
      </c>
      <c r="E442">
        <v>31.991599999999998</v>
      </c>
      <c r="F442">
        <v>1.1809149999999999</v>
      </c>
      <c r="G442"/>
      <c r="H442">
        <v>0.7047715</v>
      </c>
      <c r="I442"/>
      <c r="J442"/>
      <c r="K442">
        <v>23.467099999999999</v>
      </c>
      <c r="L442">
        <v>19.966259999999998</v>
      </c>
      <c r="M442">
        <v>12.213609999999999</v>
      </c>
      <c r="N442"/>
      <c r="O442"/>
      <c r="P442">
        <v>1.397702</v>
      </c>
      <c r="Q442">
        <v>3.9245589999999999</v>
      </c>
      <c r="R442">
        <v>1.7105900000000001</v>
      </c>
      <c r="S442">
        <v>45.701749999999997</v>
      </c>
      <c r="T442">
        <v>2.9405739999999998</v>
      </c>
      <c r="U442">
        <v>0.48135240000000001</v>
      </c>
      <c r="V442">
        <v>15.822839999999999</v>
      </c>
      <c r="W442">
        <v>12.041930000000001</v>
      </c>
      <c r="X442">
        <v>10.39531</v>
      </c>
      <c r="Y442">
        <v>13.25473</v>
      </c>
      <c r="Z442"/>
      <c r="AA442"/>
      <c r="AB442">
        <v>17.62576</v>
      </c>
      <c r="AC442">
        <v>1.841465E-3</v>
      </c>
      <c r="AD442">
        <v>23.26437</v>
      </c>
      <c r="AE442">
        <v>3.0266289999999998</v>
      </c>
    </row>
    <row r="443" spans="1:31" x14ac:dyDescent="0.2">
      <c r="A443" s="74">
        <v>32051</v>
      </c>
      <c r="B443">
        <v>8.0159509999999994</v>
      </c>
      <c r="C443"/>
      <c r="D443">
        <v>15.997859999999999</v>
      </c>
      <c r="E443">
        <v>32.330820000000003</v>
      </c>
      <c r="F443">
        <v>1.21286</v>
      </c>
      <c r="G443"/>
      <c r="H443">
        <v>0.7230472</v>
      </c>
      <c r="I443"/>
      <c r="J443"/>
      <c r="K443">
        <v>23.462430000000001</v>
      </c>
      <c r="L443">
        <v>20.095079999999999</v>
      </c>
      <c r="M443">
        <v>12.354990000000001</v>
      </c>
      <c r="N443"/>
      <c r="O443"/>
      <c r="P443">
        <v>1.4171640000000001</v>
      </c>
      <c r="Q443">
        <v>3.9842249999999999</v>
      </c>
      <c r="R443">
        <v>1.713417</v>
      </c>
      <c r="S443">
        <v>46.086210000000001</v>
      </c>
      <c r="T443">
        <v>3.0095109999999998</v>
      </c>
      <c r="U443">
        <v>0.51694059999999997</v>
      </c>
      <c r="V443">
        <v>16.16628</v>
      </c>
      <c r="W443">
        <v>12.340590000000001</v>
      </c>
      <c r="X443">
        <v>10.55536</v>
      </c>
      <c r="Y443">
        <v>13.49248</v>
      </c>
      <c r="Z443"/>
      <c r="AA443"/>
      <c r="AB443">
        <v>17.724460000000001</v>
      </c>
      <c r="AC443">
        <v>1.9105540000000001E-3</v>
      </c>
      <c r="AD443">
        <v>23.39151</v>
      </c>
      <c r="AE443">
        <v>3.0926450000000001</v>
      </c>
    </row>
    <row r="444" spans="1:31" x14ac:dyDescent="0.2">
      <c r="A444" s="74">
        <v>32082</v>
      </c>
      <c r="B444">
        <v>8.12242</v>
      </c>
      <c r="C444"/>
      <c r="D444">
        <v>15.83517</v>
      </c>
      <c r="E444">
        <v>32.670749999999998</v>
      </c>
      <c r="F444">
        <v>1.2460580000000001</v>
      </c>
      <c r="G444"/>
      <c r="H444">
        <v>0.73018229999999995</v>
      </c>
      <c r="I444"/>
      <c r="J444"/>
      <c r="K444">
        <v>23.590489999999999</v>
      </c>
      <c r="L444">
        <v>20.2728</v>
      </c>
      <c r="M444">
        <v>12.502610000000001</v>
      </c>
      <c r="N444"/>
      <c r="O444"/>
      <c r="P444">
        <v>1.4329460000000001</v>
      </c>
      <c r="Q444">
        <v>4.0592259999999998</v>
      </c>
      <c r="R444">
        <v>1.7369220000000001</v>
      </c>
      <c r="S444">
        <v>46.626089999999998</v>
      </c>
      <c r="T444">
        <v>3.0854849999999998</v>
      </c>
      <c r="U444">
        <v>0.54728719999999997</v>
      </c>
      <c r="V444">
        <v>16.619289999999999</v>
      </c>
      <c r="W444">
        <v>12.54499</v>
      </c>
      <c r="X444">
        <v>10.6873</v>
      </c>
      <c r="Y444">
        <v>13.870240000000001</v>
      </c>
      <c r="Z444"/>
      <c r="AA444"/>
      <c r="AB444">
        <v>17.85745</v>
      </c>
      <c r="AC444">
        <v>1.973561E-3</v>
      </c>
      <c r="AD444">
        <v>23.42558</v>
      </c>
      <c r="AE444">
        <v>3.1673879999999999</v>
      </c>
    </row>
    <row r="445" spans="1:31" x14ac:dyDescent="0.2">
      <c r="A445" s="74">
        <v>32112</v>
      </c>
      <c r="B445">
        <v>8.1980690000000003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0.7394136</v>
      </c>
      <c r="I445"/>
      <c r="J445"/>
      <c r="K445">
        <v>23.616599999999998</v>
      </c>
      <c r="L445">
        <v>20.67437</v>
      </c>
      <c r="M445">
        <v>12.617470000000001</v>
      </c>
      <c r="N445"/>
      <c r="O445"/>
      <c r="P445">
        <v>1.450064</v>
      </c>
      <c r="Q445">
        <v>4.1471200000000001</v>
      </c>
      <c r="R445">
        <v>1.7695890000000001</v>
      </c>
      <c r="S445">
        <v>46.912390000000002</v>
      </c>
      <c r="T445">
        <v>3.134233</v>
      </c>
      <c r="U445">
        <v>0.57727530000000005</v>
      </c>
      <c r="V445">
        <v>16.859770000000001</v>
      </c>
      <c r="W445">
        <v>12.686859999999999</v>
      </c>
      <c r="X445">
        <v>10.82521</v>
      </c>
      <c r="Y445">
        <v>14.1494</v>
      </c>
      <c r="Z445"/>
      <c r="AA445"/>
      <c r="AB445">
        <v>17.902080000000002</v>
      </c>
      <c r="AC445">
        <v>2.0808369999999999E-3</v>
      </c>
      <c r="AD445">
        <v>23.487909999999999</v>
      </c>
      <c r="AE445">
        <v>3.23169</v>
      </c>
    </row>
    <row r="446" spans="1:31" x14ac:dyDescent="0.2">
      <c r="A446" s="74">
        <v>32143</v>
      </c>
      <c r="B446">
        <v>8.2344919999999995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0.75293770000000004</v>
      </c>
      <c r="I446"/>
      <c r="J446"/>
      <c r="K446">
        <v>23.644359999999999</v>
      </c>
      <c r="L446">
        <v>20.893339999999998</v>
      </c>
      <c r="M446">
        <v>12.781700000000001</v>
      </c>
      <c r="N446"/>
      <c r="O446"/>
      <c r="P446">
        <v>1.4701090000000001</v>
      </c>
      <c r="Q446">
        <v>4.2527189999999999</v>
      </c>
      <c r="R446">
        <v>1.7855179999999999</v>
      </c>
      <c r="S446">
        <v>47.345930000000003</v>
      </c>
      <c r="T446">
        <v>3.1903130000000002</v>
      </c>
      <c r="U446">
        <v>0.61190860000000002</v>
      </c>
      <c r="V446">
        <v>17.290600000000001</v>
      </c>
      <c r="W446">
        <v>12.772</v>
      </c>
      <c r="X446">
        <v>10.99746</v>
      </c>
      <c r="Y446">
        <v>14.43501</v>
      </c>
      <c r="Z446"/>
      <c r="AA446"/>
      <c r="AB446">
        <v>17.715530000000001</v>
      </c>
      <c r="AC446">
        <v>2.1847559999999999E-3</v>
      </c>
      <c r="AD446">
        <v>23.662420000000001</v>
      </c>
      <c r="AE446">
        <v>3.2706010000000001</v>
      </c>
    </row>
    <row r="447" spans="1:31" x14ac:dyDescent="0.2">
      <c r="A447" s="74">
        <v>32174</v>
      </c>
      <c r="B447">
        <v>8.2793209999999995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0.76701980000000003</v>
      </c>
      <c r="I447"/>
      <c r="J447"/>
      <c r="K447">
        <v>23.622879999999999</v>
      </c>
      <c r="L447">
        <v>20.813510000000001</v>
      </c>
      <c r="M447">
        <v>12.905609999999999</v>
      </c>
      <c r="N447"/>
      <c r="O447"/>
      <c r="P447">
        <v>1.48905</v>
      </c>
      <c r="Q447">
        <v>4.3190770000000001</v>
      </c>
      <c r="R447">
        <v>1.8116639999999999</v>
      </c>
      <c r="S447">
        <v>47.844909999999999</v>
      </c>
      <c r="T447">
        <v>3.2603909999999998</v>
      </c>
      <c r="U447">
        <v>0.65838719999999995</v>
      </c>
      <c r="V447">
        <v>17.576989999999999</v>
      </c>
      <c r="W447">
        <v>12.89683</v>
      </c>
      <c r="X447">
        <v>11.139900000000001</v>
      </c>
      <c r="Y447">
        <v>14.63463</v>
      </c>
      <c r="Z447"/>
      <c r="AA447"/>
      <c r="AB447">
        <v>17.64827</v>
      </c>
      <c r="AC447">
        <v>2.225725E-3</v>
      </c>
      <c r="AD447">
        <v>23.853560000000002</v>
      </c>
      <c r="AE447">
        <v>3.3298139999999998</v>
      </c>
    </row>
    <row r="448" spans="1:31" x14ac:dyDescent="0.2">
      <c r="A448" s="74">
        <v>32203</v>
      </c>
      <c r="B448">
        <v>8.3549690000000005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0.77851610000000004</v>
      </c>
      <c r="I448"/>
      <c r="J448"/>
      <c r="K448">
        <v>23.45168</v>
      </c>
      <c r="L448">
        <v>20.7864</v>
      </c>
      <c r="M448">
        <v>13.085789999999999</v>
      </c>
      <c r="N448"/>
      <c r="O448"/>
      <c r="P448">
        <v>1.505517</v>
      </c>
      <c r="Q448">
        <v>4.3969170000000002</v>
      </c>
      <c r="R448">
        <v>1.8530420000000001</v>
      </c>
      <c r="S448">
        <v>48.196649999999998</v>
      </c>
      <c r="T448">
        <v>3.3243170000000002</v>
      </c>
      <c r="U448">
        <v>0.71710090000000004</v>
      </c>
      <c r="V448">
        <v>17.69511</v>
      </c>
      <c r="W448">
        <v>13.920680000000001</v>
      </c>
      <c r="X448">
        <v>11.29651</v>
      </c>
      <c r="Y448">
        <v>14.86172</v>
      </c>
      <c r="Z448"/>
      <c r="AA448"/>
      <c r="AB448">
        <v>17.781610000000001</v>
      </c>
      <c r="AC448">
        <v>2.265637E-3</v>
      </c>
      <c r="AD448">
        <v>24.02225</v>
      </c>
      <c r="AE448">
        <v>3.4035600000000001</v>
      </c>
    </row>
    <row r="449" spans="1:31" x14ac:dyDescent="0.2">
      <c r="A449" s="74">
        <v>32234</v>
      </c>
      <c r="B449">
        <v>8.4446270000000005</v>
      </c>
      <c r="C449"/>
      <c r="D449">
        <v>16.47195</v>
      </c>
      <c r="E449">
        <v>33.933160000000001</v>
      </c>
      <c r="F449">
        <v>1.4208160000000001</v>
      </c>
      <c r="G449"/>
      <c r="H449">
        <v>0.7894871</v>
      </c>
      <c r="I449"/>
      <c r="J449"/>
      <c r="K449">
        <v>23.48208</v>
      </c>
      <c r="L449">
        <v>20.90091</v>
      </c>
      <c r="M449">
        <v>13.252890000000001</v>
      </c>
      <c r="N449"/>
      <c r="O449"/>
      <c r="P449">
        <v>1.522268</v>
      </c>
      <c r="Q449">
        <v>4.4508840000000003</v>
      </c>
      <c r="R449">
        <v>1.8924190000000001</v>
      </c>
      <c r="S449">
        <v>48.564749999999997</v>
      </c>
      <c r="T449">
        <v>3.399235</v>
      </c>
      <c r="U449">
        <v>0.75984059999999998</v>
      </c>
      <c r="V449">
        <v>17.888470000000002</v>
      </c>
      <c r="W449">
        <v>14.69014</v>
      </c>
      <c r="X449">
        <v>11.438499999999999</v>
      </c>
      <c r="Y449">
        <v>15.152100000000001</v>
      </c>
      <c r="Z449"/>
      <c r="AA449"/>
      <c r="AB449">
        <v>17.82694</v>
      </c>
      <c r="AC449">
        <v>2.318184E-3</v>
      </c>
      <c r="AD449">
        <v>24.188459999999999</v>
      </c>
      <c r="AE449">
        <v>3.464925</v>
      </c>
    </row>
    <row r="450" spans="1:31" x14ac:dyDescent="0.2">
      <c r="A450" s="74">
        <v>32264</v>
      </c>
      <c r="B450">
        <v>8.5258789999999998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0.80476809999999999</v>
      </c>
      <c r="I450"/>
      <c r="J450"/>
      <c r="K450">
        <v>23.74325</v>
      </c>
      <c r="L450">
        <v>21.105260000000001</v>
      </c>
      <c r="M450">
        <v>13.349769999999999</v>
      </c>
      <c r="N450"/>
      <c r="O450"/>
      <c r="P450">
        <v>1.542621</v>
      </c>
      <c r="Q450">
        <v>4.491276</v>
      </c>
      <c r="R450">
        <v>1.918558</v>
      </c>
      <c r="S450">
        <v>49.071910000000003</v>
      </c>
      <c r="T450">
        <v>3.4864700000000002</v>
      </c>
      <c r="U450">
        <v>0.79069009999999995</v>
      </c>
      <c r="V450">
        <v>17.91864</v>
      </c>
      <c r="W450">
        <v>14.541650000000001</v>
      </c>
      <c r="X450">
        <v>11.56433</v>
      </c>
      <c r="Y450">
        <v>15.49793</v>
      </c>
      <c r="Z450"/>
      <c r="AA450"/>
      <c r="AB450">
        <v>17.87968</v>
      </c>
      <c r="AC450">
        <v>2.42129E-3</v>
      </c>
      <c r="AD450">
        <v>24.31561</v>
      </c>
      <c r="AE450">
        <v>3.5214629999999998</v>
      </c>
    </row>
    <row r="451" spans="1:31" x14ac:dyDescent="0.2">
      <c r="A451" s="74">
        <v>32295</v>
      </c>
      <c r="B451">
        <v>8.6323480000000004</v>
      </c>
      <c r="C451"/>
      <c r="D451">
        <v>16.900510000000001</v>
      </c>
      <c r="E451">
        <v>34.411610000000003</v>
      </c>
      <c r="F451">
        <v>1.496286</v>
      </c>
      <c r="G451"/>
      <c r="H451">
        <v>0.82608700000000002</v>
      </c>
      <c r="I451"/>
      <c r="J451"/>
      <c r="K451">
        <v>24.005240000000001</v>
      </c>
      <c r="L451">
        <v>21.274159999999998</v>
      </c>
      <c r="M451">
        <v>13.54964</v>
      </c>
      <c r="N451"/>
      <c r="O451"/>
      <c r="P451">
        <v>1.5480430000000001</v>
      </c>
      <c r="Q451">
        <v>4.6117270000000001</v>
      </c>
      <c r="R451">
        <v>1.947271</v>
      </c>
      <c r="S451">
        <v>49.440010000000001</v>
      </c>
      <c r="T451">
        <v>3.5651410000000001</v>
      </c>
      <c r="U451">
        <v>0.81497450000000005</v>
      </c>
      <c r="V451">
        <v>17.970020000000002</v>
      </c>
      <c r="W451">
        <v>14.633620000000001</v>
      </c>
      <c r="X451">
        <v>11.682729999999999</v>
      </c>
      <c r="Y451">
        <v>15.85116</v>
      </c>
      <c r="Z451"/>
      <c r="AA451"/>
      <c r="AB451">
        <v>18.026399999999999</v>
      </c>
      <c r="AC451">
        <v>2.5133680000000002E-3</v>
      </c>
      <c r="AD451">
        <v>24.41865</v>
      </c>
      <c r="AE451">
        <v>3.60182</v>
      </c>
    </row>
    <row r="452" spans="1:31" x14ac:dyDescent="0.2">
      <c r="A452" s="74">
        <v>32325</v>
      </c>
      <c r="B452">
        <v>8.7276089999999993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0.84206119999999995</v>
      </c>
      <c r="I452"/>
      <c r="J452"/>
      <c r="K452">
        <v>24.337869999999999</v>
      </c>
      <c r="L452">
        <v>21.45646</v>
      </c>
      <c r="M452">
        <v>13.82039</v>
      </c>
      <c r="N452"/>
      <c r="O452"/>
      <c r="P452">
        <v>1.580273</v>
      </c>
      <c r="Q452">
        <v>4.7395690000000004</v>
      </c>
      <c r="R452">
        <v>1.990802</v>
      </c>
      <c r="S452">
        <v>49.824480000000001</v>
      </c>
      <c r="T452">
        <v>3.6444179999999999</v>
      </c>
      <c r="U452">
        <v>0.82427660000000003</v>
      </c>
      <c r="V452">
        <v>17.95637</v>
      </c>
      <c r="W452">
        <v>14.767950000000001</v>
      </c>
      <c r="X452">
        <v>11.780419999999999</v>
      </c>
      <c r="Y452">
        <v>16.21564</v>
      </c>
      <c r="Z452"/>
      <c r="AA452"/>
      <c r="AB452">
        <v>18.16947</v>
      </c>
      <c r="AC452">
        <v>2.597631E-3</v>
      </c>
      <c r="AD452">
        <v>24.491779999999999</v>
      </c>
      <c r="AE452">
        <v>3.6716129999999998</v>
      </c>
    </row>
    <row r="453" spans="1:31" x14ac:dyDescent="0.2">
      <c r="A453" s="74">
        <v>32356</v>
      </c>
      <c r="B453">
        <v>8.8032579999999996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0.85643449999999999</v>
      </c>
      <c r="I453"/>
      <c r="J453"/>
      <c r="K453">
        <v>24.46678</v>
      </c>
      <c r="L453">
        <v>21.538799999999998</v>
      </c>
      <c r="M453">
        <v>14.05585</v>
      </c>
      <c r="N453"/>
      <c r="O453"/>
      <c r="P453">
        <v>1.624457</v>
      </c>
      <c r="Q453">
        <v>4.8208960000000003</v>
      </c>
      <c r="R453">
        <v>2.0344169999999999</v>
      </c>
      <c r="S453">
        <v>50.258020000000002</v>
      </c>
      <c r="T453">
        <v>3.7299730000000002</v>
      </c>
      <c r="U453">
        <v>0.82943670000000003</v>
      </c>
      <c r="V453">
        <v>17.837029999999999</v>
      </c>
      <c r="W453">
        <v>14.78829</v>
      </c>
      <c r="X453">
        <v>11.874919999999999</v>
      </c>
      <c r="Y453">
        <v>16.477139999999999</v>
      </c>
      <c r="Z453"/>
      <c r="AA453"/>
      <c r="AB453">
        <v>18.275269999999999</v>
      </c>
      <c r="AC453">
        <v>2.7363639999999998E-3</v>
      </c>
      <c r="AD453">
        <v>24.531669999999998</v>
      </c>
      <c r="AE453">
        <v>3.7501159999999998</v>
      </c>
    </row>
    <row r="454" spans="1:31" x14ac:dyDescent="0.2">
      <c r="A454" s="74">
        <v>32387</v>
      </c>
      <c r="B454">
        <v>8.9181319999999999</v>
      </c>
      <c r="C454"/>
      <c r="D454">
        <v>17.491540000000001</v>
      </c>
      <c r="E454">
        <v>34.949669999999998</v>
      </c>
      <c r="F454">
        <v>1.604468</v>
      </c>
      <c r="G454"/>
      <c r="H454">
        <v>0.87432109999999996</v>
      </c>
      <c r="I454"/>
      <c r="J454"/>
      <c r="K454">
        <v>24.498989999999999</v>
      </c>
      <c r="L454">
        <v>21.58034</v>
      </c>
      <c r="M454">
        <v>14.26276</v>
      </c>
      <c r="N454"/>
      <c r="O454"/>
      <c r="P454">
        <v>1.635664</v>
      </c>
      <c r="Q454">
        <v>4.9425920000000003</v>
      </c>
      <c r="R454">
        <v>2.0662039999999999</v>
      </c>
      <c r="S454">
        <v>50.62612</v>
      </c>
      <c r="T454">
        <v>3.8150629999999999</v>
      </c>
      <c r="U454">
        <v>0.8445106</v>
      </c>
      <c r="V454">
        <v>17.842420000000001</v>
      </c>
      <c r="W454">
        <v>14.668950000000001</v>
      </c>
      <c r="X454">
        <v>11.972329999999999</v>
      </c>
      <c r="Y454">
        <v>16.89142</v>
      </c>
      <c r="Z454"/>
      <c r="AA454"/>
      <c r="AB454">
        <v>18.354700000000001</v>
      </c>
      <c r="AC454">
        <v>2.8882970000000002E-3</v>
      </c>
      <c r="AD454">
        <v>24.572389999999999</v>
      </c>
      <c r="AE454">
        <v>3.8497439999999998</v>
      </c>
    </row>
    <row r="455" spans="1:31" x14ac:dyDescent="0.2">
      <c r="A455" s="74">
        <v>32417</v>
      </c>
      <c r="B455">
        <v>9.0890409999999999</v>
      </c>
      <c r="C455"/>
      <c r="D455">
        <v>17.591719999999999</v>
      </c>
      <c r="E455">
        <v>34.960380000000001</v>
      </c>
      <c r="F455">
        <v>1.63967</v>
      </c>
      <c r="G455"/>
      <c r="H455">
        <v>0.88776960000000005</v>
      </c>
      <c r="I455"/>
      <c r="J455"/>
      <c r="K455">
        <v>24.56776</v>
      </c>
      <c r="L455">
        <v>21.757100000000001</v>
      </c>
      <c r="M455">
        <v>14.426399999999999</v>
      </c>
      <c r="N455"/>
      <c r="O455"/>
      <c r="P455">
        <v>1.650658</v>
      </c>
      <c r="Q455">
        <v>5.047574</v>
      </c>
      <c r="R455">
        <v>2.0524269999999998</v>
      </c>
      <c r="S455">
        <v>51.07602</v>
      </c>
      <c r="T455">
        <v>3.900852</v>
      </c>
      <c r="U455">
        <v>0.85708740000000005</v>
      </c>
      <c r="V455">
        <v>17.927910000000001</v>
      </c>
      <c r="W455">
        <v>14.74822</v>
      </c>
      <c r="X455">
        <v>12.074859999999999</v>
      </c>
      <c r="Y455">
        <v>17.106829999999999</v>
      </c>
      <c r="Z455"/>
      <c r="AA455"/>
      <c r="AB455">
        <v>18.47636</v>
      </c>
      <c r="AC455">
        <v>3.0372070000000001E-3</v>
      </c>
      <c r="AD455">
        <v>24.642189999999999</v>
      </c>
      <c r="AE455">
        <v>3.93323</v>
      </c>
    </row>
    <row r="456" spans="1:31" x14ac:dyDescent="0.2">
      <c r="A456" s="74">
        <v>32448</v>
      </c>
      <c r="B456">
        <v>9.2767619999999997</v>
      </c>
      <c r="C456"/>
      <c r="D456">
        <v>17.74691</v>
      </c>
      <c r="E456">
        <v>35.023809999999997</v>
      </c>
      <c r="F456">
        <v>1.660002</v>
      </c>
      <c r="G456"/>
      <c r="H456">
        <v>0.91095809999999999</v>
      </c>
      <c r="I456"/>
      <c r="J456"/>
      <c r="K456">
        <v>24.49643</v>
      </c>
      <c r="L456">
        <v>21.981850000000001</v>
      </c>
      <c r="M456">
        <v>14.54294</v>
      </c>
      <c r="N456"/>
      <c r="O456"/>
      <c r="P456">
        <v>1.6726179999999999</v>
      </c>
      <c r="Q456">
        <v>5.072921</v>
      </c>
      <c r="R456">
        <v>2.0031289999999999</v>
      </c>
      <c r="S456">
        <v>51.444119999999998</v>
      </c>
      <c r="T456">
        <v>3.9720409999999999</v>
      </c>
      <c r="U456">
        <v>0.87176670000000001</v>
      </c>
      <c r="V456">
        <v>17.715890000000002</v>
      </c>
      <c r="W456">
        <v>14.782500000000001</v>
      </c>
      <c r="X456">
        <v>12.18871</v>
      </c>
      <c r="Y456">
        <v>17.111969999999999</v>
      </c>
      <c r="Z456"/>
      <c r="AA456"/>
      <c r="AB456">
        <v>18.621220000000001</v>
      </c>
      <c r="AC456">
        <v>3.2215870000000001E-3</v>
      </c>
      <c r="AD456">
        <v>24.766020000000001</v>
      </c>
      <c r="AE456">
        <v>3.9942099999999998</v>
      </c>
    </row>
    <row r="457" spans="1:31" x14ac:dyDescent="0.2">
      <c r="A457" s="74">
        <v>32478</v>
      </c>
      <c r="B457">
        <v>9.4756900000000002</v>
      </c>
      <c r="C457"/>
      <c r="D457">
        <v>17.853560000000002</v>
      </c>
      <c r="E457">
        <v>35.013959999999997</v>
      </c>
      <c r="F457">
        <v>1.69486</v>
      </c>
      <c r="G457"/>
      <c r="H457">
        <v>0.92834369999999999</v>
      </c>
      <c r="I457"/>
      <c r="J457"/>
      <c r="K457">
        <v>24.754909999999999</v>
      </c>
      <c r="L457">
        <v>22.407800000000002</v>
      </c>
      <c r="M457">
        <v>14.72137</v>
      </c>
      <c r="N457"/>
      <c r="O457"/>
      <c r="P457">
        <v>1.723676</v>
      </c>
      <c r="Q457">
        <v>5.1422619999999997</v>
      </c>
      <c r="R457">
        <v>1.969198</v>
      </c>
      <c r="S457">
        <v>51.844940000000001</v>
      </c>
      <c r="T457">
        <v>4.0364760000000004</v>
      </c>
      <c r="U457">
        <v>0.8925168</v>
      </c>
      <c r="V457">
        <v>17.663530000000002</v>
      </c>
      <c r="W457">
        <v>14.667949999999999</v>
      </c>
      <c r="X457">
        <v>12.2995</v>
      </c>
      <c r="Y457">
        <v>17.413440000000001</v>
      </c>
      <c r="Z457"/>
      <c r="AA457"/>
      <c r="AB457">
        <v>18.621690000000001</v>
      </c>
      <c r="AC457">
        <v>3.396151E-3</v>
      </c>
      <c r="AD457">
        <v>24.8325</v>
      </c>
      <c r="AE457">
        <v>4.0720489999999998</v>
      </c>
    </row>
    <row r="458" spans="1:31" x14ac:dyDescent="0.2">
      <c r="A458" s="74">
        <v>32509</v>
      </c>
      <c r="B458">
        <v>9.702636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0.93876459999999995</v>
      </c>
      <c r="I458"/>
      <c r="J458"/>
      <c r="K458">
        <v>22.493860000000002</v>
      </c>
      <c r="L458">
        <v>22.649329999999999</v>
      </c>
      <c r="M458">
        <v>14.93174</v>
      </c>
      <c r="N458"/>
      <c r="O458"/>
      <c r="P458">
        <v>1.7515529999999999</v>
      </c>
      <c r="Q458">
        <v>5.2484330000000003</v>
      </c>
      <c r="R458">
        <v>2.0198960000000001</v>
      </c>
      <c r="S458">
        <v>51.984000000000002</v>
      </c>
      <c r="T458">
        <v>4.0932649999999997</v>
      </c>
      <c r="U458">
        <v>0.92196089999999997</v>
      </c>
      <c r="V458">
        <v>17.902159999999999</v>
      </c>
      <c r="W458">
        <v>14.772550000000001</v>
      </c>
      <c r="X458">
        <v>12.390169999999999</v>
      </c>
      <c r="Y458">
        <v>17.798159999999999</v>
      </c>
      <c r="Z458"/>
      <c r="AA458"/>
      <c r="AB458">
        <v>18.618169999999999</v>
      </c>
      <c r="AC458">
        <v>3.5030590000000002E-3</v>
      </c>
      <c r="AD458">
        <v>24.86158</v>
      </c>
      <c r="AE458">
        <v>4.1573890000000002</v>
      </c>
    </row>
    <row r="459" spans="1:31" x14ac:dyDescent="0.2">
      <c r="A459" s="74">
        <v>32540</v>
      </c>
      <c r="B459">
        <v>9.918374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0.96034870000000006</v>
      </c>
      <c r="I459"/>
      <c r="J459"/>
      <c r="K459">
        <v>20.399349999999998</v>
      </c>
      <c r="L459">
        <v>22.59151</v>
      </c>
      <c r="M459">
        <v>15.156169999999999</v>
      </c>
      <c r="N459"/>
      <c r="O459"/>
      <c r="P459">
        <v>1.747706</v>
      </c>
      <c r="Q459">
        <v>5.3573430000000002</v>
      </c>
      <c r="R459">
        <v>2.1213549999999999</v>
      </c>
      <c r="S459">
        <v>52.769280000000002</v>
      </c>
      <c r="T459">
        <v>4.161708</v>
      </c>
      <c r="U459">
        <v>0.95659510000000003</v>
      </c>
      <c r="V459">
        <v>17.946960000000001</v>
      </c>
      <c r="W459">
        <v>15.021800000000001</v>
      </c>
      <c r="X459">
        <v>12.503310000000001</v>
      </c>
      <c r="Y459">
        <v>18.13383</v>
      </c>
      <c r="Z459"/>
      <c r="AA459"/>
      <c r="AB459">
        <v>18.91497</v>
      </c>
      <c r="AC459">
        <v>3.6850989999999998E-3</v>
      </c>
      <c r="AD459">
        <v>24.865739999999999</v>
      </c>
      <c r="AE459">
        <v>4.2308029999999999</v>
      </c>
    </row>
    <row r="460" spans="1:31" x14ac:dyDescent="0.2">
      <c r="A460" s="74">
        <v>32568</v>
      </c>
      <c r="B460">
        <v>10.1145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0.98575559999999995</v>
      </c>
      <c r="I460"/>
      <c r="J460"/>
      <c r="K460">
        <v>20.568580000000001</v>
      </c>
      <c r="L460">
        <v>22.672840000000001</v>
      </c>
      <c r="M460">
        <v>15.408060000000001</v>
      </c>
      <c r="N460"/>
      <c r="O460"/>
      <c r="P460">
        <v>1.769631</v>
      </c>
      <c r="Q460">
        <v>5.4304800000000002</v>
      </c>
      <c r="R460">
        <v>2.1909519999999998</v>
      </c>
      <c r="S460">
        <v>53.186459999999997</v>
      </c>
      <c r="T460">
        <v>4.2502420000000001</v>
      </c>
      <c r="U460">
        <v>0.9809871</v>
      </c>
      <c r="V460">
        <v>17.97729</v>
      </c>
      <c r="W460">
        <v>15.24085</v>
      </c>
      <c r="X460">
        <v>12.62397</v>
      </c>
      <c r="Y460">
        <v>18.423069999999999</v>
      </c>
      <c r="Z460"/>
      <c r="AA460"/>
      <c r="AB460">
        <v>18.965060000000001</v>
      </c>
      <c r="AC460">
        <v>3.8936700000000001E-3</v>
      </c>
      <c r="AD460">
        <v>24.928059999999999</v>
      </c>
      <c r="AE460">
        <v>4.3130129999999998</v>
      </c>
    </row>
    <row r="461" spans="1:31" x14ac:dyDescent="0.2">
      <c r="A461" s="74">
        <v>32599</v>
      </c>
      <c r="B461">
        <v>10.296620000000001</v>
      </c>
      <c r="C461"/>
      <c r="D461">
        <v>18.529520000000002</v>
      </c>
      <c r="E461">
        <v>36.015540000000001</v>
      </c>
      <c r="F461">
        <v>1.917063</v>
      </c>
      <c r="G461"/>
      <c r="H461">
        <v>1.004367</v>
      </c>
      <c r="I461"/>
      <c r="J461"/>
      <c r="K461">
        <v>20.105239999999998</v>
      </c>
      <c r="L461">
        <v>22.841809999999999</v>
      </c>
      <c r="M461">
        <v>15.59632</v>
      </c>
      <c r="N461"/>
      <c r="O461"/>
      <c r="P461">
        <v>1.8009390000000001</v>
      </c>
      <c r="Q461">
        <v>5.5635459999999997</v>
      </c>
      <c r="R461">
        <v>2.2503540000000002</v>
      </c>
      <c r="S461">
        <v>53.480939999999997</v>
      </c>
      <c r="T461">
        <v>4.3267959999999999</v>
      </c>
      <c r="U461">
        <v>1.0207930000000001</v>
      </c>
      <c r="V461">
        <v>18.20759</v>
      </c>
      <c r="W461">
        <v>15.21931</v>
      </c>
      <c r="X461">
        <v>12.731120000000001</v>
      </c>
      <c r="Y461">
        <v>18.70654</v>
      </c>
      <c r="Z461"/>
      <c r="AA461"/>
      <c r="AB461">
        <v>18.957920000000001</v>
      </c>
      <c r="AC461">
        <v>4.0532179999999999E-3</v>
      </c>
      <c r="AD461">
        <v>24.980419999999999</v>
      </c>
      <c r="AE461">
        <v>4.3506640000000001</v>
      </c>
    </row>
    <row r="462" spans="1:31" x14ac:dyDescent="0.2">
      <c r="A462" s="74">
        <v>32629</v>
      </c>
      <c r="B462">
        <v>10.45632</v>
      </c>
      <c r="C462"/>
      <c r="D462">
        <v>18.761369999999999</v>
      </c>
      <c r="E462">
        <v>36.225059999999999</v>
      </c>
      <c r="F462">
        <v>1.973503</v>
      </c>
      <c r="G462"/>
      <c r="H462">
        <v>1.035285</v>
      </c>
      <c r="I462"/>
      <c r="J462"/>
      <c r="K462">
        <v>19.842410000000001</v>
      </c>
      <c r="L462">
        <v>23.012129999999999</v>
      </c>
      <c r="M462">
        <v>15.783899999999999</v>
      </c>
      <c r="N462"/>
      <c r="O462"/>
      <c r="P462">
        <v>1.829601</v>
      </c>
      <c r="Q462">
        <v>5.6692270000000002</v>
      </c>
      <c r="R462">
        <v>2.3058209999999999</v>
      </c>
      <c r="S462">
        <v>53.750889999999998</v>
      </c>
      <c r="T462">
        <v>4.4076469999999999</v>
      </c>
      <c r="U462">
        <v>1.056403</v>
      </c>
      <c r="V462">
        <v>18.62574</v>
      </c>
      <c r="W462">
        <v>15.25783</v>
      </c>
      <c r="X462">
        <v>12.836650000000001</v>
      </c>
      <c r="Y462">
        <v>19.06005</v>
      </c>
      <c r="Z462"/>
      <c r="AA462"/>
      <c r="AB462">
        <v>19.103459999999998</v>
      </c>
      <c r="AC462">
        <v>4.1983289999999998E-3</v>
      </c>
      <c r="AD462">
        <v>25.026959999999999</v>
      </c>
      <c r="AE462">
        <v>4.421157</v>
      </c>
    </row>
    <row r="463" spans="1:31" x14ac:dyDescent="0.2">
      <c r="A463" s="74">
        <v>32660</v>
      </c>
      <c r="B463">
        <v>10.666460000000001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1.075283</v>
      </c>
      <c r="I463"/>
      <c r="J463"/>
      <c r="K463">
        <v>20.021529999999998</v>
      </c>
      <c r="L463">
        <v>23.220369999999999</v>
      </c>
      <c r="M463">
        <v>16.19059</v>
      </c>
      <c r="N463"/>
      <c r="O463"/>
      <c r="P463">
        <v>1.857993</v>
      </c>
      <c r="Q463">
        <v>5.7609769999999996</v>
      </c>
      <c r="R463">
        <v>2.348957</v>
      </c>
      <c r="S463">
        <v>54.208970000000001</v>
      </c>
      <c r="T463">
        <v>4.4972589999999997</v>
      </c>
      <c r="U463">
        <v>1.0925130000000001</v>
      </c>
      <c r="V463">
        <v>18.836919999999999</v>
      </c>
      <c r="W463">
        <v>15.42736</v>
      </c>
      <c r="X463">
        <v>12.989800000000001</v>
      </c>
      <c r="Y463">
        <v>19.379580000000001</v>
      </c>
      <c r="Z463"/>
      <c r="AA463"/>
      <c r="AB463">
        <v>19.16779</v>
      </c>
      <c r="AC463">
        <v>4.343258E-3</v>
      </c>
      <c r="AD463">
        <v>25.162410000000001</v>
      </c>
      <c r="AE463">
        <v>4.5477340000000002</v>
      </c>
    </row>
    <row r="464" spans="1:31" x14ac:dyDescent="0.2">
      <c r="A464" s="74">
        <v>32690</v>
      </c>
      <c r="B464">
        <v>10.898999999999999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1.109588</v>
      </c>
      <c r="I464"/>
      <c r="J464"/>
      <c r="K464">
        <v>20.135819999999999</v>
      </c>
      <c r="L464">
        <v>23.493189999999998</v>
      </c>
      <c r="M464">
        <v>16.515989999999999</v>
      </c>
      <c r="N464"/>
      <c r="O464"/>
      <c r="P464">
        <v>1.8845000000000001</v>
      </c>
      <c r="Q464">
        <v>5.8543019999999997</v>
      </c>
      <c r="R464">
        <v>2.3833190000000002</v>
      </c>
      <c r="S464">
        <v>54.683410000000002</v>
      </c>
      <c r="T464">
        <v>4.5947139999999997</v>
      </c>
      <c r="U464">
        <v>1.1575040000000001</v>
      </c>
      <c r="V464">
        <v>18.847290000000001</v>
      </c>
      <c r="W464">
        <v>15.61483</v>
      </c>
      <c r="X464">
        <v>13.17666</v>
      </c>
      <c r="Y464">
        <v>19.612349999999999</v>
      </c>
      <c r="Z464"/>
      <c r="AA464"/>
      <c r="AB464">
        <v>19.359380000000002</v>
      </c>
      <c r="AC464">
        <v>4.514189E-3</v>
      </c>
      <c r="AD464">
        <v>25.366009999999999</v>
      </c>
      <c r="AE464">
        <v>4.634595</v>
      </c>
    </row>
    <row r="465" spans="1:31" x14ac:dyDescent="0.2">
      <c r="A465" s="74">
        <v>32721</v>
      </c>
      <c r="B465">
        <v>11.09793</v>
      </c>
      <c r="C465"/>
      <c r="D465">
        <v>19.32986</v>
      </c>
      <c r="E465">
        <v>36.731879999999997</v>
      </c>
      <c r="F465">
        <v>2.1745459999999999</v>
      </c>
      <c r="G465"/>
      <c r="H465">
        <v>1.1482060000000001</v>
      </c>
      <c r="I465"/>
      <c r="J465"/>
      <c r="K465">
        <v>19.959379999999999</v>
      </c>
      <c r="L465">
        <v>23.584969999999998</v>
      </c>
      <c r="M465">
        <v>16.713789999999999</v>
      </c>
      <c r="N465"/>
      <c r="O465"/>
      <c r="P465">
        <v>1.912364</v>
      </c>
      <c r="Q465">
        <v>5.9401970000000004</v>
      </c>
      <c r="R465">
        <v>2.4047390000000002</v>
      </c>
      <c r="S465">
        <v>55.125129999999999</v>
      </c>
      <c r="T465">
        <v>4.6832370000000001</v>
      </c>
      <c r="U465">
        <v>1.2087559999999999</v>
      </c>
      <c r="V465">
        <v>19.066690000000001</v>
      </c>
      <c r="W465">
        <v>15.77112</v>
      </c>
      <c r="X465">
        <v>13.3383</v>
      </c>
      <c r="Y465">
        <v>19.93411</v>
      </c>
      <c r="Z465"/>
      <c r="AA465"/>
      <c r="AB465">
        <v>19.533750000000001</v>
      </c>
      <c r="AC465">
        <v>4.6810630000000001E-3</v>
      </c>
      <c r="AD465">
        <v>25.548839999999998</v>
      </c>
      <c r="AE465">
        <v>4.7194989999999999</v>
      </c>
    </row>
    <row r="466" spans="1:31" x14ac:dyDescent="0.2">
      <c r="A466" s="74">
        <v>32752</v>
      </c>
      <c r="B466">
        <v>11.2072</v>
      </c>
      <c r="C466"/>
      <c r="D466">
        <v>19.499009999999998</v>
      </c>
      <c r="E466">
        <v>36.891730000000003</v>
      </c>
      <c r="F466">
        <v>2.242032</v>
      </c>
      <c r="G466"/>
      <c r="H466">
        <v>1.1707780000000001</v>
      </c>
      <c r="I466"/>
      <c r="J466"/>
      <c r="K466">
        <v>20.146339999999999</v>
      </c>
      <c r="L466">
        <v>23.63899</v>
      </c>
      <c r="M466">
        <v>16.97448</v>
      </c>
      <c r="N466"/>
      <c r="O466"/>
      <c r="P466">
        <v>1.942242</v>
      </c>
      <c r="Q466">
        <v>6.058738</v>
      </c>
      <c r="R466">
        <v>2.4521519999999999</v>
      </c>
      <c r="S466">
        <v>55.50141</v>
      </c>
      <c r="T466">
        <v>4.7683840000000002</v>
      </c>
      <c r="U466">
        <v>1.2418659999999999</v>
      </c>
      <c r="V466">
        <v>19.178000000000001</v>
      </c>
      <c r="W466">
        <v>15.96184</v>
      </c>
      <c r="X466">
        <v>13.47997</v>
      </c>
      <c r="Y466">
        <v>20.25807</v>
      </c>
      <c r="Z466"/>
      <c r="AA466"/>
      <c r="AB466">
        <v>19.676100000000002</v>
      </c>
      <c r="AC466">
        <v>4.8784129999999998E-3</v>
      </c>
      <c r="AD466">
        <v>25.699249999999999</v>
      </c>
      <c r="AE466">
        <v>4.7779780000000001</v>
      </c>
    </row>
    <row r="467" spans="1:31" x14ac:dyDescent="0.2">
      <c r="A467" s="74">
        <v>32782</v>
      </c>
      <c r="B467">
        <v>11.26324</v>
      </c>
      <c r="C467"/>
      <c r="D467">
        <v>19.677199999999999</v>
      </c>
      <c r="E467">
        <v>36.97316</v>
      </c>
      <c r="F467">
        <v>2.306187</v>
      </c>
      <c r="G467"/>
      <c r="H467">
        <v>1.1830449999999999</v>
      </c>
      <c r="I467"/>
      <c r="J467"/>
      <c r="K467">
        <v>20.293939999999999</v>
      </c>
      <c r="L467">
        <v>23.793320000000001</v>
      </c>
      <c r="M467">
        <v>17.228629999999999</v>
      </c>
      <c r="N467"/>
      <c r="O467"/>
      <c r="P467">
        <v>1.9758100000000001</v>
      </c>
      <c r="Q467">
        <v>6.1803249999999998</v>
      </c>
      <c r="R467">
        <v>2.5008360000000001</v>
      </c>
      <c r="S467">
        <v>55.918590000000002</v>
      </c>
      <c r="T467">
        <v>4.8588430000000002</v>
      </c>
      <c r="U467">
        <v>1.2817689999999999</v>
      </c>
      <c r="V467">
        <v>19.18657</v>
      </c>
      <c r="W467">
        <v>16.051690000000001</v>
      </c>
      <c r="X467">
        <v>13.64134</v>
      </c>
      <c r="Y467">
        <v>20.599170000000001</v>
      </c>
      <c r="Z467"/>
      <c r="AA467"/>
      <c r="AB467">
        <v>19.82582</v>
      </c>
      <c r="AC467">
        <v>5.1654800000000001E-3</v>
      </c>
      <c r="AD467">
        <v>25.87875</v>
      </c>
      <c r="AE467">
        <v>4.8611849999999999</v>
      </c>
    </row>
    <row r="468" spans="1:31" x14ac:dyDescent="0.2">
      <c r="A468" s="74">
        <v>32813</v>
      </c>
      <c r="B468">
        <v>11.358499999999999</v>
      </c>
      <c r="C468"/>
      <c r="D468">
        <v>19.951550000000001</v>
      </c>
      <c r="E468">
        <v>37.04495</v>
      </c>
      <c r="F468">
        <v>2.3671850000000001</v>
      </c>
      <c r="G468"/>
      <c r="H468">
        <v>1.2084299999999999</v>
      </c>
      <c r="I468"/>
      <c r="J468"/>
      <c r="K468">
        <v>20.405830000000002</v>
      </c>
      <c r="L468">
        <v>23.990780000000001</v>
      </c>
      <c r="M468">
        <v>17.438089999999999</v>
      </c>
      <c r="N468"/>
      <c r="O468"/>
      <c r="P468">
        <v>2.0081039999999999</v>
      </c>
      <c r="Q468">
        <v>6.34579</v>
      </c>
      <c r="R468">
        <v>2.5290979999999998</v>
      </c>
      <c r="S468">
        <v>56.466650000000001</v>
      </c>
      <c r="T468">
        <v>5.005185</v>
      </c>
      <c r="U468">
        <v>1.324292</v>
      </c>
      <c r="V468">
        <v>19.34149</v>
      </c>
      <c r="W468">
        <v>16.016850000000002</v>
      </c>
      <c r="X468">
        <v>13.80878</v>
      </c>
      <c r="Y468">
        <v>21.10622</v>
      </c>
      <c r="Z468"/>
      <c r="AA468"/>
      <c r="AB468">
        <v>19.982109999999999</v>
      </c>
      <c r="AC468">
        <v>5.4665959999999998E-3</v>
      </c>
      <c r="AD468">
        <v>26.038309999999999</v>
      </c>
      <c r="AE468">
        <v>4.9517189999999998</v>
      </c>
    </row>
    <row r="469" spans="1:31" x14ac:dyDescent="0.2">
      <c r="A469" s="74">
        <v>32843</v>
      </c>
      <c r="B469">
        <v>11.45096</v>
      </c>
      <c r="C469"/>
      <c r="D469">
        <v>20.16629</v>
      </c>
      <c r="E469">
        <v>37.080930000000002</v>
      </c>
      <c r="F469">
        <v>2.4600209999999998</v>
      </c>
      <c r="G469"/>
      <c r="H469">
        <v>1.2357659999999999</v>
      </c>
      <c r="I469"/>
      <c r="J469"/>
      <c r="K469">
        <v>20.756830000000001</v>
      </c>
      <c r="L469">
        <v>24.60379</v>
      </c>
      <c r="M469">
        <v>17.654710000000001</v>
      </c>
      <c r="N469"/>
      <c r="O469"/>
      <c r="P469">
        <v>2.0355829999999999</v>
      </c>
      <c r="Q469">
        <v>6.499479</v>
      </c>
      <c r="R469">
        <v>2.5559500000000002</v>
      </c>
      <c r="S469">
        <v>57.390990000000002</v>
      </c>
      <c r="T469">
        <v>5.1940309999999998</v>
      </c>
      <c r="U469">
        <v>1.3714200000000001</v>
      </c>
      <c r="V469">
        <v>19.374580000000002</v>
      </c>
      <c r="W469">
        <v>15.899179999999999</v>
      </c>
      <c r="X469">
        <v>13.98649</v>
      </c>
      <c r="Y469">
        <v>21.614550000000001</v>
      </c>
      <c r="Z469"/>
      <c r="AA469"/>
      <c r="AB469">
        <v>20.237169999999999</v>
      </c>
      <c r="AC469">
        <v>5.6285399999999996E-3</v>
      </c>
      <c r="AD469">
        <v>26.197859999999999</v>
      </c>
      <c r="AE469">
        <v>5.0061590000000002</v>
      </c>
    </row>
    <row r="470" spans="1:31" x14ac:dyDescent="0.2">
      <c r="A470" s="74">
        <v>32874</v>
      </c>
      <c r="B470">
        <v>11.551819999999999</v>
      </c>
      <c r="C470"/>
      <c r="D470">
        <v>20.33032</v>
      </c>
      <c r="E470">
        <v>37.055540000000001</v>
      </c>
      <c r="F470">
        <v>2.5370059999999999</v>
      </c>
      <c r="G470"/>
      <c r="H470">
        <v>1.261037</v>
      </c>
      <c r="I470"/>
      <c r="J470">
        <v>8.7069340000000004</v>
      </c>
      <c r="K470">
        <v>20.81559</v>
      </c>
      <c r="L470">
        <v>24.982330000000001</v>
      </c>
      <c r="M470">
        <v>17.937169999999998</v>
      </c>
      <c r="N470">
        <v>3.7221700000000002</v>
      </c>
      <c r="O470"/>
      <c r="P470">
        <v>2.062484</v>
      </c>
      <c r="Q470">
        <v>6.5896689999999998</v>
      </c>
      <c r="R470">
        <v>2.5866120000000001</v>
      </c>
      <c r="S470">
        <v>57.971769999999999</v>
      </c>
      <c r="T470">
        <v>5.31759</v>
      </c>
      <c r="U470">
        <v>1.4106080000000001</v>
      </c>
      <c r="V470">
        <v>19.35483</v>
      </c>
      <c r="W470">
        <v>15.91531</v>
      </c>
      <c r="X470">
        <v>14.15293</v>
      </c>
      <c r="Y470">
        <v>22.004629999999999</v>
      </c>
      <c r="Z470">
        <v>0.93334419999999996</v>
      </c>
      <c r="AA470"/>
      <c r="AB470">
        <v>20.594480000000001</v>
      </c>
      <c r="AC470">
        <v>5.9321160000000003E-3</v>
      </c>
      <c r="AD470">
        <v>26.316700000000001</v>
      </c>
      <c r="AE470">
        <v>5.1141459999999999</v>
      </c>
    </row>
    <row r="471" spans="1:31" x14ac:dyDescent="0.2">
      <c r="A471" s="74">
        <v>32905</v>
      </c>
      <c r="B471">
        <v>11.6751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1.2977339999999999</v>
      </c>
      <c r="I471"/>
      <c r="J471">
        <v>9.0293460000000003</v>
      </c>
      <c r="K471">
        <v>20.74436</v>
      </c>
      <c r="L471">
        <v>24.888449999999999</v>
      </c>
      <c r="M471">
        <v>18.135560000000002</v>
      </c>
      <c r="N471">
        <v>3.8476240000000002</v>
      </c>
      <c r="O471">
        <v>1.361583</v>
      </c>
      <c r="P471">
        <v>2.0892629999999999</v>
      </c>
      <c r="Q471">
        <v>6.7121849999999998</v>
      </c>
      <c r="R471">
        <v>2.6327050000000001</v>
      </c>
      <c r="S471">
        <v>59.08426</v>
      </c>
      <c r="T471">
        <v>5.4034219999999999</v>
      </c>
      <c r="U471">
        <v>1.4441170000000001</v>
      </c>
      <c r="V471">
        <v>19.457270000000001</v>
      </c>
      <c r="W471">
        <v>15.971679999999999</v>
      </c>
      <c r="X471">
        <v>14.306179999999999</v>
      </c>
      <c r="Y471">
        <v>22.300650000000001</v>
      </c>
      <c r="Z471">
        <v>0.98194320000000002</v>
      </c>
      <c r="AA471"/>
      <c r="AB471">
        <v>20.969709999999999</v>
      </c>
      <c r="AC471">
        <v>6.2074419999999996E-3</v>
      </c>
      <c r="AD471">
        <v>26.419740000000001</v>
      </c>
      <c r="AE471">
        <v>5.1838170000000003</v>
      </c>
    </row>
    <row r="472" spans="1:31" x14ac:dyDescent="0.2">
      <c r="A472" s="74">
        <v>32933</v>
      </c>
      <c r="B472">
        <v>11.79838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1.334219</v>
      </c>
      <c r="I472"/>
      <c r="J472">
        <v>9.3517569999999992</v>
      </c>
      <c r="K472">
        <v>21.077670000000001</v>
      </c>
      <c r="L472">
        <v>24.885619999999999</v>
      </c>
      <c r="M472">
        <v>18.362960000000001</v>
      </c>
      <c r="N472">
        <v>3.9738859999999998</v>
      </c>
      <c r="O472">
        <v>1.438037</v>
      </c>
      <c r="P472">
        <v>2.1189179999999999</v>
      </c>
      <c r="Q472">
        <v>6.892989</v>
      </c>
      <c r="R472">
        <v>2.696224</v>
      </c>
      <c r="S472">
        <v>59.468719999999998</v>
      </c>
      <c r="T472">
        <v>5.5074319999999997</v>
      </c>
      <c r="U472">
        <v>1.4908920000000001</v>
      </c>
      <c r="V472">
        <v>19.654890000000002</v>
      </c>
      <c r="W472">
        <v>15.994020000000001</v>
      </c>
      <c r="X472">
        <v>14.41892</v>
      </c>
      <c r="Y472">
        <v>22.692810000000001</v>
      </c>
      <c r="Z472">
        <v>1.0600339999999999</v>
      </c>
      <c r="AA472"/>
      <c r="AB472">
        <v>20.98198</v>
      </c>
      <c r="AC472">
        <v>6.3378280000000002E-3</v>
      </c>
      <c r="AD472">
        <v>26.51032</v>
      </c>
      <c r="AE472">
        <v>5.2075829999999996</v>
      </c>
    </row>
    <row r="473" spans="1:31" x14ac:dyDescent="0.2">
      <c r="A473" s="74">
        <v>32964</v>
      </c>
      <c r="B473">
        <v>11.930070000000001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1.3675949999999999</v>
      </c>
      <c r="I473"/>
      <c r="J473">
        <v>9.6741700000000002</v>
      </c>
      <c r="K473">
        <v>21.33813</v>
      </c>
      <c r="L473">
        <v>24.96603</v>
      </c>
      <c r="M473">
        <v>18.582419999999999</v>
      </c>
      <c r="N473">
        <v>4.1009549999999999</v>
      </c>
      <c r="O473">
        <v>1.5416000000000001</v>
      </c>
      <c r="P473">
        <v>2.1554389999999999</v>
      </c>
      <c r="Q473">
        <v>6.972162</v>
      </c>
      <c r="R473">
        <v>2.7793389999999998</v>
      </c>
      <c r="S473">
        <v>60.51576</v>
      </c>
      <c r="T473">
        <v>5.6195630000000003</v>
      </c>
      <c r="U473">
        <v>1.536594</v>
      </c>
      <c r="V473">
        <v>19.74269</v>
      </c>
      <c r="W473">
        <v>16.253869999999999</v>
      </c>
      <c r="X473">
        <v>14.57812</v>
      </c>
      <c r="Y473">
        <v>23.004000000000001</v>
      </c>
      <c r="Z473">
        <v>1.145556</v>
      </c>
      <c r="AA473"/>
      <c r="AB473">
        <v>20.86262</v>
      </c>
      <c r="AC473">
        <v>6.641788E-3</v>
      </c>
      <c r="AD473">
        <v>26.605889999999999</v>
      </c>
      <c r="AE473">
        <v>5.2698749999999999</v>
      </c>
    </row>
    <row r="474" spans="1:31" x14ac:dyDescent="0.2">
      <c r="A474" s="74">
        <v>32994</v>
      </c>
      <c r="B474">
        <v>12.03093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1.3861490000000001</v>
      </c>
      <c r="I474"/>
      <c r="J474">
        <v>9.9965810000000008</v>
      </c>
      <c r="K474">
        <v>21.33511</v>
      </c>
      <c r="L474">
        <v>25.09027</v>
      </c>
      <c r="M474">
        <v>18.714919999999999</v>
      </c>
      <c r="N474">
        <v>4.2288329999999998</v>
      </c>
      <c r="O474">
        <v>1.569356</v>
      </c>
      <c r="P474">
        <v>2.18222</v>
      </c>
      <c r="Q474">
        <v>7.0557309999999998</v>
      </c>
      <c r="R474">
        <v>2.8515220000000001</v>
      </c>
      <c r="S474">
        <v>60.818420000000003</v>
      </c>
      <c r="T474">
        <v>5.7463540000000002</v>
      </c>
      <c r="U474">
        <v>1.583569</v>
      </c>
      <c r="V474">
        <v>19.84506</v>
      </c>
      <c r="W474">
        <v>16.442959999999999</v>
      </c>
      <c r="X474">
        <v>14.66709</v>
      </c>
      <c r="Y474">
        <v>23.34441</v>
      </c>
      <c r="Z474">
        <v>1.2294750000000001</v>
      </c>
      <c r="AA474"/>
      <c r="AB474">
        <v>20.910520000000002</v>
      </c>
      <c r="AC474">
        <v>6.914669E-3</v>
      </c>
      <c r="AD474">
        <v>26.597580000000001</v>
      </c>
      <c r="AE474">
        <v>5.336678</v>
      </c>
    </row>
    <row r="475" spans="1:31" x14ac:dyDescent="0.2">
      <c r="A475" s="74">
        <v>33025</v>
      </c>
      <c r="B475">
        <v>12.095370000000001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1.405189</v>
      </c>
      <c r="I475"/>
      <c r="J475">
        <v>10.318989999999999</v>
      </c>
      <c r="K475">
        <v>21.431889999999999</v>
      </c>
      <c r="L475">
        <v>25.71133</v>
      </c>
      <c r="M475">
        <v>18.877379999999999</v>
      </c>
      <c r="N475">
        <v>4.3572480000000002</v>
      </c>
      <c r="O475">
        <v>1.5906020000000001</v>
      </c>
      <c r="P475">
        <v>2.1985839999999999</v>
      </c>
      <c r="Q475">
        <v>7.1662749999999997</v>
      </c>
      <c r="R475">
        <v>2.9159869999999999</v>
      </c>
      <c r="S475">
        <v>60.990200000000002</v>
      </c>
      <c r="T475">
        <v>5.8631380000000002</v>
      </c>
      <c r="U475">
        <v>1.640134</v>
      </c>
      <c r="V475">
        <v>20.153639999999999</v>
      </c>
      <c r="W475">
        <v>16.340250000000001</v>
      </c>
      <c r="X475">
        <v>14.78477</v>
      </c>
      <c r="Y475">
        <v>23.737169999999999</v>
      </c>
      <c r="Z475">
        <v>1.3215349999999999</v>
      </c>
      <c r="AA475"/>
      <c r="AB475">
        <v>20.92306</v>
      </c>
      <c r="AC475">
        <v>7.1770810000000001E-3</v>
      </c>
      <c r="AD475">
        <v>26.70645</v>
      </c>
      <c r="AE475">
        <v>5.3611250000000004</v>
      </c>
    </row>
    <row r="476" spans="1:31" x14ac:dyDescent="0.2">
      <c r="A476" s="74">
        <v>33055</v>
      </c>
      <c r="B476">
        <v>12.145810000000001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1.446048</v>
      </c>
      <c r="I476"/>
      <c r="J476">
        <v>10.64141</v>
      </c>
      <c r="K476">
        <v>21.472270000000002</v>
      </c>
      <c r="L476">
        <v>26.363710000000001</v>
      </c>
      <c r="M476">
        <v>18.984999999999999</v>
      </c>
      <c r="N476">
        <v>4.486472</v>
      </c>
      <c r="O476">
        <v>1.648504</v>
      </c>
      <c r="P476">
        <v>2.2220580000000001</v>
      </c>
      <c r="Q476">
        <v>7.2120040000000003</v>
      </c>
      <c r="R476">
        <v>2.9754119999999999</v>
      </c>
      <c r="S476">
        <v>61.333759999999998</v>
      </c>
      <c r="T476">
        <v>5.9690149999999997</v>
      </c>
      <c r="U476">
        <v>1.6984250000000001</v>
      </c>
      <c r="V476">
        <v>20.327190000000002</v>
      </c>
      <c r="W476">
        <v>16.145720000000001</v>
      </c>
      <c r="X476">
        <v>14.9054</v>
      </c>
      <c r="Y476">
        <v>23.93937</v>
      </c>
      <c r="Z476">
        <v>1.430828</v>
      </c>
      <c r="AA476"/>
      <c r="AB476">
        <v>20.970040000000001</v>
      </c>
      <c r="AC476">
        <v>7.4785509999999999E-3</v>
      </c>
      <c r="AD476">
        <v>26.796189999999999</v>
      </c>
      <c r="AE476">
        <v>5.3737870000000001</v>
      </c>
    </row>
    <row r="477" spans="1:31" x14ac:dyDescent="0.2">
      <c r="A477" s="74">
        <v>33086</v>
      </c>
      <c r="B477">
        <v>12.21585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1.485598</v>
      </c>
      <c r="I477"/>
      <c r="J477">
        <v>10.96382</v>
      </c>
      <c r="K477">
        <v>21.49126</v>
      </c>
      <c r="L477">
        <v>26.383140000000001</v>
      </c>
      <c r="M477">
        <v>19.07302</v>
      </c>
      <c r="N477">
        <v>4.6165029999999998</v>
      </c>
      <c r="O477">
        <v>1.686617</v>
      </c>
      <c r="P477">
        <v>2.2411949999999998</v>
      </c>
      <c r="Q477">
        <v>7.2770619999999999</v>
      </c>
      <c r="R477">
        <v>3.048524</v>
      </c>
      <c r="S477">
        <v>61.660960000000003</v>
      </c>
      <c r="T477">
        <v>6.0804299999999998</v>
      </c>
      <c r="U477">
        <v>1.755306</v>
      </c>
      <c r="V477">
        <v>20.36525</v>
      </c>
      <c r="W477">
        <v>16.33568</v>
      </c>
      <c r="X477">
        <v>15.0335</v>
      </c>
      <c r="Y477">
        <v>24.067450000000001</v>
      </c>
      <c r="Z477">
        <v>1.5523450000000001</v>
      </c>
      <c r="AA477"/>
      <c r="AB477">
        <v>21.043379999999999</v>
      </c>
      <c r="AC477">
        <v>7.7048309999999997E-3</v>
      </c>
      <c r="AD477">
        <v>26.94162</v>
      </c>
      <c r="AE477">
        <v>5.4045129999999997</v>
      </c>
    </row>
    <row r="478" spans="1:31" x14ac:dyDescent="0.2">
      <c r="A478" s="74">
        <v>33117</v>
      </c>
      <c r="B478">
        <v>12.34754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1.5280640000000001</v>
      </c>
      <c r="I478"/>
      <c r="J478">
        <v>11.28623</v>
      </c>
      <c r="K478">
        <v>21.800519999999999</v>
      </c>
      <c r="L478">
        <v>26.532959999999999</v>
      </c>
      <c r="M478">
        <v>19.253219999999999</v>
      </c>
      <c r="N478">
        <v>4.7473409999999996</v>
      </c>
      <c r="O478">
        <v>1.7304710000000001</v>
      </c>
      <c r="P478">
        <v>2.266864</v>
      </c>
      <c r="Q478">
        <v>7.382695</v>
      </c>
      <c r="R478">
        <v>3.1087600000000002</v>
      </c>
      <c r="S478">
        <v>62.053600000000003</v>
      </c>
      <c r="T478">
        <v>6.193816</v>
      </c>
      <c r="U478">
        <v>1.804872</v>
      </c>
      <c r="V478">
        <v>20.402259999999998</v>
      </c>
      <c r="W478">
        <v>16.744630000000001</v>
      </c>
      <c r="X478">
        <v>15.158670000000001</v>
      </c>
      <c r="Y478">
        <v>24.239139999999999</v>
      </c>
      <c r="Z478">
        <v>1.6609989999999999</v>
      </c>
      <c r="AA478"/>
      <c r="AB478">
        <v>21.17764</v>
      </c>
      <c r="AC478">
        <v>7.8693540000000003E-3</v>
      </c>
      <c r="AD478">
        <v>27.046330000000001</v>
      </c>
      <c r="AE478">
        <v>5.4030959999999997</v>
      </c>
    </row>
    <row r="479" spans="1:31" x14ac:dyDescent="0.2">
      <c r="A479" s="74">
        <v>33147</v>
      </c>
      <c r="B479">
        <v>12.456810000000001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1.569293</v>
      </c>
      <c r="I479"/>
      <c r="J479">
        <v>11.608639999999999</v>
      </c>
      <c r="K479">
        <v>21.998899999999999</v>
      </c>
      <c r="L479">
        <v>26.76388</v>
      </c>
      <c r="M479">
        <v>19.381979999999999</v>
      </c>
      <c r="N479">
        <v>4.879257</v>
      </c>
      <c r="O479">
        <v>1.7668470000000001</v>
      </c>
      <c r="P479">
        <v>2.2957779999999999</v>
      </c>
      <c r="Q479">
        <v>7.4952889999999996</v>
      </c>
      <c r="R479">
        <v>3.1430319999999998</v>
      </c>
      <c r="S479">
        <v>62.348080000000003</v>
      </c>
      <c r="T479">
        <v>6.3237300000000003</v>
      </c>
      <c r="U479">
        <v>1.8619600000000001</v>
      </c>
      <c r="V479">
        <v>20.325880000000002</v>
      </c>
      <c r="W479">
        <v>16.855039999999999</v>
      </c>
      <c r="X479">
        <v>15.258929999999999</v>
      </c>
      <c r="Y479">
        <v>24.435649999999999</v>
      </c>
      <c r="Z479">
        <v>1.746254</v>
      </c>
      <c r="AA479"/>
      <c r="AB479">
        <v>21.243960000000001</v>
      </c>
      <c r="AC479">
        <v>8.0552850000000006E-3</v>
      </c>
      <c r="AD479">
        <v>27.08539</v>
      </c>
      <c r="AE479">
        <v>5.4109309999999997</v>
      </c>
    </row>
    <row r="480" spans="1:31" x14ac:dyDescent="0.2">
      <c r="A480" s="74">
        <v>33178</v>
      </c>
      <c r="B480">
        <v>12.56047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1.595764</v>
      </c>
      <c r="I480"/>
      <c r="J480">
        <v>11.931050000000001</v>
      </c>
      <c r="K480">
        <v>22.113800000000001</v>
      </c>
      <c r="L480">
        <v>26.911950000000001</v>
      </c>
      <c r="M480">
        <v>19.50461</v>
      </c>
      <c r="N480">
        <v>5.0119800000000003</v>
      </c>
      <c r="O480">
        <v>1.810111</v>
      </c>
      <c r="P480">
        <v>2.324341</v>
      </c>
      <c r="Q480">
        <v>7.5852339999999998</v>
      </c>
      <c r="R480">
        <v>3.194356</v>
      </c>
      <c r="S480">
        <v>62.020879999999998</v>
      </c>
      <c r="T480">
        <v>6.4964750000000002</v>
      </c>
      <c r="U480">
        <v>1.934631</v>
      </c>
      <c r="V480">
        <v>20.252369999999999</v>
      </c>
      <c r="W480">
        <v>16.945049999999998</v>
      </c>
      <c r="X480">
        <v>15.342079999999999</v>
      </c>
      <c r="Y480">
        <v>24.723800000000001</v>
      </c>
      <c r="Z480">
        <v>1.834122</v>
      </c>
      <c r="AA480"/>
      <c r="AB480">
        <v>21.37452</v>
      </c>
      <c r="AC480">
        <v>8.3247319999999996E-3</v>
      </c>
      <c r="AD480">
        <v>27.11281</v>
      </c>
      <c r="AE480">
        <v>5.5230800000000002</v>
      </c>
    </row>
    <row r="481" spans="1:31" x14ac:dyDescent="0.2">
      <c r="A481" s="74">
        <v>33208</v>
      </c>
      <c r="B481">
        <v>12.67535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1.6266750000000001</v>
      </c>
      <c r="I481"/>
      <c r="J481">
        <v>12.25346</v>
      </c>
      <c r="K481">
        <v>22.467179999999999</v>
      </c>
      <c r="L481">
        <v>27.563089999999999</v>
      </c>
      <c r="M481">
        <v>19.600860000000001</v>
      </c>
      <c r="N481">
        <v>5.1609220000000002</v>
      </c>
      <c r="O481">
        <v>1.8692219999999999</v>
      </c>
      <c r="P481">
        <v>2.3549009999999999</v>
      </c>
      <c r="Q481">
        <v>7.566935</v>
      </c>
      <c r="R481">
        <v>3.2797830000000001</v>
      </c>
      <c r="S481">
        <v>62.233559999999997</v>
      </c>
      <c r="T481">
        <v>6.6511420000000001</v>
      </c>
      <c r="U481">
        <v>1.994534</v>
      </c>
      <c r="V481">
        <v>20.2807</v>
      </c>
      <c r="W481">
        <v>17.40953</v>
      </c>
      <c r="X481">
        <v>15.47034</v>
      </c>
      <c r="Y481">
        <v>24.972010000000001</v>
      </c>
      <c r="Z481">
        <v>1.8695870000000001</v>
      </c>
      <c r="AA481"/>
      <c r="AB481">
        <v>22.132480000000001</v>
      </c>
      <c r="AC481">
        <v>8.5953149999999992E-3</v>
      </c>
      <c r="AD481">
        <v>27.18927</v>
      </c>
      <c r="AE481">
        <v>5.6293009999999999</v>
      </c>
    </row>
    <row r="482" spans="1:31" x14ac:dyDescent="0.2">
      <c r="A482" s="74">
        <v>33239</v>
      </c>
      <c r="B482">
        <v>12.66694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1.6580269999999999</v>
      </c>
      <c r="I482"/>
      <c r="J482">
        <v>12.57588</v>
      </c>
      <c r="K482">
        <v>22.48048</v>
      </c>
      <c r="L482">
        <v>27.904990000000002</v>
      </c>
      <c r="M482">
        <v>19.65831</v>
      </c>
      <c r="N482">
        <v>5.2765599999999999</v>
      </c>
      <c r="O482">
        <v>1.9134230000000001</v>
      </c>
      <c r="P482">
        <v>2.378565</v>
      </c>
      <c r="Q482">
        <v>7.50345</v>
      </c>
      <c r="R482">
        <v>3.43899</v>
      </c>
      <c r="S482">
        <v>62.364440000000002</v>
      </c>
      <c r="T482">
        <v>6.7629049999999999</v>
      </c>
      <c r="U482">
        <v>2.032381</v>
      </c>
      <c r="V482">
        <v>20.418240000000001</v>
      </c>
      <c r="W482">
        <v>17.55264</v>
      </c>
      <c r="X482">
        <v>15.578060000000001</v>
      </c>
      <c r="Y482">
        <v>25.2622</v>
      </c>
      <c r="Z482">
        <v>1.884344</v>
      </c>
      <c r="AA482"/>
      <c r="AB482">
        <v>22.449639999999999</v>
      </c>
      <c r="AC482">
        <v>8.8005930000000007E-3</v>
      </c>
      <c r="AD482">
        <v>27.321400000000001</v>
      </c>
      <c r="AE482">
        <v>5.6672320000000003</v>
      </c>
    </row>
    <row r="483" spans="1:31" x14ac:dyDescent="0.2">
      <c r="A483" s="74">
        <v>33270</v>
      </c>
      <c r="B483">
        <v>12.602499999999999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1.6803300000000001</v>
      </c>
      <c r="I483"/>
      <c r="J483">
        <v>12.898289999999999</v>
      </c>
      <c r="K483">
        <v>21.870100000000001</v>
      </c>
      <c r="L483">
        <v>27.756319999999999</v>
      </c>
      <c r="M483">
        <v>19.723590000000002</v>
      </c>
      <c r="N483">
        <v>5.3713030000000002</v>
      </c>
      <c r="O483">
        <v>1.9345460000000001</v>
      </c>
      <c r="P483">
        <v>2.411737</v>
      </c>
      <c r="Q483">
        <v>7.5832940000000004</v>
      </c>
      <c r="R483">
        <v>3.565928</v>
      </c>
      <c r="S483">
        <v>62.511679999999998</v>
      </c>
      <c r="T483">
        <v>6.8895150000000003</v>
      </c>
      <c r="U483">
        <v>2.0790639999999998</v>
      </c>
      <c r="V483">
        <v>20.603829999999999</v>
      </c>
      <c r="W483">
        <v>17.264890000000001</v>
      </c>
      <c r="X483">
        <v>15.67456</v>
      </c>
      <c r="Y483">
        <v>25.782360000000001</v>
      </c>
      <c r="Z483">
        <v>1.948898</v>
      </c>
      <c r="AA483"/>
      <c r="AB483">
        <v>22.394079999999999</v>
      </c>
      <c r="AC483">
        <v>9.1025659999999994E-3</v>
      </c>
      <c r="AD483">
        <v>27.461010000000002</v>
      </c>
      <c r="AE483">
        <v>5.836951</v>
      </c>
    </row>
    <row r="484" spans="1:31" x14ac:dyDescent="0.2">
      <c r="A484" s="74">
        <v>33298</v>
      </c>
      <c r="B484">
        <v>12.622109999999999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1.7006699999999999</v>
      </c>
      <c r="I484"/>
      <c r="J484">
        <v>13.220700000000001</v>
      </c>
      <c r="K484">
        <v>21.949529999999999</v>
      </c>
      <c r="L484">
        <v>27.85303</v>
      </c>
      <c r="M484">
        <v>19.79823</v>
      </c>
      <c r="N484">
        <v>5.4888019999999997</v>
      </c>
      <c r="O484">
        <v>1.911813</v>
      </c>
      <c r="P484">
        <v>2.4459559999999998</v>
      </c>
      <c r="Q484">
        <v>7.7351729999999996</v>
      </c>
      <c r="R484">
        <v>3.6330260000000001</v>
      </c>
      <c r="S484">
        <v>62.626199999999997</v>
      </c>
      <c r="T484">
        <v>7.0256069999999999</v>
      </c>
      <c r="U484">
        <v>2.1425429999999999</v>
      </c>
      <c r="V484">
        <v>20.75665</v>
      </c>
      <c r="W484">
        <v>17.17398</v>
      </c>
      <c r="X484">
        <v>15.793369999999999</v>
      </c>
      <c r="Y484">
        <v>26.579560000000001</v>
      </c>
      <c r="Z484">
        <v>2.0321850000000001</v>
      </c>
      <c r="AA484"/>
      <c r="AB484">
        <v>22.752790000000001</v>
      </c>
      <c r="AC484">
        <v>9.4667569999999993E-3</v>
      </c>
      <c r="AD484">
        <v>27.605609999999999</v>
      </c>
      <c r="AE484">
        <v>5.9754889999999996</v>
      </c>
    </row>
    <row r="485" spans="1:31" x14ac:dyDescent="0.2">
      <c r="A485" s="74">
        <v>33329</v>
      </c>
      <c r="B485">
        <v>12.650130000000001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1.7343459999999999</v>
      </c>
      <c r="I485"/>
      <c r="J485">
        <v>13.54311</v>
      </c>
      <c r="K485">
        <v>22.598089999999999</v>
      </c>
      <c r="L485">
        <v>27.95298</v>
      </c>
      <c r="M485">
        <v>19.91029</v>
      </c>
      <c r="N485">
        <v>5.5985849999999999</v>
      </c>
      <c r="O485">
        <v>1.918892</v>
      </c>
      <c r="P485">
        <v>2.474186</v>
      </c>
      <c r="Q485">
        <v>7.8424610000000001</v>
      </c>
      <c r="R485">
        <v>3.6953559999999999</v>
      </c>
      <c r="S485">
        <v>62.822519999999997</v>
      </c>
      <c r="T485">
        <v>7.1488829999999997</v>
      </c>
      <c r="U485">
        <v>2.2046230000000002</v>
      </c>
      <c r="V485">
        <v>20.899229999999999</v>
      </c>
      <c r="W485">
        <v>17.19172</v>
      </c>
      <c r="X485">
        <v>15.90788</v>
      </c>
      <c r="Y485">
        <v>27.26435</v>
      </c>
      <c r="Z485">
        <v>2.1214309999999998</v>
      </c>
      <c r="AA485"/>
      <c r="AB485">
        <v>22.855250000000002</v>
      </c>
      <c r="AC485">
        <v>9.9143400000000007E-3</v>
      </c>
      <c r="AD485">
        <v>27.69286</v>
      </c>
      <c r="AE485">
        <v>6.0036440000000004</v>
      </c>
    </row>
    <row r="486" spans="1:31" x14ac:dyDescent="0.2">
      <c r="A486" s="74">
        <v>33359</v>
      </c>
      <c r="B486">
        <v>12.700559999999999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1.782152</v>
      </c>
      <c r="I486"/>
      <c r="J486">
        <v>13.86552</v>
      </c>
      <c r="K486">
        <v>23.105840000000001</v>
      </c>
      <c r="L486">
        <v>28.032550000000001</v>
      </c>
      <c r="M486">
        <v>19.98442</v>
      </c>
      <c r="N486">
        <v>5.7560010000000004</v>
      </c>
      <c r="O486">
        <v>1.973093</v>
      </c>
      <c r="P486">
        <v>2.5132680000000001</v>
      </c>
      <c r="Q486">
        <v>7.9305139999999996</v>
      </c>
      <c r="R486">
        <v>3.7600769999999999</v>
      </c>
      <c r="S486">
        <v>62.969760000000001</v>
      </c>
      <c r="T486">
        <v>7.2541589999999996</v>
      </c>
      <c r="U486">
        <v>2.2702420000000001</v>
      </c>
      <c r="V486">
        <v>20.945029999999999</v>
      </c>
      <c r="W486">
        <v>17.291260000000001</v>
      </c>
      <c r="X486">
        <v>16.025649999999999</v>
      </c>
      <c r="Y486">
        <v>27.658259999999999</v>
      </c>
      <c r="Z486">
        <v>2.2411340000000002</v>
      </c>
      <c r="AA486"/>
      <c r="AB486">
        <v>23.025770000000001</v>
      </c>
      <c r="AC486">
        <v>1.043846E-2</v>
      </c>
      <c r="AD486">
        <v>27.780950000000001</v>
      </c>
      <c r="AE486">
        <v>6.1171569999999997</v>
      </c>
    </row>
    <row r="487" spans="1:31" x14ac:dyDescent="0.2">
      <c r="A487" s="74">
        <v>33390</v>
      </c>
      <c r="B487">
        <v>12.77061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1.8116049999999999</v>
      </c>
      <c r="I487"/>
      <c r="J487">
        <v>14.187939999999999</v>
      </c>
      <c r="K487">
        <v>23.30735</v>
      </c>
      <c r="L487">
        <v>28.24823</v>
      </c>
      <c r="M487">
        <v>20.024260000000002</v>
      </c>
      <c r="N487">
        <v>5.8971400000000003</v>
      </c>
      <c r="O487">
        <v>2.0169410000000001</v>
      </c>
      <c r="P487">
        <v>2.5430869999999999</v>
      </c>
      <c r="Q487">
        <v>7.9881609999999998</v>
      </c>
      <c r="R487">
        <v>3.7922229999999999</v>
      </c>
      <c r="S487">
        <v>63.108820000000001</v>
      </c>
      <c r="T487">
        <v>7.3659270000000001</v>
      </c>
      <c r="U487">
        <v>2.320424</v>
      </c>
      <c r="V487">
        <v>20.91187</v>
      </c>
      <c r="W487">
        <v>17.558129999999998</v>
      </c>
      <c r="X487">
        <v>16.123370000000001</v>
      </c>
      <c r="Y487">
        <v>28.092510000000001</v>
      </c>
      <c r="Z487">
        <v>2.3699910000000002</v>
      </c>
      <c r="AA487"/>
      <c r="AB487">
        <v>23.38599</v>
      </c>
      <c r="AC487">
        <v>1.0954719999999999E-2</v>
      </c>
      <c r="AD487">
        <v>27.85491</v>
      </c>
      <c r="AE487">
        <v>6.1958700000000002</v>
      </c>
    </row>
    <row r="488" spans="1:31" x14ac:dyDescent="0.2">
      <c r="A488" s="74">
        <v>33420</v>
      </c>
      <c r="B488">
        <v>12.80983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1.8159639999999999</v>
      </c>
      <c r="I488"/>
      <c r="J488">
        <v>14.510350000000001</v>
      </c>
      <c r="K488">
        <v>23.865220000000001</v>
      </c>
      <c r="L488">
        <v>28.465890000000002</v>
      </c>
      <c r="M488">
        <v>20.034829999999999</v>
      </c>
      <c r="N488">
        <v>6.0104389999999999</v>
      </c>
      <c r="O488">
        <v>2.0911140000000001</v>
      </c>
      <c r="P488">
        <v>2.5621580000000002</v>
      </c>
      <c r="Q488">
        <v>8.0678640000000001</v>
      </c>
      <c r="R488">
        <v>3.7831860000000002</v>
      </c>
      <c r="S488">
        <v>63.337859999999999</v>
      </c>
      <c r="T488">
        <v>7.5036670000000001</v>
      </c>
      <c r="U488">
        <v>2.363013</v>
      </c>
      <c r="V488">
        <v>21.007059999999999</v>
      </c>
      <c r="W488">
        <v>17.61871</v>
      </c>
      <c r="X488">
        <v>16.208349999999999</v>
      </c>
      <c r="Y488">
        <v>28.48021</v>
      </c>
      <c r="Z488">
        <v>2.4447350000000001</v>
      </c>
      <c r="AA488"/>
      <c r="AB488">
        <v>23.62144</v>
      </c>
      <c r="AC488">
        <v>1.144188E-2</v>
      </c>
      <c r="AD488">
        <v>27.889810000000001</v>
      </c>
      <c r="AE488">
        <v>6.173241</v>
      </c>
    </row>
    <row r="489" spans="1:31" x14ac:dyDescent="0.2">
      <c r="A489" s="74">
        <v>33451</v>
      </c>
      <c r="B489">
        <v>12.84906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1.818802</v>
      </c>
      <c r="I489"/>
      <c r="J489">
        <v>14.83276</v>
      </c>
      <c r="K489">
        <v>24.350809999999999</v>
      </c>
      <c r="L489">
        <v>28.50018</v>
      </c>
      <c r="M489">
        <v>20.046880000000002</v>
      </c>
      <c r="N489">
        <v>6.1357879999999998</v>
      </c>
      <c r="O489">
        <v>2.120657</v>
      </c>
      <c r="P489">
        <v>2.5930089999999999</v>
      </c>
      <c r="Q489">
        <v>8.1895330000000008</v>
      </c>
      <c r="R489">
        <v>3.848878</v>
      </c>
      <c r="S489">
        <v>63.329680000000003</v>
      </c>
      <c r="T489">
        <v>7.6640240000000004</v>
      </c>
      <c r="U489">
        <v>2.4197340000000001</v>
      </c>
      <c r="V489">
        <v>21.127870000000001</v>
      </c>
      <c r="W489">
        <v>17.485700000000001</v>
      </c>
      <c r="X489">
        <v>16.28013</v>
      </c>
      <c r="Y489">
        <v>29.050940000000001</v>
      </c>
      <c r="Z489">
        <v>2.504953</v>
      </c>
      <c r="AA489"/>
      <c r="AB489">
        <v>23.581440000000001</v>
      </c>
      <c r="AC489">
        <v>1.2009479999999999E-2</v>
      </c>
      <c r="AD489">
        <v>27.880669999999999</v>
      </c>
      <c r="AE489">
        <v>6.1736610000000001</v>
      </c>
    </row>
    <row r="490" spans="1:31" x14ac:dyDescent="0.2">
      <c r="A490" s="74">
        <v>33482</v>
      </c>
      <c r="B490">
        <v>12.9079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1.875208</v>
      </c>
      <c r="I490"/>
      <c r="J490">
        <v>15.15517</v>
      </c>
      <c r="K490">
        <v>24.15785</v>
      </c>
      <c r="L490">
        <v>28.620259999999998</v>
      </c>
      <c r="M490">
        <v>20.08502</v>
      </c>
      <c r="N490">
        <v>6.2669930000000003</v>
      </c>
      <c r="O490">
        <v>2.1149969999999998</v>
      </c>
      <c r="P490">
        <v>2.6313149999999998</v>
      </c>
      <c r="Q490">
        <v>8.2879909999999999</v>
      </c>
      <c r="R490">
        <v>3.8764159999999999</v>
      </c>
      <c r="S490">
        <v>63.501460000000002</v>
      </c>
      <c r="T490">
        <v>7.8149879999999996</v>
      </c>
      <c r="U490">
        <v>2.4425729999999999</v>
      </c>
      <c r="V490">
        <v>21.836290000000002</v>
      </c>
      <c r="W490">
        <v>17.52026</v>
      </c>
      <c r="X490">
        <v>16.37032</v>
      </c>
      <c r="Y490">
        <v>29.766999999999999</v>
      </c>
      <c r="Z490">
        <v>2.5810650000000002</v>
      </c>
      <c r="AA490"/>
      <c r="AB490">
        <v>23.65626</v>
      </c>
      <c r="AC490">
        <v>1.2811889999999999E-2</v>
      </c>
      <c r="AD490">
        <v>27.879840000000002</v>
      </c>
      <c r="AE490">
        <v>6.2244450000000002</v>
      </c>
    </row>
    <row r="491" spans="1:31" x14ac:dyDescent="0.2">
      <c r="A491" s="74">
        <v>33512</v>
      </c>
      <c r="B491">
        <v>12.933109999999999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1.975306</v>
      </c>
      <c r="I491"/>
      <c r="J491">
        <v>15.47758</v>
      </c>
      <c r="K491">
        <v>24.299399999999999</v>
      </c>
      <c r="L491">
        <v>28.778780000000001</v>
      </c>
      <c r="M491">
        <v>20.11431</v>
      </c>
      <c r="N491">
        <v>6.4158220000000004</v>
      </c>
      <c r="O491">
        <v>2.1496710000000001</v>
      </c>
      <c r="P491">
        <v>2.6805129999999999</v>
      </c>
      <c r="Q491">
        <v>8.3538130000000006</v>
      </c>
      <c r="R491">
        <v>3.8719480000000002</v>
      </c>
      <c r="S491">
        <v>63.640520000000002</v>
      </c>
      <c r="T491">
        <v>7.8998720000000002</v>
      </c>
      <c r="U491">
        <v>2.4829539999999999</v>
      </c>
      <c r="V491">
        <v>22.327570000000001</v>
      </c>
      <c r="W491">
        <v>17.72756</v>
      </c>
      <c r="X491">
        <v>16.482279999999999</v>
      </c>
      <c r="Y491">
        <v>30.272449999999999</v>
      </c>
      <c r="Z491">
        <v>2.6501649999999999</v>
      </c>
      <c r="AA491"/>
      <c r="AB491">
        <v>23.82929</v>
      </c>
      <c r="AC491">
        <v>1.367489E-2</v>
      </c>
      <c r="AD491">
        <v>27.92306</v>
      </c>
      <c r="AE491">
        <v>6.2510440000000003</v>
      </c>
    </row>
    <row r="492" spans="1:31" x14ac:dyDescent="0.2">
      <c r="A492" s="74">
        <v>33543</v>
      </c>
      <c r="B492">
        <v>12.9107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2.068149</v>
      </c>
      <c r="I492"/>
      <c r="J492">
        <v>15.8</v>
      </c>
      <c r="K492">
        <v>24.51388</v>
      </c>
      <c r="L492">
        <v>29.000219999999999</v>
      </c>
      <c r="M492">
        <v>20.13505</v>
      </c>
      <c r="N492">
        <v>6.6080439999999996</v>
      </c>
      <c r="O492">
        <v>2.1783399999999999</v>
      </c>
      <c r="P492">
        <v>2.7432720000000002</v>
      </c>
      <c r="Q492">
        <v>8.4124440000000007</v>
      </c>
      <c r="R492">
        <v>4.015701</v>
      </c>
      <c r="S492">
        <v>63.61598</v>
      </c>
      <c r="T492">
        <v>8.0358029999999996</v>
      </c>
      <c r="U492">
        <v>2.5610930000000001</v>
      </c>
      <c r="V492">
        <v>22.294560000000001</v>
      </c>
      <c r="W492">
        <v>17.820460000000001</v>
      </c>
      <c r="X492">
        <v>16.58681</v>
      </c>
      <c r="Y492">
        <v>30.50873</v>
      </c>
      <c r="Z492">
        <v>2.7098589999999998</v>
      </c>
      <c r="AA492"/>
      <c r="AB492">
        <v>23.837679999999999</v>
      </c>
      <c r="AC492">
        <v>1.4439850000000001E-2</v>
      </c>
      <c r="AD492">
        <v>27.967929999999999</v>
      </c>
      <c r="AE492">
        <v>6.326346</v>
      </c>
    </row>
    <row r="493" spans="1:31" x14ac:dyDescent="0.2">
      <c r="A493" s="74">
        <v>33573</v>
      </c>
      <c r="B493">
        <v>12.941520000000001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2.1489470000000002</v>
      </c>
      <c r="I493"/>
      <c r="J493">
        <v>16.227080000000001</v>
      </c>
      <c r="K493">
        <v>24.313690000000001</v>
      </c>
      <c r="L493">
        <v>29.69997</v>
      </c>
      <c r="M493">
        <v>20.183420000000002</v>
      </c>
      <c r="N493">
        <v>6.9231939999999996</v>
      </c>
      <c r="O493">
        <v>2.204942</v>
      </c>
      <c r="P493">
        <v>2.792468</v>
      </c>
      <c r="Q493">
        <v>8.5005670000000002</v>
      </c>
      <c r="R493">
        <v>4.4766959999999996</v>
      </c>
      <c r="S493">
        <v>63.61598</v>
      </c>
      <c r="T493">
        <v>8.2431859999999997</v>
      </c>
      <c r="U493">
        <v>2.5930849999999999</v>
      </c>
      <c r="V493">
        <v>22.62472</v>
      </c>
      <c r="W493">
        <v>17.900459999999999</v>
      </c>
      <c r="X493">
        <v>16.687850000000001</v>
      </c>
      <c r="Y493">
        <v>30.549579999999999</v>
      </c>
      <c r="Z493">
        <v>2.5939399999999999</v>
      </c>
      <c r="AA493"/>
      <c r="AB493">
        <v>23.77412</v>
      </c>
      <c r="AC493">
        <v>1.517167E-2</v>
      </c>
      <c r="AD493">
        <v>28.023610000000001</v>
      </c>
      <c r="AE493">
        <v>6.3643999999999998</v>
      </c>
    </row>
    <row r="494" spans="1:31" x14ac:dyDescent="0.2">
      <c r="A494" s="74">
        <v>33604</v>
      </c>
      <c r="B494">
        <v>12.98915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2.2325119999999998</v>
      </c>
      <c r="I494"/>
      <c r="J494">
        <v>13.807090000000001</v>
      </c>
      <c r="K494">
        <v>24.751930000000002</v>
      </c>
      <c r="L494">
        <v>29.966660000000001</v>
      </c>
      <c r="M494">
        <v>20.294609999999999</v>
      </c>
      <c r="N494">
        <v>7.2248330000000003</v>
      </c>
      <c r="O494">
        <v>2.2394340000000001</v>
      </c>
      <c r="P494">
        <v>2.8313839999999999</v>
      </c>
      <c r="Q494">
        <v>8.5752950000000006</v>
      </c>
      <c r="R494">
        <v>4.9660010000000003</v>
      </c>
      <c r="S494">
        <v>63.624160000000003</v>
      </c>
      <c r="T494">
        <v>8.3662130000000001</v>
      </c>
      <c r="U494">
        <v>2.5999509999999999</v>
      </c>
      <c r="V494">
        <v>22.762979999999999</v>
      </c>
      <c r="W494">
        <v>18.219360000000002</v>
      </c>
      <c r="X494">
        <v>16.79748</v>
      </c>
      <c r="Y494">
        <v>30.199549999999999</v>
      </c>
      <c r="Z494">
        <v>2.5321470000000001</v>
      </c>
      <c r="AA494"/>
      <c r="AB494">
        <v>23.559830000000002</v>
      </c>
      <c r="AC494">
        <v>1.598432E-2</v>
      </c>
      <c r="AD494">
        <v>28.098400000000002</v>
      </c>
      <c r="AE494">
        <v>6.3959130000000002</v>
      </c>
    </row>
    <row r="495" spans="1:31" x14ac:dyDescent="0.2">
      <c r="A495" s="74">
        <v>33635</v>
      </c>
      <c r="B495">
        <v>13.019970000000001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2.3069839999999999</v>
      </c>
      <c r="I495"/>
      <c r="J495">
        <v>14.289669999999999</v>
      </c>
      <c r="K495">
        <v>25.58785</v>
      </c>
      <c r="L495">
        <v>29.742349999999998</v>
      </c>
      <c r="M495">
        <v>20.415150000000001</v>
      </c>
      <c r="N495">
        <v>7.3722750000000001</v>
      </c>
      <c r="O495">
        <v>2.2638760000000002</v>
      </c>
      <c r="P495">
        <v>2.8772419999999999</v>
      </c>
      <c r="Q495">
        <v>8.5989190000000004</v>
      </c>
      <c r="R495">
        <v>5.2174519999999998</v>
      </c>
      <c r="S495">
        <v>63.542360000000002</v>
      </c>
      <c r="T495">
        <v>8.4747780000000006</v>
      </c>
      <c r="U495">
        <v>2.6356130000000002</v>
      </c>
      <c r="V495">
        <v>22.869039999999998</v>
      </c>
      <c r="W495">
        <v>18.509699999999999</v>
      </c>
      <c r="X495">
        <v>16.9101</v>
      </c>
      <c r="Y495">
        <v>30.075849999999999</v>
      </c>
      <c r="Z495">
        <v>2.6963509999999999</v>
      </c>
      <c r="AA495"/>
      <c r="AB495">
        <v>23.38128</v>
      </c>
      <c r="AC495">
        <v>1.6845280000000001E-2</v>
      </c>
      <c r="AD495">
        <v>28.254629999999999</v>
      </c>
      <c r="AE495">
        <v>6.5251479999999997</v>
      </c>
    </row>
    <row r="496" spans="1:31" x14ac:dyDescent="0.2">
      <c r="A496" s="74">
        <v>33664</v>
      </c>
      <c r="B496">
        <v>13.008760000000001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2.3857780000000002</v>
      </c>
      <c r="I496"/>
      <c r="J496">
        <v>14.458349999999999</v>
      </c>
      <c r="K496">
        <v>25.730869999999999</v>
      </c>
      <c r="L496">
        <v>29.861000000000001</v>
      </c>
      <c r="M496">
        <v>20.49091</v>
      </c>
      <c r="N496">
        <v>7.5088220000000003</v>
      </c>
      <c r="O496">
        <v>2.3056640000000002</v>
      </c>
      <c r="P496">
        <v>2.9165830000000001</v>
      </c>
      <c r="Q496">
        <v>8.6020590000000006</v>
      </c>
      <c r="R496">
        <v>5.3729829999999996</v>
      </c>
      <c r="S496">
        <v>63.730499999999999</v>
      </c>
      <c r="T496">
        <v>8.624682</v>
      </c>
      <c r="U496">
        <v>2.6708150000000002</v>
      </c>
      <c r="V496">
        <v>22.80292</v>
      </c>
      <c r="W496">
        <v>18.828569999999999</v>
      </c>
      <c r="X496">
        <v>17.000019999999999</v>
      </c>
      <c r="Y496">
        <v>30.299099999999999</v>
      </c>
      <c r="Z496">
        <v>2.820824</v>
      </c>
      <c r="AA496"/>
      <c r="AB496">
        <v>23.476800000000001</v>
      </c>
      <c r="AC496">
        <v>1.7848039999999999E-2</v>
      </c>
      <c r="AD496">
        <v>28.287040000000001</v>
      </c>
      <c r="AE496">
        <v>6.534084</v>
      </c>
    </row>
    <row r="497" spans="1:31" x14ac:dyDescent="0.2">
      <c r="A497" s="74">
        <v>33695</v>
      </c>
      <c r="B497">
        <v>13.031169999999999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2.4709840000000001</v>
      </c>
      <c r="I497"/>
      <c r="J497">
        <v>14.503819999999999</v>
      </c>
      <c r="K497">
        <v>25.866589999999999</v>
      </c>
      <c r="L497">
        <v>30.09694</v>
      </c>
      <c r="M497">
        <v>20.539390000000001</v>
      </c>
      <c r="N497">
        <v>7.7581420000000003</v>
      </c>
      <c r="O497">
        <v>2.370161</v>
      </c>
      <c r="P497">
        <v>2.947616</v>
      </c>
      <c r="Q497">
        <v>8.6370719999999999</v>
      </c>
      <c r="R497">
        <v>5.5313809999999997</v>
      </c>
      <c r="S497">
        <v>63.61598</v>
      </c>
      <c r="T497">
        <v>8.7784309999999994</v>
      </c>
      <c r="U497">
        <v>2.7015570000000002</v>
      </c>
      <c r="V497">
        <v>22.74905</v>
      </c>
      <c r="W497">
        <v>18.95553</v>
      </c>
      <c r="X497">
        <v>17.049890000000001</v>
      </c>
      <c r="Y497">
        <v>30.432359999999999</v>
      </c>
      <c r="Z497">
        <v>2.9170379999999998</v>
      </c>
      <c r="AA497"/>
      <c r="AB497">
        <v>23.6404</v>
      </c>
      <c r="AC497">
        <v>1.884715E-2</v>
      </c>
      <c r="AD497">
        <v>28.252140000000001</v>
      </c>
      <c r="AE497">
        <v>6.5785200000000001</v>
      </c>
    </row>
    <row r="498" spans="1:31" x14ac:dyDescent="0.2">
      <c r="A498" s="74">
        <v>33725</v>
      </c>
      <c r="B498">
        <v>13.12083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2.5371990000000002</v>
      </c>
      <c r="I498"/>
      <c r="J498">
        <v>14.694509999999999</v>
      </c>
      <c r="K498">
        <v>26.030999999999999</v>
      </c>
      <c r="L498">
        <v>30.376840000000001</v>
      </c>
      <c r="M498">
        <v>20.502389999999998</v>
      </c>
      <c r="N498">
        <v>7.9519690000000001</v>
      </c>
      <c r="O498">
        <v>2.439597</v>
      </c>
      <c r="P498">
        <v>2.9936050000000001</v>
      </c>
      <c r="Q498">
        <v>8.6876320000000007</v>
      </c>
      <c r="R498">
        <v>5.6272710000000004</v>
      </c>
      <c r="S498">
        <v>63.452379999999998</v>
      </c>
      <c r="T498">
        <v>8.9106470000000009</v>
      </c>
      <c r="U498">
        <v>2.7458550000000002</v>
      </c>
      <c r="V498">
        <v>23.04223</v>
      </c>
      <c r="W498">
        <v>18.839980000000001</v>
      </c>
      <c r="X498">
        <v>17.109539999999999</v>
      </c>
      <c r="Y498">
        <v>30.757100000000001</v>
      </c>
      <c r="Z498">
        <v>3.0081380000000002</v>
      </c>
      <c r="AA498"/>
      <c r="AB498">
        <v>23.741009999999999</v>
      </c>
      <c r="AC498">
        <v>1.9876049999999999E-2</v>
      </c>
      <c r="AD498">
        <v>28.242999999999999</v>
      </c>
      <c r="AE498">
        <v>6.6181999999999999</v>
      </c>
    </row>
    <row r="499" spans="1:31" x14ac:dyDescent="0.2">
      <c r="A499" s="74">
        <v>33756</v>
      </c>
      <c r="B499">
        <v>13.16006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2.613029</v>
      </c>
      <c r="I499"/>
      <c r="J499">
        <v>14.85439</v>
      </c>
      <c r="K499">
        <v>26.06194</v>
      </c>
      <c r="L499">
        <v>30.599250000000001</v>
      </c>
      <c r="M499">
        <v>20.50648</v>
      </c>
      <c r="N499">
        <v>8.1183399999999999</v>
      </c>
      <c r="O499">
        <v>2.4836779999999998</v>
      </c>
      <c r="P499">
        <v>3.0442390000000001</v>
      </c>
      <c r="Q499">
        <v>8.6664919999999999</v>
      </c>
      <c r="R499">
        <v>5.6561370000000002</v>
      </c>
      <c r="S499">
        <v>63.526000000000003</v>
      </c>
      <c r="T499">
        <v>9.0418570000000003</v>
      </c>
      <c r="U499">
        <v>2.7752029999999999</v>
      </c>
      <c r="V499">
        <v>23.176380000000002</v>
      </c>
      <c r="W499">
        <v>18.70082</v>
      </c>
      <c r="X499">
        <v>17.16854</v>
      </c>
      <c r="Y499">
        <v>31.111160000000002</v>
      </c>
      <c r="Z499">
        <v>3.1025860000000001</v>
      </c>
      <c r="AA499"/>
      <c r="AB499">
        <v>23.779630000000001</v>
      </c>
      <c r="AC499">
        <v>2.1021379999999999E-2</v>
      </c>
      <c r="AD499">
        <v>28.19979</v>
      </c>
      <c r="AE499">
        <v>6.5891359999999999</v>
      </c>
    </row>
    <row r="500" spans="1:31" x14ac:dyDescent="0.2">
      <c r="A500" s="74">
        <v>33786</v>
      </c>
      <c r="B500">
        <v>13.216089999999999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2.6685150000000002</v>
      </c>
      <c r="I500"/>
      <c r="J500">
        <v>15.27683</v>
      </c>
      <c r="K500">
        <v>26.045850000000002</v>
      </c>
      <c r="L500">
        <v>30.727779999999999</v>
      </c>
      <c r="M500">
        <v>20.5871</v>
      </c>
      <c r="N500">
        <v>8.3246479999999998</v>
      </c>
      <c r="O500">
        <v>2.5039669999999998</v>
      </c>
      <c r="P500">
        <v>3.0877189999999999</v>
      </c>
      <c r="Q500">
        <v>8.7673199999999998</v>
      </c>
      <c r="R500">
        <v>5.7269290000000002</v>
      </c>
      <c r="S500">
        <v>63.403300000000002</v>
      </c>
      <c r="T500">
        <v>9.1741150000000005</v>
      </c>
      <c r="U500">
        <v>2.8342550000000002</v>
      </c>
      <c r="V500">
        <v>23.311499999999999</v>
      </c>
      <c r="W500">
        <v>18.680050000000001</v>
      </c>
      <c r="X500">
        <v>17.246359999999999</v>
      </c>
      <c r="Y500">
        <v>31.4787</v>
      </c>
      <c r="Z500">
        <v>3.2138779999999998</v>
      </c>
      <c r="AA500"/>
      <c r="AB500">
        <v>23.737220000000001</v>
      </c>
      <c r="AC500">
        <v>2.2092669999999998E-2</v>
      </c>
      <c r="AD500">
        <v>28.203939999999999</v>
      </c>
      <c r="AE500">
        <v>6.6828700000000003</v>
      </c>
    </row>
    <row r="501" spans="1:31" x14ac:dyDescent="0.2">
      <c r="A501" s="74">
        <v>33817</v>
      </c>
      <c r="B501">
        <v>13.32536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2.6828219999999998</v>
      </c>
      <c r="I501"/>
      <c r="J501">
        <v>15.94716</v>
      </c>
      <c r="K501">
        <v>26.199670000000001</v>
      </c>
      <c r="L501">
        <v>30.761369999999999</v>
      </c>
      <c r="M501">
        <v>20.613109999999999</v>
      </c>
      <c r="N501">
        <v>8.5173400000000008</v>
      </c>
      <c r="O501">
        <v>2.5297999999999998</v>
      </c>
      <c r="P501">
        <v>3.1252580000000001</v>
      </c>
      <c r="Q501">
        <v>8.7941029999999998</v>
      </c>
      <c r="R501">
        <v>5.8038290000000003</v>
      </c>
      <c r="S501">
        <v>63.427840000000003</v>
      </c>
      <c r="T501">
        <v>9.3111569999999997</v>
      </c>
      <c r="U501">
        <v>2.8772850000000001</v>
      </c>
      <c r="V501">
        <v>23.542079999999999</v>
      </c>
      <c r="W501">
        <v>18.764019999999999</v>
      </c>
      <c r="X501">
        <v>17.335809999999999</v>
      </c>
      <c r="Y501">
        <v>31.79176</v>
      </c>
      <c r="Z501">
        <v>3.300713</v>
      </c>
      <c r="AA501"/>
      <c r="AB501">
        <v>23.717759999999998</v>
      </c>
      <c r="AC501">
        <v>2.3238660000000001E-2</v>
      </c>
      <c r="AD501">
        <v>28.24466</v>
      </c>
      <c r="AE501">
        <v>6.7405970000000002</v>
      </c>
    </row>
    <row r="502" spans="1:31" x14ac:dyDescent="0.2">
      <c r="A502" s="74">
        <v>33848</v>
      </c>
      <c r="B502">
        <v>13.381399999999999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2.7379739999999999</v>
      </c>
      <c r="I502"/>
      <c r="J502">
        <v>16.152519999999999</v>
      </c>
      <c r="K502">
        <v>26.22879</v>
      </c>
      <c r="L502">
        <v>30.96744</v>
      </c>
      <c r="M502">
        <v>20.6982</v>
      </c>
      <c r="N502">
        <v>8.6854250000000004</v>
      </c>
      <c r="O502">
        <v>2.5665960000000001</v>
      </c>
      <c r="P502">
        <v>3.1447579999999999</v>
      </c>
      <c r="Q502">
        <v>8.7220040000000001</v>
      </c>
      <c r="R502">
        <v>6.0183039999999997</v>
      </c>
      <c r="S502">
        <v>63.3215</v>
      </c>
      <c r="T502">
        <v>9.4929109999999994</v>
      </c>
      <c r="U502">
        <v>2.899365</v>
      </c>
      <c r="V502">
        <v>23.659230000000001</v>
      </c>
      <c r="W502">
        <v>18.82891</v>
      </c>
      <c r="X502">
        <v>17.424430000000001</v>
      </c>
      <c r="Y502">
        <v>31.940339999999999</v>
      </c>
      <c r="Z502">
        <v>3.398825</v>
      </c>
      <c r="AA502"/>
      <c r="AB502">
        <v>23.268229999999999</v>
      </c>
      <c r="AC502">
        <v>2.4398059999999999E-2</v>
      </c>
      <c r="AD502">
        <v>28.340229999999998</v>
      </c>
      <c r="AE502">
        <v>6.7789830000000002</v>
      </c>
    </row>
    <row r="503" spans="1:31" x14ac:dyDescent="0.2">
      <c r="A503" s="74">
        <v>33878</v>
      </c>
      <c r="B503">
        <v>13.3786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2.8266689999999999</v>
      </c>
      <c r="I503"/>
      <c r="J503">
        <v>16.239059999999998</v>
      </c>
      <c r="K503">
        <v>26.234310000000001</v>
      </c>
      <c r="L503">
        <v>31.196110000000001</v>
      </c>
      <c r="M503">
        <v>20.911670000000001</v>
      </c>
      <c r="N503">
        <v>8.8045919999999995</v>
      </c>
      <c r="O503">
        <v>2.6182650000000001</v>
      </c>
      <c r="P503">
        <v>3.1816110000000002</v>
      </c>
      <c r="Q503">
        <v>8.7521350000000009</v>
      </c>
      <c r="R503">
        <v>6.0891590000000004</v>
      </c>
      <c r="S503">
        <v>63.370579999999997</v>
      </c>
      <c r="T503">
        <v>9.6737210000000005</v>
      </c>
      <c r="U503">
        <v>2.9604349999999999</v>
      </c>
      <c r="V503">
        <v>23.761500000000002</v>
      </c>
      <c r="W503">
        <v>18.919080000000001</v>
      </c>
      <c r="X503">
        <v>17.540780000000002</v>
      </c>
      <c r="Y503">
        <v>32.153799999999997</v>
      </c>
      <c r="Z503">
        <v>3.5446900000000001</v>
      </c>
      <c r="AA503"/>
      <c r="AB503">
        <v>22.821120000000001</v>
      </c>
      <c r="AC503">
        <v>2.5307360000000001E-2</v>
      </c>
      <c r="AD503">
        <v>28.45242</v>
      </c>
      <c r="AE503">
        <v>6.8253779999999997</v>
      </c>
    </row>
    <row r="504" spans="1:31" x14ac:dyDescent="0.2">
      <c r="A504" s="74">
        <v>33909</v>
      </c>
      <c r="B504">
        <v>13.41502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2.8952</v>
      </c>
      <c r="I504"/>
      <c r="J504">
        <v>16.557359999999999</v>
      </c>
      <c r="K504">
        <v>26.391439999999999</v>
      </c>
      <c r="L504">
        <v>31.398350000000001</v>
      </c>
      <c r="M504">
        <v>21.025269999999999</v>
      </c>
      <c r="N504">
        <v>8.9262949999999996</v>
      </c>
      <c r="O504">
        <v>2.6740460000000001</v>
      </c>
      <c r="P504">
        <v>3.22471</v>
      </c>
      <c r="Q504">
        <v>8.7772430000000004</v>
      </c>
      <c r="R504">
        <v>6.0902729999999998</v>
      </c>
      <c r="S504">
        <v>63.411479999999997</v>
      </c>
      <c r="T504">
        <v>9.8409119999999994</v>
      </c>
      <c r="U504">
        <v>3.0216080000000001</v>
      </c>
      <c r="V504">
        <v>23.900549999999999</v>
      </c>
      <c r="W504">
        <v>19.087779999999999</v>
      </c>
      <c r="X504">
        <v>17.63719</v>
      </c>
      <c r="Y504">
        <v>32.346440000000001</v>
      </c>
      <c r="Z504">
        <v>3.6862439999999999</v>
      </c>
      <c r="AA504"/>
      <c r="AB504">
        <v>23.385390000000001</v>
      </c>
      <c r="AC504">
        <v>2.6120540000000001E-2</v>
      </c>
      <c r="AD504">
        <v>28.47485</v>
      </c>
      <c r="AE504">
        <v>6.8878969999999997</v>
      </c>
    </row>
    <row r="505" spans="1:31" x14ac:dyDescent="0.2">
      <c r="A505" s="74">
        <v>33939</v>
      </c>
      <c r="B505">
        <v>13.476660000000001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2.9874000000000001</v>
      </c>
      <c r="I505"/>
      <c r="J505">
        <v>16.860990000000001</v>
      </c>
      <c r="K505">
        <v>25.960509999999999</v>
      </c>
      <c r="L505">
        <v>31.979769999999998</v>
      </c>
      <c r="M505">
        <v>20.982019999999999</v>
      </c>
      <c r="N505">
        <v>9.0201989999999999</v>
      </c>
      <c r="O505">
        <v>2.6902780000000002</v>
      </c>
      <c r="P505">
        <v>3.2464029999999999</v>
      </c>
      <c r="Q505">
        <v>8.8291419999999992</v>
      </c>
      <c r="R505">
        <v>6.2458039999999997</v>
      </c>
      <c r="S505">
        <v>63.542360000000002</v>
      </c>
      <c r="T505">
        <v>10.0116</v>
      </c>
      <c r="U505">
        <v>3.0699070000000002</v>
      </c>
      <c r="V505">
        <v>24.386769999999999</v>
      </c>
      <c r="W505">
        <v>19.085059999999999</v>
      </c>
      <c r="X505">
        <v>17.713830000000002</v>
      </c>
      <c r="Y505">
        <v>32.567749999999997</v>
      </c>
      <c r="Z505">
        <v>3.804427</v>
      </c>
      <c r="AA505"/>
      <c r="AB505">
        <v>24.26369</v>
      </c>
      <c r="AC505">
        <v>2.703784E-2</v>
      </c>
      <c r="AD505">
        <v>28.459890000000001</v>
      </c>
      <c r="AE505">
        <v>6.9169960000000001</v>
      </c>
    </row>
    <row r="506" spans="1:31" x14ac:dyDescent="0.2">
      <c r="A506" s="74">
        <v>33970</v>
      </c>
      <c r="B506">
        <v>13.56071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3.0645259999999999</v>
      </c>
      <c r="I506"/>
      <c r="J506">
        <v>16.913789999999999</v>
      </c>
      <c r="K506">
        <v>25.64733</v>
      </c>
      <c r="L506">
        <v>32.211370000000002</v>
      </c>
      <c r="M506">
        <v>20.956510000000002</v>
      </c>
      <c r="N506">
        <v>9.1391760000000009</v>
      </c>
      <c r="O506">
        <v>2.701066</v>
      </c>
      <c r="P506">
        <v>3.2751809999999999</v>
      </c>
      <c r="Q506">
        <v>8.8546080000000007</v>
      </c>
      <c r="R506">
        <v>6.4339459999999997</v>
      </c>
      <c r="S506">
        <v>63.583260000000003</v>
      </c>
      <c r="T506">
        <v>10.18838</v>
      </c>
      <c r="U506">
        <v>3.1439659999999998</v>
      </c>
      <c r="V506">
        <v>24.625769999999999</v>
      </c>
      <c r="W506">
        <v>18.969629999999999</v>
      </c>
      <c r="X506">
        <v>17.794429999999998</v>
      </c>
      <c r="Y506">
        <v>32.860010000000003</v>
      </c>
      <c r="Z506">
        <v>3.9336389999999999</v>
      </c>
      <c r="AA506"/>
      <c r="AB506">
        <v>24.695360000000001</v>
      </c>
      <c r="AC506">
        <v>2.8211670000000001E-2</v>
      </c>
      <c r="AD506">
        <v>28.413360000000001</v>
      </c>
      <c r="AE506">
        <v>6.841939</v>
      </c>
    </row>
    <row r="507" spans="1:31" x14ac:dyDescent="0.2">
      <c r="A507" s="74">
        <v>34001</v>
      </c>
      <c r="B507">
        <v>13.661580000000001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3.1341939999999999</v>
      </c>
      <c r="I507"/>
      <c r="J507">
        <v>16.699639999999999</v>
      </c>
      <c r="K507">
        <v>25.91966</v>
      </c>
      <c r="L507">
        <v>32.077010000000001</v>
      </c>
      <c r="M507">
        <v>21.027360000000002</v>
      </c>
      <c r="N507">
        <v>9.3076419999999995</v>
      </c>
      <c r="O507">
        <v>2.7532459999999999</v>
      </c>
      <c r="P507">
        <v>3.3063750000000001</v>
      </c>
      <c r="Q507">
        <v>8.8758140000000001</v>
      </c>
      <c r="R507">
        <v>6.5981889999999996</v>
      </c>
      <c r="S507">
        <v>63.722320000000003</v>
      </c>
      <c r="T507">
        <v>10.35079</v>
      </c>
      <c r="U507">
        <v>3.2257859999999998</v>
      </c>
      <c r="V507">
        <v>24.450520000000001</v>
      </c>
      <c r="W507">
        <v>19.03575</v>
      </c>
      <c r="X507">
        <v>17.87424</v>
      </c>
      <c r="Y507">
        <v>33.161709999999999</v>
      </c>
      <c r="Z507">
        <v>4.0632380000000001</v>
      </c>
      <c r="AA507"/>
      <c r="AB507">
        <v>24.899329999999999</v>
      </c>
      <c r="AC507">
        <v>2.9485419999999998E-2</v>
      </c>
      <c r="AD507">
        <v>28.375129999999999</v>
      </c>
      <c r="AE507">
        <v>6.8438629999999998</v>
      </c>
    </row>
    <row r="508" spans="1:31" x14ac:dyDescent="0.2">
      <c r="A508" s="74">
        <v>34029</v>
      </c>
      <c r="B508">
        <v>13.73443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3.220094</v>
      </c>
      <c r="I508"/>
      <c r="J508">
        <v>16.572030000000002</v>
      </c>
      <c r="K508">
        <v>26.23442</v>
      </c>
      <c r="L508">
        <v>32.296100000000003</v>
      </c>
      <c r="M508">
        <v>21.102679999999999</v>
      </c>
      <c r="N508">
        <v>9.4346569999999996</v>
      </c>
      <c r="O508">
        <v>2.8186309999999999</v>
      </c>
      <c r="P508">
        <v>3.3424680000000002</v>
      </c>
      <c r="Q508">
        <v>8.8600410000000007</v>
      </c>
      <c r="R508">
        <v>6.674175</v>
      </c>
      <c r="S508">
        <v>63.61598</v>
      </c>
      <c r="T508">
        <v>10.502789999999999</v>
      </c>
      <c r="U508">
        <v>3.2831890000000001</v>
      </c>
      <c r="V508">
        <v>24.392980000000001</v>
      </c>
      <c r="W508">
        <v>19.031610000000001</v>
      </c>
      <c r="X508">
        <v>17.931460000000001</v>
      </c>
      <c r="Y508">
        <v>33.32414</v>
      </c>
      <c r="Z508">
        <v>4.1759430000000002</v>
      </c>
      <c r="AA508"/>
      <c r="AB508">
        <v>24.89593</v>
      </c>
      <c r="AC508">
        <v>3.076164E-2</v>
      </c>
      <c r="AD508">
        <v>28.351859999999999</v>
      </c>
      <c r="AE508">
        <v>6.8727</v>
      </c>
    </row>
    <row r="509" spans="1:31" x14ac:dyDescent="0.2">
      <c r="A509" s="74">
        <v>34060</v>
      </c>
      <c r="B509">
        <v>13.770849999999999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3.2930489999999999</v>
      </c>
      <c r="I509"/>
      <c r="J509">
        <v>16.79645</v>
      </c>
      <c r="K509">
        <v>26.637869999999999</v>
      </c>
      <c r="L509">
        <v>32.510750000000002</v>
      </c>
      <c r="M509">
        <v>21.116959999999999</v>
      </c>
      <c r="N509">
        <v>9.5639590000000005</v>
      </c>
      <c r="O509">
        <v>2.8443019999999999</v>
      </c>
      <c r="P509">
        <v>3.4112360000000002</v>
      </c>
      <c r="Q509">
        <v>8.8622940000000003</v>
      </c>
      <c r="R509">
        <v>6.7575719999999997</v>
      </c>
      <c r="S509">
        <v>63.86956</v>
      </c>
      <c r="T509">
        <v>10.64273</v>
      </c>
      <c r="U509">
        <v>3.3579020000000002</v>
      </c>
      <c r="V509">
        <v>24.429600000000001</v>
      </c>
      <c r="W509">
        <v>19.11148</v>
      </c>
      <c r="X509">
        <v>18.010929999999998</v>
      </c>
      <c r="Y509">
        <v>33.375639999999997</v>
      </c>
      <c r="Z509">
        <v>4.2821689999999997</v>
      </c>
      <c r="AA509"/>
      <c r="AB509">
        <v>24.80884</v>
      </c>
      <c r="AC509">
        <v>3.19184E-2</v>
      </c>
      <c r="AD509">
        <v>28.34854</v>
      </c>
      <c r="AE509">
        <v>6.8723330000000002</v>
      </c>
    </row>
    <row r="510" spans="1:31" x14ac:dyDescent="0.2">
      <c r="A510" s="74">
        <v>34090</v>
      </c>
      <c r="B510">
        <v>13.798870000000001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3.3887350000000001</v>
      </c>
      <c r="I510"/>
      <c r="J510">
        <v>17.111809999999998</v>
      </c>
      <c r="K510">
        <v>26.933820000000001</v>
      </c>
      <c r="L510">
        <v>32.645150000000001</v>
      </c>
      <c r="M510">
        <v>21.13156</v>
      </c>
      <c r="N510">
        <v>9.6800280000000001</v>
      </c>
      <c r="O510">
        <v>2.8436840000000001</v>
      </c>
      <c r="P510">
        <v>3.466968</v>
      </c>
      <c r="Q510">
        <v>8.8698619999999995</v>
      </c>
      <c r="R510">
        <v>6.8540299999999998</v>
      </c>
      <c r="S510">
        <v>64.139499999999998</v>
      </c>
      <c r="T510">
        <v>10.79194</v>
      </c>
      <c r="U510">
        <v>3.436906</v>
      </c>
      <c r="V510">
        <v>24.536840000000002</v>
      </c>
      <c r="W510">
        <v>19.345469999999999</v>
      </c>
      <c r="X510">
        <v>18.1645</v>
      </c>
      <c r="Y510">
        <v>33.447870000000002</v>
      </c>
      <c r="Z510">
        <v>4.3750109999999998</v>
      </c>
      <c r="AA510"/>
      <c r="AB510">
        <v>24.957339999999999</v>
      </c>
      <c r="AC510">
        <v>3.336132E-2</v>
      </c>
      <c r="AD510">
        <v>28.56128</v>
      </c>
      <c r="AE510">
        <v>6.8792580000000001</v>
      </c>
    </row>
    <row r="511" spans="1:31" x14ac:dyDescent="0.2">
      <c r="A511" s="74">
        <v>34121</v>
      </c>
      <c r="B511">
        <v>13.91094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3.5128409999999999</v>
      </c>
      <c r="I511"/>
      <c r="J511">
        <v>17.386099999999999</v>
      </c>
      <c r="K511">
        <v>27.165199999999999</v>
      </c>
      <c r="L511">
        <v>32.806049999999999</v>
      </c>
      <c r="M511">
        <v>21.203019999999999</v>
      </c>
      <c r="N511">
        <v>9.7477450000000001</v>
      </c>
      <c r="O511">
        <v>2.875759</v>
      </c>
      <c r="P511">
        <v>3.4904850000000001</v>
      </c>
      <c r="Q511">
        <v>8.9374520000000004</v>
      </c>
      <c r="R511">
        <v>6.9467910000000002</v>
      </c>
      <c r="S511">
        <v>64.278559999999999</v>
      </c>
      <c r="T511">
        <v>10.969390000000001</v>
      </c>
      <c r="U511">
        <v>3.5201470000000001</v>
      </c>
      <c r="V511">
        <v>24.64669</v>
      </c>
      <c r="W511">
        <v>19.53069</v>
      </c>
      <c r="X511">
        <v>18.258150000000001</v>
      </c>
      <c r="Y511">
        <v>33.573779999999999</v>
      </c>
      <c r="Z511">
        <v>4.4648269999999997</v>
      </c>
      <c r="AA511"/>
      <c r="AB511">
        <v>25.059539999999998</v>
      </c>
      <c r="AC511">
        <v>3.4268470000000002E-2</v>
      </c>
      <c r="AD511">
        <v>28.60699</v>
      </c>
      <c r="AE511">
        <v>6.8539180000000002</v>
      </c>
    </row>
    <row r="512" spans="1:31" x14ac:dyDescent="0.2">
      <c r="A512" s="74">
        <v>34151</v>
      </c>
      <c r="B512">
        <v>14.02862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3.6732019999999999</v>
      </c>
      <c r="I512"/>
      <c r="J512">
        <v>17.82321</v>
      </c>
      <c r="K512">
        <v>27.432179999999999</v>
      </c>
      <c r="L512">
        <v>32.840850000000003</v>
      </c>
      <c r="M512">
        <v>21.342780000000001</v>
      </c>
      <c r="N512">
        <v>9.8813870000000001</v>
      </c>
      <c r="O512">
        <v>2.9305599999999998</v>
      </c>
      <c r="P512">
        <v>3.5269520000000001</v>
      </c>
      <c r="Q512">
        <v>9.1413860000000007</v>
      </c>
      <c r="R512">
        <v>7.0444100000000001</v>
      </c>
      <c r="S512">
        <v>64.270390000000006</v>
      </c>
      <c r="T512">
        <v>11.158300000000001</v>
      </c>
      <c r="U512">
        <v>3.5986069999999999</v>
      </c>
      <c r="V512">
        <v>24.748699999999999</v>
      </c>
      <c r="W512">
        <v>19.99483</v>
      </c>
      <c r="X512">
        <v>18.333880000000001</v>
      </c>
      <c r="Y512">
        <v>33.854509999999998</v>
      </c>
      <c r="Z512">
        <v>4.55884</v>
      </c>
      <c r="AA512"/>
      <c r="AB512">
        <v>25.214449999999999</v>
      </c>
      <c r="AC512">
        <v>3.4972660000000003E-2</v>
      </c>
      <c r="AD512">
        <v>28.603660000000001</v>
      </c>
      <c r="AE512">
        <v>6.8486539999999998</v>
      </c>
    </row>
    <row r="513" spans="1:31" x14ac:dyDescent="0.2">
      <c r="A513" s="74">
        <v>34182</v>
      </c>
      <c r="B513">
        <v>14.03702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3.8210000000000002</v>
      </c>
      <c r="I513"/>
      <c r="J513">
        <v>18.26032</v>
      </c>
      <c r="K513">
        <v>27.758019999999998</v>
      </c>
      <c r="L513">
        <v>32.803669999999997</v>
      </c>
      <c r="M513">
        <v>21.457190000000001</v>
      </c>
      <c r="N513">
        <v>9.9948490000000003</v>
      </c>
      <c r="O513">
        <v>3.0095429999999999</v>
      </c>
      <c r="P513">
        <v>3.577121</v>
      </c>
      <c r="Q513">
        <v>9.2204060000000005</v>
      </c>
      <c r="R513">
        <v>7.1994670000000003</v>
      </c>
      <c r="S513">
        <v>64.409450000000007</v>
      </c>
      <c r="T513">
        <v>11.37093</v>
      </c>
      <c r="U513">
        <v>3.6528209999999999</v>
      </c>
      <c r="V513">
        <v>24.801010000000002</v>
      </c>
      <c r="W513">
        <v>20.284859999999998</v>
      </c>
      <c r="X513">
        <v>18.430019999999999</v>
      </c>
      <c r="Y513">
        <v>34.048220000000001</v>
      </c>
      <c r="Z513">
        <v>4.695856</v>
      </c>
      <c r="AA513"/>
      <c r="AB513">
        <v>25.46311</v>
      </c>
      <c r="AC513">
        <v>3.6485389999999999E-2</v>
      </c>
      <c r="AD513">
        <v>28.634409999999999</v>
      </c>
      <c r="AE513">
        <v>6.9498730000000002</v>
      </c>
    </row>
    <row r="514" spans="1:31" x14ac:dyDescent="0.2">
      <c r="A514" s="74">
        <v>34213</v>
      </c>
      <c r="B514">
        <v>14.07344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3.926342</v>
      </c>
      <c r="I514"/>
      <c r="J514">
        <v>18.452470000000002</v>
      </c>
      <c r="K514">
        <v>28.198830000000001</v>
      </c>
      <c r="L514">
        <v>32.843910000000001</v>
      </c>
      <c r="M514">
        <v>21.505970000000001</v>
      </c>
      <c r="N514">
        <v>10.092750000000001</v>
      </c>
      <c r="O514">
        <v>3.087968</v>
      </c>
      <c r="P514">
        <v>3.6154679999999999</v>
      </c>
      <c r="Q514">
        <v>9.144838</v>
      </c>
      <c r="R514">
        <v>7.3944619999999999</v>
      </c>
      <c r="S514">
        <v>64.409450000000007</v>
      </c>
      <c r="T514">
        <v>11.490550000000001</v>
      </c>
      <c r="U514">
        <v>3.7144849999999998</v>
      </c>
      <c r="V514">
        <v>24.782699999999998</v>
      </c>
      <c r="W514">
        <v>20.162970000000001</v>
      </c>
      <c r="X514">
        <v>18.525790000000001</v>
      </c>
      <c r="Y514">
        <v>34.265839999999997</v>
      </c>
      <c r="Z514">
        <v>4.8211300000000001</v>
      </c>
      <c r="AA514"/>
      <c r="AB514">
        <v>25.51521</v>
      </c>
      <c r="AC514">
        <v>3.8001630000000002E-2</v>
      </c>
      <c r="AD514">
        <v>28.68843</v>
      </c>
      <c r="AE514">
        <v>7.0829029999999999</v>
      </c>
    </row>
    <row r="515" spans="1:31" x14ac:dyDescent="0.2">
      <c r="A515" s="74">
        <v>34243</v>
      </c>
      <c r="B515">
        <v>14.165900000000001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4.0408039999999996</v>
      </c>
      <c r="I515"/>
      <c r="J515">
        <v>18.544879999999999</v>
      </c>
      <c r="K515">
        <v>28.641649999999998</v>
      </c>
      <c r="L515">
        <v>33.021439999999998</v>
      </c>
      <c r="M515">
        <v>21.60697</v>
      </c>
      <c r="N515">
        <v>10.192019999999999</v>
      </c>
      <c r="O515">
        <v>3.1384219999999998</v>
      </c>
      <c r="P515">
        <v>3.646096</v>
      </c>
      <c r="Q515">
        <v>9.119567</v>
      </c>
      <c r="R515">
        <v>7.6005349999999998</v>
      </c>
      <c r="S515">
        <v>64.523960000000002</v>
      </c>
      <c r="T515">
        <v>11.59745</v>
      </c>
      <c r="U515">
        <v>3.7696540000000001</v>
      </c>
      <c r="V515">
        <v>24.725159999999999</v>
      </c>
      <c r="W515">
        <v>20.183530000000001</v>
      </c>
      <c r="X515">
        <v>18.626339999999999</v>
      </c>
      <c r="Y515">
        <v>34.701210000000003</v>
      </c>
      <c r="Z515">
        <v>4.9300139999999999</v>
      </c>
      <c r="AA515"/>
      <c r="AB515">
        <v>25.64697</v>
      </c>
      <c r="AC515">
        <v>3.966008E-2</v>
      </c>
      <c r="AD515">
        <v>28.725819999999999</v>
      </c>
      <c r="AE515">
        <v>7.1561769999999996</v>
      </c>
    </row>
    <row r="516" spans="1:31" x14ac:dyDescent="0.2">
      <c r="A516" s="74">
        <v>34274</v>
      </c>
      <c r="B516">
        <v>14.23315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4.1812620000000003</v>
      </c>
      <c r="I516"/>
      <c r="J516">
        <v>18.844110000000001</v>
      </c>
      <c r="K516">
        <v>28.92183</v>
      </c>
      <c r="L516">
        <v>33.293520000000001</v>
      </c>
      <c r="M516">
        <v>21.771070000000002</v>
      </c>
      <c r="N516">
        <v>10.26221</v>
      </c>
      <c r="O516">
        <v>3.1904819999999998</v>
      </c>
      <c r="P516">
        <v>3.6980019999999998</v>
      </c>
      <c r="Q516">
        <v>9.1799730000000004</v>
      </c>
      <c r="R516">
        <v>7.8374629999999996</v>
      </c>
      <c r="S516">
        <v>64.466710000000006</v>
      </c>
      <c r="T516">
        <v>11.75766</v>
      </c>
      <c r="U516">
        <v>3.7834349999999999</v>
      </c>
      <c r="V516">
        <v>24.701619999999998</v>
      </c>
      <c r="W516">
        <v>20.315190000000001</v>
      </c>
      <c r="X516">
        <v>18.730360000000001</v>
      </c>
      <c r="Y516">
        <v>35.170360000000002</v>
      </c>
      <c r="Z516">
        <v>5.0539290000000001</v>
      </c>
      <c r="AA516"/>
      <c r="AB516">
        <v>25.733750000000001</v>
      </c>
      <c r="AC516">
        <v>4.1683159999999997E-2</v>
      </c>
      <c r="AD516">
        <v>28.83718</v>
      </c>
      <c r="AE516">
        <v>7.2548430000000002</v>
      </c>
    </row>
    <row r="517" spans="1:31" x14ac:dyDescent="0.2">
      <c r="A517" s="74">
        <v>34304</v>
      </c>
      <c r="B517">
        <v>14.294790000000001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4.3162010000000004</v>
      </c>
      <c r="I517"/>
      <c r="J517">
        <v>19.364830000000001</v>
      </c>
      <c r="K517">
        <v>29.07011</v>
      </c>
      <c r="L517">
        <v>33.942790000000002</v>
      </c>
      <c r="M517">
        <v>21.94078</v>
      </c>
      <c r="N517">
        <v>10.39161</v>
      </c>
      <c r="O517">
        <v>3.2480310000000001</v>
      </c>
      <c r="P517">
        <v>3.765539</v>
      </c>
      <c r="Q517">
        <v>9.3121139999999993</v>
      </c>
      <c r="R517">
        <v>8.0931390000000007</v>
      </c>
      <c r="S517">
        <v>64.540319999999994</v>
      </c>
      <c r="T517">
        <v>11.91662</v>
      </c>
      <c r="U517">
        <v>3.8447789999999999</v>
      </c>
      <c r="V517">
        <v>24.631</v>
      </c>
      <c r="W517">
        <v>20.450620000000001</v>
      </c>
      <c r="X517">
        <v>18.834140000000001</v>
      </c>
      <c r="Y517">
        <v>35.475529999999999</v>
      </c>
      <c r="Z517">
        <v>5.1805729999999999</v>
      </c>
      <c r="AA517"/>
      <c r="AB517">
        <v>25.710450000000002</v>
      </c>
      <c r="AC517">
        <v>4.34639E-2</v>
      </c>
      <c r="AD517">
        <v>28.873740000000002</v>
      </c>
      <c r="AE517">
        <v>7.3593669999999998</v>
      </c>
    </row>
    <row r="518" spans="1:31" x14ac:dyDescent="0.2">
      <c r="A518" s="74">
        <v>34335</v>
      </c>
      <c r="B518">
        <v>14.40686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4.4667260000000004</v>
      </c>
      <c r="I518"/>
      <c r="J518">
        <v>19.844480000000001</v>
      </c>
      <c r="K518">
        <v>29.661819999999999</v>
      </c>
      <c r="L518">
        <v>34.274850000000001</v>
      </c>
      <c r="M518">
        <v>22.062840000000001</v>
      </c>
      <c r="N518">
        <v>10.51924</v>
      </c>
      <c r="O518">
        <v>3.3062930000000001</v>
      </c>
      <c r="P518">
        <v>3.8364060000000002</v>
      </c>
      <c r="Q518">
        <v>9.3960030000000003</v>
      </c>
      <c r="R518">
        <v>8.2784180000000003</v>
      </c>
      <c r="S518">
        <v>64.613950000000003</v>
      </c>
      <c r="T518">
        <v>12.14748</v>
      </c>
      <c r="U518">
        <v>3.9418500000000001</v>
      </c>
      <c r="V518">
        <v>24.659770000000002</v>
      </c>
      <c r="W518">
        <v>20.239560000000001</v>
      </c>
      <c r="X518">
        <v>18.96902</v>
      </c>
      <c r="Y518">
        <v>35.975999999999999</v>
      </c>
      <c r="Z518">
        <v>5.3217800000000004</v>
      </c>
      <c r="AA518"/>
      <c r="AB518">
        <v>25.929020000000001</v>
      </c>
      <c r="AC518">
        <v>4.6387730000000002E-2</v>
      </c>
      <c r="AD518">
        <v>28.87707</v>
      </c>
      <c r="AE518">
        <v>7.4240029999999999</v>
      </c>
    </row>
    <row r="519" spans="1:31" x14ac:dyDescent="0.2">
      <c r="A519" s="74">
        <v>34366</v>
      </c>
      <c r="B519">
        <v>14.52453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4.6189479999999996</v>
      </c>
      <c r="I519"/>
      <c r="J519">
        <v>20.21705</v>
      </c>
      <c r="K519">
        <v>30.098510000000001</v>
      </c>
      <c r="L519">
        <v>34.090969999999999</v>
      </c>
      <c r="M519">
        <v>22.182020000000001</v>
      </c>
      <c r="N519">
        <v>10.610939999999999</v>
      </c>
      <c r="O519">
        <v>3.404782</v>
      </c>
      <c r="P519">
        <v>3.9058869999999999</v>
      </c>
      <c r="Q519">
        <v>9.3836060000000003</v>
      </c>
      <c r="R519">
        <v>8.4714019999999994</v>
      </c>
      <c r="S519">
        <v>64.70393</v>
      </c>
      <c r="T519">
        <v>12.40753</v>
      </c>
      <c r="U519">
        <v>4.0437349999999999</v>
      </c>
      <c r="V519">
        <v>24.69116</v>
      </c>
      <c r="W519">
        <v>20.242840000000001</v>
      </c>
      <c r="X519">
        <v>19.094889999999999</v>
      </c>
      <c r="Y519">
        <v>36.376669999999997</v>
      </c>
      <c r="Z519">
        <v>5.4794770000000002</v>
      </c>
      <c r="AA519"/>
      <c r="AB519">
        <v>26.186679999999999</v>
      </c>
      <c r="AC519">
        <v>5.0325700000000001E-2</v>
      </c>
      <c r="AD519">
        <v>28.883710000000001</v>
      </c>
      <c r="AE519">
        <v>7.548603</v>
      </c>
    </row>
    <row r="520" spans="1:31" x14ac:dyDescent="0.2">
      <c r="A520" s="74">
        <v>34394</v>
      </c>
      <c r="B520">
        <v>14.64781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4.7413720000000001</v>
      </c>
      <c r="I520"/>
      <c r="J520">
        <v>20.495740000000001</v>
      </c>
      <c r="K520">
        <v>29.87989</v>
      </c>
      <c r="L520">
        <v>34.150689999999997</v>
      </c>
      <c r="M520">
        <v>22.327580000000001</v>
      </c>
      <c r="N520">
        <v>10.724819999999999</v>
      </c>
      <c r="O520">
        <v>3.4592839999999998</v>
      </c>
      <c r="P520">
        <v>3.9607969999999999</v>
      </c>
      <c r="Q520">
        <v>9.5026779999999995</v>
      </c>
      <c r="R520">
        <v>8.8256639999999997</v>
      </c>
      <c r="S520">
        <v>64.867519999999999</v>
      </c>
      <c r="T520">
        <v>12.638529999999999</v>
      </c>
      <c r="U520">
        <v>4.1237750000000002</v>
      </c>
      <c r="V520">
        <v>24.95533</v>
      </c>
      <c r="W520">
        <v>20.844249999999999</v>
      </c>
      <c r="X520">
        <v>19.218399999999999</v>
      </c>
      <c r="Y520">
        <v>36.514659999999999</v>
      </c>
      <c r="Z520">
        <v>5.6239970000000001</v>
      </c>
      <c r="AA520"/>
      <c r="AB520">
        <v>26.31109</v>
      </c>
      <c r="AC520">
        <v>5.3286800000000002E-2</v>
      </c>
      <c r="AD520">
        <v>28.920280000000002</v>
      </c>
      <c r="AE520">
        <v>7.6900089999999999</v>
      </c>
    </row>
    <row r="521" spans="1:31" x14ac:dyDescent="0.2">
      <c r="A521" s="74">
        <v>34425</v>
      </c>
      <c r="B521">
        <v>14.7879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4.8789179999999996</v>
      </c>
      <c r="I521"/>
      <c r="J521">
        <v>20.800840000000001</v>
      </c>
      <c r="K521">
        <v>29.78154</v>
      </c>
      <c r="L521">
        <v>34.268279999999997</v>
      </c>
      <c r="M521">
        <v>22.365159999999999</v>
      </c>
      <c r="N521">
        <v>10.8917</v>
      </c>
      <c r="O521">
        <v>3.4767450000000002</v>
      </c>
      <c r="P521">
        <v>4.026421</v>
      </c>
      <c r="Q521">
        <v>9.5465699999999991</v>
      </c>
      <c r="R521">
        <v>9.0162359999999993</v>
      </c>
      <c r="S521">
        <v>65.170190000000005</v>
      </c>
      <c r="T521">
        <v>12.89873</v>
      </c>
      <c r="U521">
        <v>4.0729930000000003</v>
      </c>
      <c r="V521">
        <v>25.19858</v>
      </c>
      <c r="W521">
        <v>21.061910000000001</v>
      </c>
      <c r="X521">
        <v>19.359210000000001</v>
      </c>
      <c r="Y521">
        <v>36.920769999999997</v>
      </c>
      <c r="Z521">
        <v>5.7291150000000002</v>
      </c>
      <c r="AA521"/>
      <c r="AB521">
        <v>26.487829999999999</v>
      </c>
      <c r="AC521">
        <v>6.0671280000000001E-2</v>
      </c>
      <c r="AD521">
        <v>28.930250000000001</v>
      </c>
      <c r="AE521">
        <v>7.7549409999999996</v>
      </c>
    </row>
    <row r="522" spans="1:31" x14ac:dyDescent="0.2">
      <c r="A522" s="74">
        <v>34455</v>
      </c>
      <c r="B522">
        <v>14.899979999999999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5.0577870000000003</v>
      </c>
      <c r="I522"/>
      <c r="J522">
        <v>21.243819999999999</v>
      </c>
      <c r="K522">
        <v>29.627040000000001</v>
      </c>
      <c r="L522">
        <v>34.293660000000003</v>
      </c>
      <c r="M522">
        <v>22.438179999999999</v>
      </c>
      <c r="N522">
        <v>11.04298</v>
      </c>
      <c r="O522">
        <v>3.5182129999999998</v>
      </c>
      <c r="P522">
        <v>4.0932440000000003</v>
      </c>
      <c r="Q522">
        <v>9.4370550000000009</v>
      </c>
      <c r="R522">
        <v>9.0766650000000002</v>
      </c>
      <c r="S522">
        <v>65.227450000000005</v>
      </c>
      <c r="T522">
        <v>13.190340000000001</v>
      </c>
      <c r="U522">
        <v>4.0540779999999996</v>
      </c>
      <c r="V522">
        <v>25.24043</v>
      </c>
      <c r="W522">
        <v>21.030080000000002</v>
      </c>
      <c r="X522">
        <v>19.52918</v>
      </c>
      <c r="Y522">
        <v>37.328769999999999</v>
      </c>
      <c r="Z522">
        <v>5.8538550000000003</v>
      </c>
      <c r="AA522"/>
      <c r="AB522">
        <v>26.579789999999999</v>
      </c>
      <c r="AC522">
        <v>6.9393330000000003E-2</v>
      </c>
      <c r="AD522">
        <v>29.0092</v>
      </c>
      <c r="AE522">
        <v>7.8661810000000001</v>
      </c>
    </row>
    <row r="523" spans="1:31" x14ac:dyDescent="0.2">
      <c r="A523" s="74">
        <v>34486</v>
      </c>
      <c r="B523">
        <v>14.98123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5.203945</v>
      </c>
      <c r="I523"/>
      <c r="J523">
        <v>21.53424</v>
      </c>
      <c r="K523">
        <v>29.34226</v>
      </c>
      <c r="L523">
        <v>34.359279999999998</v>
      </c>
      <c r="M523">
        <v>22.5228</v>
      </c>
      <c r="N523">
        <v>11.185029999999999</v>
      </c>
      <c r="O523">
        <v>3.5402550000000002</v>
      </c>
      <c r="P523">
        <v>4.1420640000000004</v>
      </c>
      <c r="Q523">
        <v>9.4331720000000008</v>
      </c>
      <c r="R523">
        <v>9.3180809999999994</v>
      </c>
      <c r="S523">
        <v>65.268349999999998</v>
      </c>
      <c r="T523">
        <v>13.452819999999999</v>
      </c>
      <c r="U523">
        <v>4.1373990000000003</v>
      </c>
      <c r="V523">
        <v>25.4863</v>
      </c>
      <c r="W523">
        <v>21.170169999999999</v>
      </c>
      <c r="X523">
        <v>19.6571</v>
      </c>
      <c r="Y523">
        <v>37.533410000000003</v>
      </c>
      <c r="Z523">
        <v>6.0199699999999998</v>
      </c>
      <c r="AA523"/>
      <c r="AB523">
        <v>26.621500000000001</v>
      </c>
      <c r="AC523">
        <v>7.6277419999999999E-2</v>
      </c>
      <c r="AD523">
        <v>28.915289999999999</v>
      </c>
      <c r="AE523">
        <v>7.9182249999999996</v>
      </c>
    </row>
    <row r="524" spans="1:31" x14ac:dyDescent="0.2">
      <c r="A524" s="74">
        <v>34516</v>
      </c>
      <c r="B524">
        <v>15.042870000000001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5.3474459999999997</v>
      </c>
      <c r="I524"/>
      <c r="J524">
        <v>21.773330000000001</v>
      </c>
      <c r="K524">
        <v>29.297630000000002</v>
      </c>
      <c r="L524">
        <v>34.436349999999997</v>
      </c>
      <c r="M524">
        <v>22.52909</v>
      </c>
      <c r="N524">
        <v>11.274979999999999</v>
      </c>
      <c r="O524">
        <v>3.5727790000000001</v>
      </c>
      <c r="P524">
        <v>4.2087019999999997</v>
      </c>
      <c r="Q524">
        <v>9.4494129999999998</v>
      </c>
      <c r="R524">
        <v>9.5530639999999991</v>
      </c>
      <c r="S524">
        <v>65.595550000000003</v>
      </c>
      <c r="T524">
        <v>13.668620000000001</v>
      </c>
      <c r="U524">
        <v>4.2235100000000001</v>
      </c>
      <c r="V524">
        <v>25.601379999999999</v>
      </c>
      <c r="W524">
        <v>21.27758</v>
      </c>
      <c r="X524">
        <v>19.86225</v>
      </c>
      <c r="Y524">
        <v>37.697780000000002</v>
      </c>
      <c r="Z524">
        <v>6.2077369999999998</v>
      </c>
      <c r="AA524"/>
      <c r="AB524">
        <v>26.768190000000001</v>
      </c>
      <c r="AC524">
        <v>8.4234260000000005E-2</v>
      </c>
      <c r="AD524">
        <v>28.987590000000001</v>
      </c>
      <c r="AE524">
        <v>7.9541269999999997</v>
      </c>
    </row>
    <row r="525" spans="1:31" x14ac:dyDescent="0.2">
      <c r="A525" s="74">
        <v>34547</v>
      </c>
      <c r="B525">
        <v>15.14373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5.5275340000000002</v>
      </c>
      <c r="I525"/>
      <c r="J525">
        <v>22.00949</v>
      </c>
      <c r="K525">
        <v>29.14133</v>
      </c>
      <c r="L525">
        <v>34.32076</v>
      </c>
      <c r="M525">
        <v>22.58616</v>
      </c>
      <c r="N525">
        <v>11.39024</v>
      </c>
      <c r="O525">
        <v>3.630134</v>
      </c>
      <c r="P525">
        <v>4.2644570000000002</v>
      </c>
      <c r="Q525">
        <v>9.4517380000000006</v>
      </c>
      <c r="R525">
        <v>9.7298109999999998</v>
      </c>
      <c r="S525">
        <v>65.710070000000002</v>
      </c>
      <c r="T525">
        <v>13.882479999999999</v>
      </c>
      <c r="U525">
        <v>4.3273770000000003</v>
      </c>
      <c r="V525">
        <v>25.60661</v>
      </c>
      <c r="W525">
        <v>21.376139999999999</v>
      </c>
      <c r="X525">
        <v>19.994</v>
      </c>
      <c r="Y525">
        <v>38.01585</v>
      </c>
      <c r="Z525">
        <v>6.384131</v>
      </c>
      <c r="AA525"/>
      <c r="AB525">
        <v>26.577300000000001</v>
      </c>
      <c r="AC525">
        <v>8.9666839999999998E-2</v>
      </c>
      <c r="AD525">
        <v>28.966819999999998</v>
      </c>
      <c r="AE525">
        <v>8.0623059999999995</v>
      </c>
    </row>
    <row r="526" spans="1:31" x14ac:dyDescent="0.2">
      <c r="A526" s="74">
        <v>34578</v>
      </c>
      <c r="B526">
        <v>15.199769999999999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5.7086519999999998</v>
      </c>
      <c r="I526"/>
      <c r="J526">
        <v>22.16497</v>
      </c>
      <c r="K526">
        <v>28.79664</v>
      </c>
      <c r="L526">
        <v>34.196730000000002</v>
      </c>
      <c r="M526">
        <v>22.700849999999999</v>
      </c>
      <c r="N526">
        <v>11.53687</v>
      </c>
      <c r="O526">
        <v>3.6994410000000002</v>
      </c>
      <c r="P526">
        <v>4.3374370000000004</v>
      </c>
      <c r="Q526">
        <v>9.4861170000000001</v>
      </c>
      <c r="R526">
        <v>9.8720979999999994</v>
      </c>
      <c r="S526">
        <v>65.980009999999993</v>
      </c>
      <c r="T526">
        <v>14.134880000000001</v>
      </c>
      <c r="U526">
        <v>4.4377129999999996</v>
      </c>
      <c r="V526">
        <v>25.75047</v>
      </c>
      <c r="W526">
        <v>21.478860000000001</v>
      </c>
      <c r="X526">
        <v>20.133839999999999</v>
      </c>
      <c r="Y526">
        <v>38.318710000000003</v>
      </c>
      <c r="Z526">
        <v>6.5525130000000003</v>
      </c>
      <c r="AA526"/>
      <c r="AB526">
        <v>26.411470000000001</v>
      </c>
      <c r="AC526">
        <v>9.4376740000000001E-2</v>
      </c>
      <c r="AD526">
        <v>28.970140000000001</v>
      </c>
      <c r="AE526">
        <v>8.1087019999999992</v>
      </c>
    </row>
    <row r="527" spans="1:31" x14ac:dyDescent="0.2">
      <c r="A527" s="74">
        <v>34608</v>
      </c>
      <c r="B527">
        <v>15.297829999999999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5.8748620000000003</v>
      </c>
      <c r="I527"/>
      <c r="J527">
        <v>22.387930000000001</v>
      </c>
      <c r="K527">
        <v>28.595549999999999</v>
      </c>
      <c r="L527">
        <v>34.254849999999998</v>
      </c>
      <c r="M527">
        <v>22.770849999999999</v>
      </c>
      <c r="N527">
        <v>11.666359999999999</v>
      </c>
      <c r="O527">
        <v>3.7572809999999999</v>
      </c>
      <c r="P527">
        <v>4.4350310000000004</v>
      </c>
      <c r="Q527">
        <v>9.5300139999999995</v>
      </c>
      <c r="R527">
        <v>10.014699999999999</v>
      </c>
      <c r="S527">
        <v>66.102710000000002</v>
      </c>
      <c r="T527">
        <v>14.356210000000001</v>
      </c>
      <c r="U527">
        <v>4.5150569999999997</v>
      </c>
      <c r="V527">
        <v>25.784469999999999</v>
      </c>
      <c r="W527">
        <v>21.58343</v>
      </c>
      <c r="X527">
        <v>20.26332</v>
      </c>
      <c r="Y527">
        <v>38.630920000000003</v>
      </c>
      <c r="Z527">
        <v>6.6675269999999998</v>
      </c>
      <c r="AA527"/>
      <c r="AB527">
        <v>26.429069999999999</v>
      </c>
      <c r="AC527">
        <v>9.9946640000000003E-2</v>
      </c>
      <c r="AD527">
        <v>28.955179999999999</v>
      </c>
      <c r="AE527">
        <v>8.1924329999999994</v>
      </c>
    </row>
    <row r="528" spans="1:31" x14ac:dyDescent="0.2">
      <c r="A528" s="74">
        <v>34639</v>
      </c>
      <c r="B528">
        <v>15.491160000000001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6.0164119999999999</v>
      </c>
      <c r="I528"/>
      <c r="J528">
        <v>22.798639999999999</v>
      </c>
      <c r="K528">
        <v>28.52394</v>
      </c>
      <c r="L528">
        <v>34.418239999999997</v>
      </c>
      <c r="M528">
        <v>22.872</v>
      </c>
      <c r="N528">
        <v>11.868370000000001</v>
      </c>
      <c r="O528">
        <v>3.8145720000000001</v>
      </c>
      <c r="P528">
        <v>4.4990300000000003</v>
      </c>
      <c r="Q528">
        <v>9.5598620000000007</v>
      </c>
      <c r="R528">
        <v>10.160159999999999</v>
      </c>
      <c r="S528">
        <v>66.192689999999999</v>
      </c>
      <c r="T528">
        <v>14.59548</v>
      </c>
      <c r="U528">
        <v>4.5395719999999997</v>
      </c>
      <c r="V528">
        <v>25.81063</v>
      </c>
      <c r="W528">
        <v>21.716989999999999</v>
      </c>
      <c r="X528">
        <v>20.38137</v>
      </c>
      <c r="Y528">
        <v>39.055590000000002</v>
      </c>
      <c r="Z528">
        <v>6.8154539999999999</v>
      </c>
      <c r="AA528"/>
      <c r="AB528">
        <v>26.356909999999999</v>
      </c>
      <c r="AC528">
        <v>0.10478170000000001</v>
      </c>
      <c r="AD528">
        <v>28.979279999999999</v>
      </c>
      <c r="AE528">
        <v>8.3062959999999997</v>
      </c>
    </row>
    <row r="529" spans="1:31" x14ac:dyDescent="0.2">
      <c r="A529" s="74">
        <v>34669</v>
      </c>
      <c r="B529">
        <v>15.65366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6.1686180000000004</v>
      </c>
      <c r="I529"/>
      <c r="J529">
        <v>23.407360000000001</v>
      </c>
      <c r="K529">
        <v>28.355129999999999</v>
      </c>
      <c r="L529">
        <v>34.872599999999998</v>
      </c>
      <c r="M529">
        <v>23.011669999999999</v>
      </c>
      <c r="N529">
        <v>11.90056</v>
      </c>
      <c r="O529">
        <v>3.8939080000000001</v>
      </c>
      <c r="P529">
        <v>4.5489280000000001</v>
      </c>
      <c r="Q529">
        <v>9.5906749999999992</v>
      </c>
      <c r="R529">
        <v>10.202</v>
      </c>
      <c r="S529">
        <v>66.380830000000003</v>
      </c>
      <c r="T529">
        <v>14.898809999999999</v>
      </c>
      <c r="U529">
        <v>4.6431180000000003</v>
      </c>
      <c r="V529">
        <v>25.857710000000001</v>
      </c>
      <c r="W529">
        <v>22.034890000000001</v>
      </c>
      <c r="X529">
        <v>20.50366</v>
      </c>
      <c r="Y529">
        <v>39.224960000000003</v>
      </c>
      <c r="Z529">
        <v>7.102392</v>
      </c>
      <c r="AA529"/>
      <c r="AB529">
        <v>26.158709999999999</v>
      </c>
      <c r="AC529">
        <v>0.10853019999999999</v>
      </c>
      <c r="AD529">
        <v>28.972629999999999</v>
      </c>
      <c r="AE529">
        <v>8.4396409999999999</v>
      </c>
    </row>
    <row r="530" spans="1:31" x14ac:dyDescent="0.2">
      <c r="A530" s="74">
        <v>34700</v>
      </c>
      <c r="B530">
        <v>15.7209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6.3178190000000001</v>
      </c>
      <c r="I530"/>
      <c r="J530">
        <v>23.840070000000001</v>
      </c>
      <c r="K530">
        <v>28.153120000000001</v>
      </c>
      <c r="L530">
        <v>35.044730000000001</v>
      </c>
      <c r="M530">
        <v>23.107710000000001</v>
      </c>
      <c r="N530">
        <v>11.92529</v>
      </c>
      <c r="O530">
        <v>3.986418</v>
      </c>
      <c r="P530">
        <v>4.5854850000000003</v>
      </c>
      <c r="Q530">
        <v>9.5859780000000008</v>
      </c>
      <c r="R530">
        <v>10.212820000000001</v>
      </c>
      <c r="S530">
        <v>66.577150000000003</v>
      </c>
      <c r="T530">
        <v>15.01891</v>
      </c>
      <c r="U530">
        <v>4.7504860000000004</v>
      </c>
      <c r="V530">
        <v>25.776620000000001</v>
      </c>
      <c r="W530">
        <v>22.39903</v>
      </c>
      <c r="X530">
        <v>20.665479999999999</v>
      </c>
      <c r="Y530">
        <v>39.356859999999998</v>
      </c>
      <c r="Z530">
        <v>7.2961150000000004</v>
      </c>
      <c r="AA530"/>
      <c r="AB530">
        <v>26.106159999999999</v>
      </c>
      <c r="AC530">
        <v>0.1140564</v>
      </c>
      <c r="AD530">
        <v>29.022490000000001</v>
      </c>
      <c r="AE530">
        <v>8.473846</v>
      </c>
    </row>
    <row r="531" spans="1:31" x14ac:dyDescent="0.2">
      <c r="A531" s="74">
        <v>34731</v>
      </c>
      <c r="B531">
        <v>15.751720000000001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6.4645339999999996</v>
      </c>
      <c r="I531"/>
      <c r="J531">
        <v>24.071829999999999</v>
      </c>
      <c r="K531">
        <v>28.16104</v>
      </c>
      <c r="L531">
        <v>34.907179999999997</v>
      </c>
      <c r="M531">
        <v>23.25348</v>
      </c>
      <c r="N531">
        <v>12.092829999999999</v>
      </c>
      <c r="O531">
        <v>4.0859040000000002</v>
      </c>
      <c r="P531">
        <v>4.628234</v>
      </c>
      <c r="Q531">
        <v>9.5870809999999995</v>
      </c>
      <c r="R531">
        <v>10.36238</v>
      </c>
      <c r="S531">
        <v>66.879810000000006</v>
      </c>
      <c r="T531">
        <v>15.09808</v>
      </c>
      <c r="U531">
        <v>4.7645799999999996</v>
      </c>
      <c r="V531">
        <v>25.889099999999999</v>
      </c>
      <c r="W531">
        <v>22.744009999999999</v>
      </c>
      <c r="X531">
        <v>20.759709999999998</v>
      </c>
      <c r="Y531">
        <v>39.606990000000003</v>
      </c>
      <c r="Z531">
        <v>7.4335019999999998</v>
      </c>
      <c r="AA531"/>
      <c r="AB531">
        <v>26.249880000000001</v>
      </c>
      <c r="AC531">
        <v>0.12274889999999999</v>
      </c>
      <c r="AD531">
        <v>29.001719999999999</v>
      </c>
      <c r="AE531">
        <v>8.4363360000000007</v>
      </c>
    </row>
    <row r="532" spans="1:31" x14ac:dyDescent="0.2">
      <c r="A532" s="74">
        <v>34759</v>
      </c>
      <c r="B532">
        <v>15.880610000000001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6.6570499999999999</v>
      </c>
      <c r="I532"/>
      <c r="J532">
        <v>24.200900000000001</v>
      </c>
      <c r="K532">
        <v>28.357839999999999</v>
      </c>
      <c r="L532">
        <v>34.939770000000003</v>
      </c>
      <c r="M532">
        <v>23.531279999999999</v>
      </c>
      <c r="N532">
        <v>12.265829999999999</v>
      </c>
      <c r="O532">
        <v>4.1774100000000001</v>
      </c>
      <c r="P532">
        <v>4.7640459999999996</v>
      </c>
      <c r="Q532">
        <v>9.6154109999999999</v>
      </c>
      <c r="R532">
        <v>10.5807</v>
      </c>
      <c r="S532">
        <v>67.027050000000003</v>
      </c>
      <c r="T532">
        <v>15.32363</v>
      </c>
      <c r="U532">
        <v>4.8502970000000003</v>
      </c>
      <c r="V532">
        <v>26.07742</v>
      </c>
      <c r="W532">
        <v>22.994129999999998</v>
      </c>
      <c r="X532">
        <v>20.89686</v>
      </c>
      <c r="Y532">
        <v>40.006950000000003</v>
      </c>
      <c r="Z532">
        <v>7.674423</v>
      </c>
      <c r="AA532"/>
      <c r="AB532">
        <v>26.236940000000001</v>
      </c>
      <c r="AC532">
        <v>0.13175700000000001</v>
      </c>
      <c r="AD532">
        <v>29.011690000000002</v>
      </c>
      <c r="AE532">
        <v>8.5486070000000005</v>
      </c>
    </row>
    <row r="533" spans="1:31" x14ac:dyDescent="0.2">
      <c r="A533" s="74">
        <v>34790</v>
      </c>
      <c r="B533">
        <v>16.01229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6.8564429999999996</v>
      </c>
      <c r="I533"/>
      <c r="J533">
        <v>24.372520000000002</v>
      </c>
      <c r="K533">
        <v>28.481760000000001</v>
      </c>
      <c r="L533">
        <v>34.999920000000003</v>
      </c>
      <c r="M533">
        <v>23.72336</v>
      </c>
      <c r="N533">
        <v>12.41145</v>
      </c>
      <c r="O533">
        <v>4.2381219999999997</v>
      </c>
      <c r="P533">
        <v>4.8220980000000004</v>
      </c>
      <c r="Q533">
        <v>9.5972179999999998</v>
      </c>
      <c r="R533">
        <v>10.79768</v>
      </c>
      <c r="S533">
        <v>67.108850000000004</v>
      </c>
      <c r="T533">
        <v>15.54006</v>
      </c>
      <c r="U533">
        <v>4.8952710000000002</v>
      </c>
      <c r="V533">
        <v>26.289280000000002</v>
      </c>
      <c r="W533">
        <v>23.112739999999999</v>
      </c>
      <c r="X533">
        <v>21.038150000000002</v>
      </c>
      <c r="Y533">
        <v>40.596490000000003</v>
      </c>
      <c r="Z533">
        <v>7.9607210000000004</v>
      </c>
      <c r="AA533"/>
      <c r="AB533">
        <v>26.317920000000001</v>
      </c>
      <c r="AC533">
        <v>0.1401493</v>
      </c>
      <c r="AD533">
        <v>29.079000000000001</v>
      </c>
      <c r="AE533">
        <v>8.7833450000000006</v>
      </c>
    </row>
    <row r="534" spans="1:31" x14ac:dyDescent="0.2">
      <c r="A534" s="74">
        <v>34820</v>
      </c>
      <c r="B534">
        <v>16.099150000000002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7.0309569999999999</v>
      </c>
      <c r="I534"/>
      <c r="J534">
        <v>24.818429999999999</v>
      </c>
      <c r="K534">
        <v>28.563580000000002</v>
      </c>
      <c r="L534">
        <v>35.149459999999998</v>
      </c>
      <c r="M534">
        <v>23.822620000000001</v>
      </c>
      <c r="N534">
        <v>12.525410000000001</v>
      </c>
      <c r="O534">
        <v>4.2917769999999997</v>
      </c>
      <c r="P534">
        <v>4.8060609999999997</v>
      </c>
      <c r="Q534">
        <v>9.6011299999999995</v>
      </c>
      <c r="R534">
        <v>11.028689999999999</v>
      </c>
      <c r="S534">
        <v>67.207009999999997</v>
      </c>
      <c r="T534">
        <v>15.76341</v>
      </c>
      <c r="U534">
        <v>4.9103539999999999</v>
      </c>
      <c r="V534">
        <v>26.50376</v>
      </c>
      <c r="W534">
        <v>23.23631</v>
      </c>
      <c r="X534">
        <v>21.208839999999999</v>
      </c>
      <c r="Y534">
        <v>41.174219999999998</v>
      </c>
      <c r="Z534">
        <v>8.1785770000000007</v>
      </c>
      <c r="AA534"/>
      <c r="AB534">
        <v>26.349270000000001</v>
      </c>
      <c r="AC534">
        <v>0.1481249</v>
      </c>
      <c r="AD534">
        <v>29.286760000000001</v>
      </c>
      <c r="AE534">
        <v>9.0452250000000003</v>
      </c>
    </row>
    <row r="535" spans="1:31" x14ac:dyDescent="0.2">
      <c r="A535" s="74">
        <v>34851</v>
      </c>
      <c r="B535">
        <v>16.14678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7.1972759999999996</v>
      </c>
      <c r="I535"/>
      <c r="J535">
        <v>25.095659999999999</v>
      </c>
      <c r="K535">
        <v>28.711449999999999</v>
      </c>
      <c r="L535">
        <v>35.337069999999997</v>
      </c>
      <c r="M535">
        <v>23.996690000000001</v>
      </c>
      <c r="N535">
        <v>12.70839</v>
      </c>
      <c r="O535">
        <v>4.3839170000000003</v>
      </c>
      <c r="P535">
        <v>4.858943</v>
      </c>
      <c r="Q535">
        <v>9.6584219999999998</v>
      </c>
      <c r="R535">
        <v>11.218540000000001</v>
      </c>
      <c r="S535">
        <v>67.321529999999996</v>
      </c>
      <c r="T535">
        <v>16.0016</v>
      </c>
      <c r="U535">
        <v>4.9884909999999998</v>
      </c>
      <c r="V535">
        <v>26.597919999999998</v>
      </c>
      <c r="W535">
        <v>23.375209999999999</v>
      </c>
      <c r="X535">
        <v>21.396100000000001</v>
      </c>
      <c r="Y535">
        <v>41.740859999999998</v>
      </c>
      <c r="Z535">
        <v>8.3526570000000007</v>
      </c>
      <c r="AA535"/>
      <c r="AB535">
        <v>26.434719999999999</v>
      </c>
      <c r="AC535">
        <v>0.1557636</v>
      </c>
      <c r="AD535">
        <v>29.49202</v>
      </c>
      <c r="AE535">
        <v>9.2210999999999999</v>
      </c>
    </row>
    <row r="536" spans="1:31" x14ac:dyDescent="0.2">
      <c r="A536" s="74">
        <v>34881</v>
      </c>
      <c r="B536">
        <v>16.20842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7.3301730000000003</v>
      </c>
      <c r="I536"/>
      <c r="J536">
        <v>25.56504</v>
      </c>
      <c r="K536">
        <v>28.763870000000001</v>
      </c>
      <c r="L536">
        <v>35.415120000000002</v>
      </c>
      <c r="M536">
        <v>24.23396</v>
      </c>
      <c r="N536">
        <v>12.91949</v>
      </c>
      <c r="O536">
        <v>4.4956670000000001</v>
      </c>
      <c r="P536">
        <v>4.9044109999999996</v>
      </c>
      <c r="Q536">
        <v>9.6600660000000005</v>
      </c>
      <c r="R536">
        <v>11.43182</v>
      </c>
      <c r="S536">
        <v>67.378789999999995</v>
      </c>
      <c r="T536">
        <v>16.243040000000001</v>
      </c>
      <c r="U536">
        <v>5.0323890000000002</v>
      </c>
      <c r="V536">
        <v>26.66854</v>
      </c>
      <c r="W536">
        <v>23.45288</v>
      </c>
      <c r="X536">
        <v>21.56635</v>
      </c>
      <c r="Y536">
        <v>42.285899999999998</v>
      </c>
      <c r="Z536">
        <v>8.5765589999999996</v>
      </c>
      <c r="AA536">
        <v>0.46616489999999999</v>
      </c>
      <c r="AB536">
        <v>26.577839999999998</v>
      </c>
      <c r="AC536">
        <v>0.16421640000000001</v>
      </c>
      <c r="AD536">
        <v>29.645759999999999</v>
      </c>
      <c r="AE536">
        <v>9.3085740000000001</v>
      </c>
    </row>
    <row r="537" spans="1:31" x14ac:dyDescent="0.2">
      <c r="A537" s="74">
        <v>34912</v>
      </c>
      <c r="B537">
        <v>16.3401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7.436007</v>
      </c>
      <c r="I537"/>
      <c r="J537">
        <v>26.591809999999999</v>
      </c>
      <c r="K537">
        <v>28.750430000000001</v>
      </c>
      <c r="L537">
        <v>35.395220000000002</v>
      </c>
      <c r="M537">
        <v>24.526489999999999</v>
      </c>
      <c r="N537">
        <v>13.09751</v>
      </c>
      <c r="O537">
        <v>4.6014739999999996</v>
      </c>
      <c r="P537">
        <v>4.962574</v>
      </c>
      <c r="Q537">
        <v>9.6869189999999996</v>
      </c>
      <c r="R537">
        <v>11.62739</v>
      </c>
      <c r="S537">
        <v>67.558750000000003</v>
      </c>
      <c r="T537">
        <v>16.481680000000001</v>
      </c>
      <c r="U537">
        <v>5.095764</v>
      </c>
      <c r="V537">
        <v>26.843789999999998</v>
      </c>
      <c r="W537">
        <v>23.559380000000001</v>
      </c>
      <c r="X537">
        <v>21.767910000000001</v>
      </c>
      <c r="Y537">
        <v>42.652569999999997</v>
      </c>
      <c r="Z537">
        <v>8.8151329999999994</v>
      </c>
      <c r="AA537">
        <v>0.48436190000000001</v>
      </c>
      <c r="AB537">
        <v>26.749559999999999</v>
      </c>
      <c r="AC537">
        <v>0.17261840000000001</v>
      </c>
      <c r="AD537">
        <v>29.82526</v>
      </c>
      <c r="AE537">
        <v>9.3388620000000007</v>
      </c>
    </row>
    <row r="538" spans="1:31" x14ac:dyDescent="0.2">
      <c r="A538" s="74">
        <v>34943</v>
      </c>
      <c r="B538">
        <v>16.508209999999998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7.6394739999999999</v>
      </c>
      <c r="I538"/>
      <c r="J538">
        <v>27.185870000000001</v>
      </c>
      <c r="K538">
        <v>28.822469999999999</v>
      </c>
      <c r="L538">
        <v>35.515749999999997</v>
      </c>
      <c r="M538">
        <v>24.73658</v>
      </c>
      <c r="N538">
        <v>13.349600000000001</v>
      </c>
      <c r="O538">
        <v>4.6945490000000003</v>
      </c>
      <c r="P538">
        <v>5.0374030000000003</v>
      </c>
      <c r="Q538">
        <v>9.764265</v>
      </c>
      <c r="R538">
        <v>11.83056</v>
      </c>
      <c r="S538">
        <v>67.804150000000007</v>
      </c>
      <c r="T538">
        <v>16.75093</v>
      </c>
      <c r="U538">
        <v>5.1860290000000004</v>
      </c>
      <c r="V538">
        <v>26.877790000000001</v>
      </c>
      <c r="W538">
        <v>23.868220000000001</v>
      </c>
      <c r="X538">
        <v>21.944749999999999</v>
      </c>
      <c r="Y538">
        <v>43.09883</v>
      </c>
      <c r="Z538">
        <v>9.0373180000000009</v>
      </c>
      <c r="AA538">
        <v>0.51494879999999998</v>
      </c>
      <c r="AB538">
        <v>26.986969999999999</v>
      </c>
      <c r="AC538">
        <v>0.1798101</v>
      </c>
      <c r="AD538">
        <v>29.93412</v>
      </c>
      <c r="AE538">
        <v>9.3875480000000007</v>
      </c>
    </row>
    <row r="539" spans="1:31" x14ac:dyDescent="0.2">
      <c r="A539" s="74">
        <v>34973</v>
      </c>
      <c r="B539">
        <v>16.684719999999999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7.9107649999999996</v>
      </c>
      <c r="I539"/>
      <c r="J539">
        <v>27.51003</v>
      </c>
      <c r="K539">
        <v>28.954260000000001</v>
      </c>
      <c r="L539">
        <v>35.658589999999997</v>
      </c>
      <c r="M539">
        <v>24.938700000000001</v>
      </c>
      <c r="N539">
        <v>13.5932</v>
      </c>
      <c r="O539">
        <v>4.7883610000000001</v>
      </c>
      <c r="P539">
        <v>5.1109</v>
      </c>
      <c r="Q539">
        <v>9.7709700000000002</v>
      </c>
      <c r="R539">
        <v>12.04128</v>
      </c>
      <c r="S539">
        <v>67.885949999999994</v>
      </c>
      <c r="T539">
        <v>17.050429999999999</v>
      </c>
      <c r="U539">
        <v>5.2947189999999997</v>
      </c>
      <c r="V539">
        <v>27.345980000000001</v>
      </c>
      <c r="W539">
        <v>24.20768</v>
      </c>
      <c r="X539">
        <v>22.103950000000001</v>
      </c>
      <c r="Y539">
        <v>43.671349999999997</v>
      </c>
      <c r="Z539">
        <v>9.2489600000000003</v>
      </c>
      <c r="AA539">
        <v>0.5366938</v>
      </c>
      <c r="AB539">
        <v>27.17811</v>
      </c>
      <c r="AC539">
        <v>0.18631890000000001</v>
      </c>
      <c r="AD539">
        <v>30.028030000000001</v>
      </c>
      <c r="AE539">
        <v>9.4263019999999997</v>
      </c>
    </row>
    <row r="540" spans="1:31" x14ac:dyDescent="0.2">
      <c r="A540" s="74">
        <v>35004</v>
      </c>
      <c r="B540">
        <v>16.833220000000001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8.0128819999999994</v>
      </c>
      <c r="I540"/>
      <c r="J540">
        <v>28.04542</v>
      </c>
      <c r="K540">
        <v>29.033149999999999</v>
      </c>
      <c r="L540">
        <v>35.878909999999998</v>
      </c>
      <c r="M540">
        <v>25.138719999999999</v>
      </c>
      <c r="N540">
        <v>13.78581</v>
      </c>
      <c r="O540">
        <v>4.8931630000000004</v>
      </c>
      <c r="P540">
        <v>5.1588339999999997</v>
      </c>
      <c r="Q540">
        <v>9.7271359999999998</v>
      </c>
      <c r="R540">
        <v>12.26816</v>
      </c>
      <c r="S540">
        <v>68.311310000000006</v>
      </c>
      <c r="T540">
        <v>17.375820000000001</v>
      </c>
      <c r="U540">
        <v>5.448874</v>
      </c>
      <c r="V540">
        <v>27.924019999999999</v>
      </c>
      <c r="W540">
        <v>24.564869999999999</v>
      </c>
      <c r="X540">
        <v>22.32019</v>
      </c>
      <c r="Y540">
        <v>44.079529999999998</v>
      </c>
      <c r="Z540">
        <v>9.4988620000000008</v>
      </c>
      <c r="AA540">
        <v>0.54758830000000003</v>
      </c>
      <c r="AB540">
        <v>27.28294</v>
      </c>
      <c r="AC540">
        <v>0.19800509999999999</v>
      </c>
      <c r="AD540">
        <v>30.082039999999999</v>
      </c>
      <c r="AE540">
        <v>9.4402570000000008</v>
      </c>
    </row>
    <row r="541" spans="1:31" x14ac:dyDescent="0.2">
      <c r="A541" s="74">
        <v>35034</v>
      </c>
      <c r="B541">
        <v>17.02374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8.0399670000000008</v>
      </c>
      <c r="I541"/>
      <c r="J541">
        <v>28.831630000000001</v>
      </c>
      <c r="K541">
        <v>29.111550000000001</v>
      </c>
      <c r="L541">
        <v>36.596429999999998</v>
      </c>
      <c r="M541">
        <v>25.62246</v>
      </c>
      <c r="N541">
        <v>14.04984</v>
      </c>
      <c r="O541">
        <v>4.9875309999999997</v>
      </c>
      <c r="P541">
        <v>5.2063990000000002</v>
      </c>
      <c r="Q541">
        <v>9.7691750000000006</v>
      </c>
      <c r="R541">
        <v>12.48645</v>
      </c>
      <c r="S541">
        <v>68.483090000000004</v>
      </c>
      <c r="T541">
        <v>17.62312</v>
      </c>
      <c r="U541">
        <v>5.5995200000000001</v>
      </c>
      <c r="V541">
        <v>28.11232</v>
      </c>
      <c r="W541">
        <v>24.831969999999998</v>
      </c>
      <c r="X541">
        <v>22.569880000000001</v>
      </c>
      <c r="Y541">
        <v>44.578449999999997</v>
      </c>
      <c r="Z541">
        <v>9.7202669999999998</v>
      </c>
      <c r="AA541">
        <v>0.54272240000000005</v>
      </c>
      <c r="AB541">
        <v>27.32328</v>
      </c>
      <c r="AC541">
        <v>0.21450359999999999</v>
      </c>
      <c r="AD541">
        <v>30.161819999999999</v>
      </c>
      <c r="AE541">
        <v>9.6382709999999996</v>
      </c>
    </row>
    <row r="542" spans="1:31" x14ac:dyDescent="0.2">
      <c r="A542" s="74">
        <v>35065</v>
      </c>
      <c r="B542">
        <v>17.175039999999999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8.1397259999999996</v>
      </c>
      <c r="I542"/>
      <c r="J542">
        <v>29.2394</v>
      </c>
      <c r="K542">
        <v>29.414339999999999</v>
      </c>
      <c r="L542">
        <v>36.989989999999999</v>
      </c>
      <c r="M542">
        <v>26.427990000000001</v>
      </c>
      <c r="N542">
        <v>14.33198</v>
      </c>
      <c r="O542">
        <v>5.0670659999999996</v>
      </c>
      <c r="P542">
        <v>5.2735399999999997</v>
      </c>
      <c r="Q542">
        <v>9.8997779999999995</v>
      </c>
      <c r="R542">
        <v>12.672650000000001</v>
      </c>
      <c r="S542">
        <v>68.613979999999998</v>
      </c>
      <c r="T542">
        <v>17.785299999999999</v>
      </c>
      <c r="U542">
        <v>5.7420580000000001</v>
      </c>
      <c r="V542">
        <v>28.489719999999998</v>
      </c>
      <c r="W542">
        <v>24.920079999999999</v>
      </c>
      <c r="X542">
        <v>22.86373</v>
      </c>
      <c r="Y542">
        <v>44.962690000000002</v>
      </c>
      <c r="Z542">
        <v>9.9701240000000002</v>
      </c>
      <c r="AA542">
        <v>0.57274060000000004</v>
      </c>
      <c r="AB542">
        <v>27.482589999999998</v>
      </c>
      <c r="AC542">
        <v>0.23135729999999999</v>
      </c>
      <c r="AD542">
        <v>30.314730000000001</v>
      </c>
      <c r="AE542">
        <v>9.8611880000000003</v>
      </c>
    </row>
    <row r="543" spans="1:31" x14ac:dyDescent="0.2">
      <c r="A543" s="74">
        <v>35096</v>
      </c>
      <c r="B543">
        <v>17.264700000000001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8.303293</v>
      </c>
      <c r="I543"/>
      <c r="J543">
        <v>29.352340000000002</v>
      </c>
      <c r="K543">
        <v>29.775680000000001</v>
      </c>
      <c r="L543">
        <v>36.8917</v>
      </c>
      <c r="M543">
        <v>26.922450000000001</v>
      </c>
      <c r="N543">
        <v>14.65207</v>
      </c>
      <c r="O543">
        <v>5.1789579999999997</v>
      </c>
      <c r="P543">
        <v>5.3375640000000004</v>
      </c>
      <c r="Q543">
        <v>9.9731439999999996</v>
      </c>
      <c r="R543">
        <v>12.90934</v>
      </c>
      <c r="S543">
        <v>68.736670000000004</v>
      </c>
      <c r="T543">
        <v>18.060839999999999</v>
      </c>
      <c r="U543">
        <v>5.8719219999999996</v>
      </c>
      <c r="V543">
        <v>29.013649999999998</v>
      </c>
      <c r="W543">
        <v>25.05894</v>
      </c>
      <c r="X543">
        <v>23.073329999999999</v>
      </c>
      <c r="Y543">
        <v>45.315570000000001</v>
      </c>
      <c r="Z543">
        <v>10.26811</v>
      </c>
      <c r="AA543">
        <v>0.61227719999999997</v>
      </c>
      <c r="AB543">
        <v>27.821729999999999</v>
      </c>
      <c r="AC543">
        <v>0.2465764</v>
      </c>
      <c r="AD543">
        <v>30.430240000000001</v>
      </c>
      <c r="AE543">
        <v>10.032220000000001</v>
      </c>
    </row>
    <row r="544" spans="1:31" x14ac:dyDescent="0.2">
      <c r="A544" s="74">
        <v>35125</v>
      </c>
      <c r="B544">
        <v>17.37116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8.4988639999999993</v>
      </c>
      <c r="I544"/>
      <c r="J544">
        <v>29.506360000000001</v>
      </c>
      <c r="K544">
        <v>29.878440000000001</v>
      </c>
      <c r="L544">
        <v>37.007420000000003</v>
      </c>
      <c r="M544">
        <v>27.127330000000001</v>
      </c>
      <c r="N544">
        <v>14.9353</v>
      </c>
      <c r="O544">
        <v>5.3326719999999996</v>
      </c>
      <c r="P544">
        <v>5.4449699999999996</v>
      </c>
      <c r="Q544">
        <v>10.02459</v>
      </c>
      <c r="R544">
        <v>13.18844</v>
      </c>
      <c r="S544">
        <v>69.055689999999998</v>
      </c>
      <c r="T544">
        <v>18.405270000000002</v>
      </c>
      <c r="U544">
        <v>6.0121159999999998</v>
      </c>
      <c r="V544">
        <v>29.455369999999998</v>
      </c>
      <c r="W544">
        <v>25.356300000000001</v>
      </c>
      <c r="X544">
        <v>23.301359999999999</v>
      </c>
      <c r="Y544">
        <v>46.106580000000001</v>
      </c>
      <c r="Z544">
        <v>10.512370000000001</v>
      </c>
      <c r="AA544">
        <v>0.6243107</v>
      </c>
      <c r="AB544">
        <v>28.344580000000001</v>
      </c>
      <c r="AC544">
        <v>0.2598142</v>
      </c>
      <c r="AD544">
        <v>30.639659999999999</v>
      </c>
      <c r="AE544">
        <v>10.251810000000001</v>
      </c>
    </row>
    <row r="545" spans="1:31" x14ac:dyDescent="0.2">
      <c r="A545" s="74">
        <v>35156</v>
      </c>
      <c r="B545">
        <v>17.466419999999999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8.6686490000000003</v>
      </c>
      <c r="I545"/>
      <c r="J545">
        <v>29.647169999999999</v>
      </c>
      <c r="K545">
        <v>30.31906</v>
      </c>
      <c r="L545">
        <v>37.121200000000002</v>
      </c>
      <c r="M545">
        <v>27.37819</v>
      </c>
      <c r="N545">
        <v>15.16907</v>
      </c>
      <c r="O545">
        <v>5.4750490000000003</v>
      </c>
      <c r="P545">
        <v>5.5321530000000001</v>
      </c>
      <c r="Q545">
        <v>10.10721</v>
      </c>
      <c r="R545">
        <v>13.471579999999999</v>
      </c>
      <c r="S545">
        <v>69.08023</v>
      </c>
      <c r="T545">
        <v>18.68413</v>
      </c>
      <c r="U545">
        <v>6.1900649999999997</v>
      </c>
      <c r="V545">
        <v>29.574490000000001</v>
      </c>
      <c r="W545">
        <v>25.687650000000001</v>
      </c>
      <c r="X545">
        <v>23.498860000000001</v>
      </c>
      <c r="Y545">
        <v>46.79316</v>
      </c>
      <c r="Z545">
        <v>10.789249999999999</v>
      </c>
      <c r="AA545">
        <v>0.64108419999999999</v>
      </c>
      <c r="AB545">
        <v>28.800809999999998</v>
      </c>
      <c r="AC545">
        <v>0.27779740000000003</v>
      </c>
      <c r="AD545">
        <v>30.729410000000001</v>
      </c>
      <c r="AE545">
        <v>10.39616</v>
      </c>
    </row>
    <row r="546" spans="1:31" x14ac:dyDescent="0.2">
      <c r="A546" s="74">
        <v>35186</v>
      </c>
      <c r="B546">
        <v>17.519659999999998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8.8119449999999997</v>
      </c>
      <c r="I546"/>
      <c r="J546">
        <v>30.176690000000001</v>
      </c>
      <c r="K546">
        <v>30.546600000000002</v>
      </c>
      <c r="L546">
        <v>37.192419999999998</v>
      </c>
      <c r="M546">
        <v>27.53238</v>
      </c>
      <c r="N546">
        <v>15.45139</v>
      </c>
      <c r="O546">
        <v>5.5892200000000001</v>
      </c>
      <c r="P546">
        <v>5.5611610000000002</v>
      </c>
      <c r="Q546">
        <v>10.17305</v>
      </c>
      <c r="R546">
        <v>13.83053</v>
      </c>
      <c r="S546">
        <v>69.366529999999997</v>
      </c>
      <c r="T546">
        <v>18.919039999999999</v>
      </c>
      <c r="U546">
        <v>6.3591490000000004</v>
      </c>
      <c r="V546">
        <v>29.557849999999998</v>
      </c>
      <c r="W546">
        <v>26.29074</v>
      </c>
      <c r="X546">
        <v>23.71518</v>
      </c>
      <c r="Y546">
        <v>47.483699999999999</v>
      </c>
      <c r="Z546">
        <v>11.041359999999999</v>
      </c>
      <c r="AA546">
        <v>0.65710449999999998</v>
      </c>
      <c r="AB546">
        <v>29.154820000000001</v>
      </c>
      <c r="AC546">
        <v>0.29900349999999998</v>
      </c>
      <c r="AD546">
        <v>30.827470000000002</v>
      </c>
      <c r="AE546">
        <v>10.514900000000001</v>
      </c>
    </row>
    <row r="547" spans="1:31" x14ac:dyDescent="0.2">
      <c r="A547" s="74">
        <v>35217</v>
      </c>
      <c r="B547">
        <v>17.614920000000001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8.9650200000000009</v>
      </c>
      <c r="I547"/>
      <c r="J547">
        <v>30.445119999999999</v>
      </c>
      <c r="K547">
        <v>30.509650000000001</v>
      </c>
      <c r="L547">
        <v>37.311869999999999</v>
      </c>
      <c r="M547">
        <v>27.785260000000001</v>
      </c>
      <c r="N547">
        <v>15.73596</v>
      </c>
      <c r="O547">
        <v>5.6912859999999998</v>
      </c>
      <c r="P547">
        <v>5.6311540000000004</v>
      </c>
      <c r="Q547">
        <v>10.18427</v>
      </c>
      <c r="R547">
        <v>14.187799999999999</v>
      </c>
      <c r="S547">
        <v>69.677379999999999</v>
      </c>
      <c r="T547">
        <v>19.128769999999999</v>
      </c>
      <c r="U547">
        <v>6.4807800000000002</v>
      </c>
      <c r="V547">
        <v>29.52497</v>
      </c>
      <c r="W547">
        <v>26.82611</v>
      </c>
      <c r="X547">
        <v>23.91018</v>
      </c>
      <c r="Y547">
        <v>48.288980000000002</v>
      </c>
      <c r="Z547">
        <v>11.21425</v>
      </c>
      <c r="AA547">
        <v>0.66896420000000001</v>
      </c>
      <c r="AB547">
        <v>29.319859999999998</v>
      </c>
      <c r="AC547">
        <v>0.3173686</v>
      </c>
      <c r="AD547">
        <v>30.934670000000001</v>
      </c>
      <c r="AE547">
        <v>10.79649</v>
      </c>
    </row>
    <row r="548" spans="1:31" x14ac:dyDescent="0.2">
      <c r="A548" s="74">
        <v>35247</v>
      </c>
      <c r="B548">
        <v>17.805440000000001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9.1676719999999996</v>
      </c>
      <c r="I548"/>
      <c r="J548">
        <v>30.525790000000001</v>
      </c>
      <c r="K548">
        <v>30.51793</v>
      </c>
      <c r="L548">
        <v>37.344479999999997</v>
      </c>
      <c r="M548">
        <v>28.168959999999998</v>
      </c>
      <c r="N548">
        <v>15.982139999999999</v>
      </c>
      <c r="O548">
        <v>5.784675</v>
      </c>
      <c r="P548">
        <v>5.7131319999999999</v>
      </c>
      <c r="Q548">
        <v>10.178179999999999</v>
      </c>
      <c r="R548">
        <v>14.434200000000001</v>
      </c>
      <c r="S548">
        <v>69.81644</v>
      </c>
      <c r="T548">
        <v>19.339880000000001</v>
      </c>
      <c r="U548">
        <v>6.6082710000000002</v>
      </c>
      <c r="V548">
        <v>29.6206</v>
      </c>
      <c r="W548">
        <v>26.85933</v>
      </c>
      <c r="X548">
        <v>24.10201</v>
      </c>
      <c r="Y548">
        <v>48.62912</v>
      </c>
      <c r="Z548">
        <v>11.396470000000001</v>
      </c>
      <c r="AA548">
        <v>0.69686479999999995</v>
      </c>
      <c r="AB548">
        <v>29.480550000000001</v>
      </c>
      <c r="AC548">
        <v>0.33368170000000003</v>
      </c>
      <c r="AD548">
        <v>31.056830000000001</v>
      </c>
      <c r="AE548">
        <v>11.03579</v>
      </c>
    </row>
    <row r="549" spans="1:31" x14ac:dyDescent="0.2">
      <c r="A549" s="74">
        <v>35278</v>
      </c>
      <c r="B549">
        <v>17.951139999999999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9.3711660000000006</v>
      </c>
      <c r="I549"/>
      <c r="J549">
        <v>30.657800000000002</v>
      </c>
      <c r="K549">
        <v>30.89207</v>
      </c>
      <c r="L549">
        <v>37.300080000000001</v>
      </c>
      <c r="M549">
        <v>28.413250000000001</v>
      </c>
      <c r="N549">
        <v>16.271699999999999</v>
      </c>
      <c r="O549">
        <v>5.8484850000000002</v>
      </c>
      <c r="P549">
        <v>5.774502</v>
      </c>
      <c r="Q549">
        <v>10.22822</v>
      </c>
      <c r="R549">
        <v>14.75103</v>
      </c>
      <c r="S549">
        <v>69.963679999999997</v>
      </c>
      <c r="T549">
        <v>19.641490000000001</v>
      </c>
      <c r="U549">
        <v>6.7460430000000002</v>
      </c>
      <c r="V549">
        <v>29.611000000000001</v>
      </c>
      <c r="W549">
        <v>26.84695</v>
      </c>
      <c r="X549">
        <v>24.293679999999998</v>
      </c>
      <c r="Y549">
        <v>48.843609999999998</v>
      </c>
      <c r="Z549">
        <v>11.574909999999999</v>
      </c>
      <c r="AA549">
        <v>0.73592329999999995</v>
      </c>
      <c r="AB549">
        <v>29.683129999999998</v>
      </c>
      <c r="AC549">
        <v>0.35790739999999999</v>
      </c>
      <c r="AD549">
        <v>31.114170000000001</v>
      </c>
      <c r="AE549">
        <v>11.124650000000001</v>
      </c>
    </row>
    <row r="550" spans="1:31" x14ac:dyDescent="0.2">
      <c r="A550" s="74">
        <v>35309</v>
      </c>
      <c r="B550">
        <v>17.967949999999998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9.5706790000000002</v>
      </c>
      <c r="I550"/>
      <c r="J550">
        <v>30.500859999999999</v>
      </c>
      <c r="K550">
        <v>31.412089999999999</v>
      </c>
      <c r="L550">
        <v>37.396900000000002</v>
      </c>
      <c r="M550">
        <v>28.661159999999999</v>
      </c>
      <c r="N550">
        <v>16.535060000000001</v>
      </c>
      <c r="O550">
        <v>5.9237630000000001</v>
      </c>
      <c r="P550">
        <v>5.8429630000000001</v>
      </c>
      <c r="Q550">
        <v>10.28307</v>
      </c>
      <c r="R550">
        <v>15.046250000000001</v>
      </c>
      <c r="S550">
        <v>70.11909</v>
      </c>
      <c r="T550">
        <v>19.891649999999998</v>
      </c>
      <c r="U550">
        <v>6.8997070000000003</v>
      </c>
      <c r="V550">
        <v>29.538810000000002</v>
      </c>
      <c r="W550">
        <v>27.00853</v>
      </c>
      <c r="X550">
        <v>24.509779999999999</v>
      </c>
      <c r="Y550">
        <v>49.399070000000002</v>
      </c>
      <c r="Z550">
        <v>11.78214</v>
      </c>
      <c r="AA550">
        <v>0.75476259999999995</v>
      </c>
      <c r="AB550">
        <v>29.863569999999999</v>
      </c>
      <c r="AC550">
        <v>0.38776620000000001</v>
      </c>
      <c r="AD550">
        <v>31.19228</v>
      </c>
      <c r="AE550">
        <v>11.20199</v>
      </c>
    </row>
    <row r="551" spans="1:31" x14ac:dyDescent="0.2">
      <c r="A551" s="74">
        <v>35339</v>
      </c>
      <c r="B551">
        <v>18.124849999999999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9.7491459999999996</v>
      </c>
      <c r="I551"/>
      <c r="J551">
        <v>30.436319999999998</v>
      </c>
      <c r="K551">
        <v>31.686579999999999</v>
      </c>
      <c r="L551">
        <v>37.463740000000001</v>
      </c>
      <c r="M551">
        <v>28.871130000000001</v>
      </c>
      <c r="N551">
        <v>16.776979999999998</v>
      </c>
      <c r="O551">
        <v>6.0778270000000001</v>
      </c>
      <c r="P551">
        <v>5.8979059999999999</v>
      </c>
      <c r="Q551">
        <v>10.278890000000001</v>
      </c>
      <c r="R551">
        <v>15.27591</v>
      </c>
      <c r="S551">
        <v>70.389039999999994</v>
      </c>
      <c r="T551">
        <v>20.068059999999999</v>
      </c>
      <c r="U551">
        <v>7.0808710000000001</v>
      </c>
      <c r="V551">
        <v>29.73864</v>
      </c>
      <c r="W551">
        <v>27.667269999999998</v>
      </c>
      <c r="X551">
        <v>24.765529999999998</v>
      </c>
      <c r="Y551">
        <v>50.005659999999999</v>
      </c>
      <c r="Z551">
        <v>12.01356</v>
      </c>
      <c r="AA551">
        <v>0.76608589999999999</v>
      </c>
      <c r="AB551">
        <v>29.992439999999998</v>
      </c>
      <c r="AC551">
        <v>0.4158096</v>
      </c>
      <c r="AD551">
        <v>31.336880000000001</v>
      </c>
      <c r="AE551">
        <v>11.314629999999999</v>
      </c>
    </row>
    <row r="552" spans="1:31" x14ac:dyDescent="0.2">
      <c r="A552" s="74">
        <v>35370</v>
      </c>
      <c r="B552">
        <v>18.407830000000001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9.8531060000000004</v>
      </c>
      <c r="I552"/>
      <c r="J552">
        <v>30.845559999999999</v>
      </c>
      <c r="K552">
        <v>32.003050000000002</v>
      </c>
      <c r="L552">
        <v>37.578679999999999</v>
      </c>
      <c r="M552">
        <v>29.273679999999999</v>
      </c>
      <c r="N552">
        <v>17.052520000000001</v>
      </c>
      <c r="O552">
        <v>6.2793299999999999</v>
      </c>
      <c r="P552">
        <v>5.9623629999999999</v>
      </c>
      <c r="Q552">
        <v>10.316739999999999</v>
      </c>
      <c r="R552">
        <v>15.507999999999999</v>
      </c>
      <c r="S552">
        <v>70.470830000000007</v>
      </c>
      <c r="T552">
        <v>20.380769999999998</v>
      </c>
      <c r="U552">
        <v>7.2047720000000002</v>
      </c>
      <c r="V552">
        <v>29.896439999999998</v>
      </c>
      <c r="W552">
        <v>27.926069999999999</v>
      </c>
      <c r="X552">
        <v>25.020160000000001</v>
      </c>
      <c r="Y552">
        <v>50.443129999999996</v>
      </c>
      <c r="Z552">
        <v>12.23526</v>
      </c>
      <c r="AA552">
        <v>0.77156309999999995</v>
      </c>
      <c r="AB552">
        <v>30.188980000000001</v>
      </c>
      <c r="AC552">
        <v>0.4461176</v>
      </c>
      <c r="AD552">
        <v>31.495609999999999</v>
      </c>
      <c r="AE552">
        <v>11.34333</v>
      </c>
    </row>
    <row r="553" spans="1:31" x14ac:dyDescent="0.2">
      <c r="A553" s="74">
        <v>35400</v>
      </c>
      <c r="B553">
        <v>18.56193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10.16216</v>
      </c>
      <c r="I553"/>
      <c r="J553">
        <v>31.36627</v>
      </c>
      <c r="K553">
        <v>32.139409999999998</v>
      </c>
      <c r="L553">
        <v>38.142499999999998</v>
      </c>
      <c r="M553">
        <v>29.539210000000001</v>
      </c>
      <c r="N553">
        <v>17.272179999999999</v>
      </c>
      <c r="O553">
        <v>6.4573999999999998</v>
      </c>
      <c r="P553">
        <v>6.0500059999999998</v>
      </c>
      <c r="Q553">
        <v>10.45908</v>
      </c>
      <c r="R553">
        <v>15.748239999999999</v>
      </c>
      <c r="S553">
        <v>70.503559999999993</v>
      </c>
      <c r="T553">
        <v>20.667470000000002</v>
      </c>
      <c r="U553">
        <v>7.3265510000000003</v>
      </c>
      <c r="V553">
        <v>29.972580000000001</v>
      </c>
      <c r="W553">
        <v>27.625800000000002</v>
      </c>
      <c r="X553">
        <v>25.285530000000001</v>
      </c>
      <c r="Y553">
        <v>51.045740000000002</v>
      </c>
      <c r="Z553">
        <v>12.518050000000001</v>
      </c>
      <c r="AA553">
        <v>0.75366509999999998</v>
      </c>
      <c r="AB553">
        <v>30.455780000000001</v>
      </c>
      <c r="AC553">
        <v>0.48232740000000002</v>
      </c>
      <c r="AD553">
        <v>31.665130000000001</v>
      </c>
      <c r="AE553">
        <v>11.37834</v>
      </c>
    </row>
    <row r="554" spans="1:31" x14ac:dyDescent="0.2">
      <c r="A554" s="74">
        <v>35431</v>
      </c>
      <c r="B554">
        <v>18.671199999999999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10.4795</v>
      </c>
      <c r="I554"/>
      <c r="J554">
        <v>31.335470000000001</v>
      </c>
      <c r="K554">
        <v>32.441670000000002</v>
      </c>
      <c r="L554">
        <v>38.397350000000003</v>
      </c>
      <c r="M554">
        <v>29.826540000000001</v>
      </c>
      <c r="N554">
        <v>17.443809999999999</v>
      </c>
      <c r="O554">
        <v>6.5985310000000004</v>
      </c>
      <c r="P554">
        <v>6.157489</v>
      </c>
      <c r="Q554">
        <v>10.50854</v>
      </c>
      <c r="R554">
        <v>16.079930000000001</v>
      </c>
      <c r="S554">
        <v>70.642619999999994</v>
      </c>
      <c r="T554">
        <v>20.894850000000002</v>
      </c>
      <c r="U554">
        <v>7.4799470000000001</v>
      </c>
      <c r="V554">
        <v>29.940149999999999</v>
      </c>
      <c r="W554">
        <v>27.73085</v>
      </c>
      <c r="X554">
        <v>25.530390000000001</v>
      </c>
      <c r="Y554">
        <v>51.722209999999997</v>
      </c>
      <c r="Z554">
        <v>12.782819999999999</v>
      </c>
      <c r="AA554">
        <v>0.76408240000000005</v>
      </c>
      <c r="AB554">
        <v>30.090509999999998</v>
      </c>
      <c r="AC554">
        <v>0.51646510000000001</v>
      </c>
      <c r="AD554">
        <v>31.78314</v>
      </c>
      <c r="AE554">
        <v>11.65893</v>
      </c>
    </row>
    <row r="555" spans="1:31" x14ac:dyDescent="0.2">
      <c r="A555" s="74">
        <v>35462</v>
      </c>
      <c r="B555">
        <v>18.800080000000001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10.58291</v>
      </c>
      <c r="I555"/>
      <c r="J555">
        <v>31.166789999999999</v>
      </c>
      <c r="K555">
        <v>32.743859999999998</v>
      </c>
      <c r="L555">
        <v>38.253869999999999</v>
      </c>
      <c r="M555">
        <v>30.313749999999999</v>
      </c>
      <c r="N555">
        <v>17.611219999999999</v>
      </c>
      <c r="O555">
        <v>6.7187809999999999</v>
      </c>
      <c r="P555">
        <v>6.2608360000000003</v>
      </c>
      <c r="Q555">
        <v>10.577529999999999</v>
      </c>
      <c r="R555">
        <v>16.417459999999998</v>
      </c>
      <c r="S555">
        <v>70.691699999999997</v>
      </c>
      <c r="T555">
        <v>21.186979999999998</v>
      </c>
      <c r="U555">
        <v>7.6452879999999999</v>
      </c>
      <c r="V555">
        <v>29.692319999999999</v>
      </c>
      <c r="W555">
        <v>27.850629999999999</v>
      </c>
      <c r="X555">
        <v>25.720569999999999</v>
      </c>
      <c r="Y555">
        <v>52.272089999999999</v>
      </c>
      <c r="Z555">
        <v>12.98265</v>
      </c>
      <c r="AA555">
        <v>0.79335730000000004</v>
      </c>
      <c r="AB555">
        <v>29.954509999999999</v>
      </c>
      <c r="AC555">
        <v>0.54562250000000001</v>
      </c>
      <c r="AD555">
        <v>31.880369999999999</v>
      </c>
      <c r="AE555">
        <v>11.869630000000001</v>
      </c>
    </row>
    <row r="556" spans="1:31" x14ac:dyDescent="0.2">
      <c r="A556" s="74">
        <v>35490</v>
      </c>
      <c r="B556">
        <v>18.914960000000001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10.711320000000001</v>
      </c>
      <c r="I556"/>
      <c r="J556">
        <v>31.204930000000001</v>
      </c>
      <c r="K556">
        <v>32.877389999999998</v>
      </c>
      <c r="L556">
        <v>38.341079999999998</v>
      </c>
      <c r="M556">
        <v>30.546710000000001</v>
      </c>
      <c r="N556">
        <v>17.76651</v>
      </c>
      <c r="O556">
        <v>6.8245240000000003</v>
      </c>
      <c r="P556">
        <v>6.3541819999999998</v>
      </c>
      <c r="Q556">
        <v>10.644740000000001</v>
      </c>
      <c r="R556">
        <v>16.659749999999999</v>
      </c>
      <c r="S556">
        <v>70.912559999999999</v>
      </c>
      <c r="T556">
        <v>21.406359999999999</v>
      </c>
      <c r="U556">
        <v>7.8433020000000004</v>
      </c>
      <c r="V556">
        <v>29.59722</v>
      </c>
      <c r="W556">
        <v>27.8828</v>
      </c>
      <c r="X556">
        <v>25.929690000000001</v>
      </c>
      <c r="Y556">
        <v>52.821159999999999</v>
      </c>
      <c r="Z556">
        <v>13.225680000000001</v>
      </c>
      <c r="AA556">
        <v>0.80612700000000004</v>
      </c>
      <c r="AB556">
        <v>30.344799999999999</v>
      </c>
      <c r="AC556">
        <v>0.57675379999999998</v>
      </c>
      <c r="AD556">
        <v>32.004190000000001</v>
      </c>
      <c r="AE556">
        <v>12.018219999999999</v>
      </c>
    </row>
    <row r="557" spans="1:31" x14ac:dyDescent="0.2">
      <c r="A557" s="74">
        <v>35521</v>
      </c>
      <c r="B557">
        <v>19.02983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10.919119999999999</v>
      </c>
      <c r="I557"/>
      <c r="J557">
        <v>31.31494</v>
      </c>
      <c r="K557">
        <v>32.83972</v>
      </c>
      <c r="L557">
        <v>38.420940000000002</v>
      </c>
      <c r="M557">
        <v>30.65005</v>
      </c>
      <c r="N557">
        <v>17.9419</v>
      </c>
      <c r="O557">
        <v>6.9138440000000001</v>
      </c>
      <c r="P557">
        <v>6.4292199999999999</v>
      </c>
      <c r="Q557">
        <v>10.74691</v>
      </c>
      <c r="R557">
        <v>16.859079999999999</v>
      </c>
      <c r="S557">
        <v>71.337919999999997</v>
      </c>
      <c r="T557">
        <v>21.609400000000001</v>
      </c>
      <c r="U557">
        <v>8.0594649999999994</v>
      </c>
      <c r="V557">
        <v>29.692630000000001</v>
      </c>
      <c r="W557">
        <v>28.16994</v>
      </c>
      <c r="X557">
        <v>26.13503</v>
      </c>
      <c r="Y557">
        <v>53.369079999999997</v>
      </c>
      <c r="Z557">
        <v>13.53003</v>
      </c>
      <c r="AA557">
        <v>0.82383810000000002</v>
      </c>
      <c r="AB557">
        <v>30.320620000000002</v>
      </c>
      <c r="AC557">
        <v>0.60668900000000003</v>
      </c>
      <c r="AD557">
        <v>32.137149999999998</v>
      </c>
      <c r="AE557">
        <v>12.156599999999999</v>
      </c>
    </row>
    <row r="558" spans="1:31" x14ac:dyDescent="0.2">
      <c r="A558" s="74">
        <v>35551</v>
      </c>
      <c r="B558">
        <v>19.178329999999999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11.11711</v>
      </c>
      <c r="I558"/>
      <c r="J558">
        <v>31.879660000000001</v>
      </c>
      <c r="K558">
        <v>32.832700000000003</v>
      </c>
      <c r="L558">
        <v>38.61497</v>
      </c>
      <c r="M558">
        <v>30.798310000000001</v>
      </c>
      <c r="N558">
        <v>18.258990000000001</v>
      </c>
      <c r="O558">
        <v>6.994459</v>
      </c>
      <c r="P558">
        <v>6.4952529999999999</v>
      </c>
      <c r="Q558">
        <v>10.865259999999999</v>
      </c>
      <c r="R558">
        <v>17.070060000000002</v>
      </c>
      <c r="S558">
        <v>71.452439999999996</v>
      </c>
      <c r="T558">
        <v>21.91797</v>
      </c>
      <c r="U558">
        <v>8.2531909999999993</v>
      </c>
      <c r="V558">
        <v>29.81617</v>
      </c>
      <c r="W558">
        <v>28.37377</v>
      </c>
      <c r="X558">
        <v>26.313690000000001</v>
      </c>
      <c r="Y558">
        <v>54.074010000000001</v>
      </c>
      <c r="Z558">
        <v>13.86675</v>
      </c>
      <c r="AA558">
        <v>0.84790679999999996</v>
      </c>
      <c r="AB558">
        <v>30.320709999999998</v>
      </c>
      <c r="AC558">
        <v>0.63428779999999996</v>
      </c>
      <c r="AD558">
        <v>32.236040000000003</v>
      </c>
      <c r="AE558">
        <v>12.23977</v>
      </c>
    </row>
    <row r="559" spans="1:31" x14ac:dyDescent="0.2">
      <c r="A559" s="74">
        <v>35582</v>
      </c>
      <c r="B559">
        <v>19.293199999999999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11.355589999999999</v>
      </c>
      <c r="I559"/>
      <c r="J559">
        <v>32.171550000000003</v>
      </c>
      <c r="K559">
        <v>33.109729999999999</v>
      </c>
      <c r="L559">
        <v>38.911409999999997</v>
      </c>
      <c r="M559">
        <v>31.35866</v>
      </c>
      <c r="N559">
        <v>18.56129</v>
      </c>
      <c r="O559">
        <v>7.1046630000000004</v>
      </c>
      <c r="P559">
        <v>6.5919040000000004</v>
      </c>
      <c r="Q559">
        <v>10.840210000000001</v>
      </c>
      <c r="R559">
        <v>17.446470000000001</v>
      </c>
      <c r="S559">
        <v>71.722380000000001</v>
      </c>
      <c r="T559">
        <v>22.214359999999999</v>
      </c>
      <c r="U559">
        <v>8.4665090000000003</v>
      </c>
      <c r="V559">
        <v>30.058420000000002</v>
      </c>
      <c r="W559">
        <v>28.39077</v>
      </c>
      <c r="X559">
        <v>26.563140000000001</v>
      </c>
      <c r="Y559">
        <v>54.785139999999998</v>
      </c>
      <c r="Z559">
        <v>14.18745</v>
      </c>
      <c r="AA559">
        <v>0.86507979999999995</v>
      </c>
      <c r="AB559">
        <v>30.601150000000001</v>
      </c>
      <c r="AC559">
        <v>0.66787410000000003</v>
      </c>
      <c r="AD559">
        <v>32.37482</v>
      </c>
      <c r="AE559">
        <v>12.398160000000001</v>
      </c>
    </row>
    <row r="560" spans="1:31" x14ac:dyDescent="0.2">
      <c r="A560" s="74">
        <v>35612</v>
      </c>
      <c r="B560">
        <v>19.366040000000002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11.65414</v>
      </c>
      <c r="I560"/>
      <c r="J560">
        <v>32.39011</v>
      </c>
      <c r="K560">
        <v>33.480930000000001</v>
      </c>
      <c r="L560">
        <v>39.032859999999999</v>
      </c>
      <c r="M560">
        <v>32.033929999999998</v>
      </c>
      <c r="N560">
        <v>18.89883</v>
      </c>
      <c r="O560">
        <v>7.2202109999999999</v>
      </c>
      <c r="P560">
        <v>6.6735530000000001</v>
      </c>
      <c r="Q560">
        <v>10.925420000000001</v>
      </c>
      <c r="R560">
        <v>17.726400000000002</v>
      </c>
      <c r="S560">
        <v>71.967780000000005</v>
      </c>
      <c r="T560">
        <v>22.481000000000002</v>
      </c>
      <c r="U560">
        <v>8.6778980000000008</v>
      </c>
      <c r="V560">
        <v>30.358219999999999</v>
      </c>
      <c r="W560">
        <v>28.59347</v>
      </c>
      <c r="X560">
        <v>26.834589999999999</v>
      </c>
      <c r="Y560">
        <v>55.434750000000001</v>
      </c>
      <c r="Z560">
        <v>14.56986</v>
      </c>
      <c r="AA560">
        <v>0.89667949999999996</v>
      </c>
      <c r="AB560">
        <v>30.65915</v>
      </c>
      <c r="AC560">
        <v>0.71290620000000005</v>
      </c>
      <c r="AD560">
        <v>32.524410000000003</v>
      </c>
      <c r="AE560">
        <v>12.54763</v>
      </c>
    </row>
    <row r="561" spans="1:31" x14ac:dyDescent="0.2">
      <c r="A561" s="74">
        <v>35643</v>
      </c>
      <c r="B561">
        <v>19.43329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11.86852</v>
      </c>
      <c r="I561"/>
      <c r="J561">
        <v>32.941630000000004</v>
      </c>
      <c r="K561">
        <v>33.546439999999997</v>
      </c>
      <c r="L561">
        <v>38.951569999999997</v>
      </c>
      <c r="M561">
        <v>32.396900000000002</v>
      </c>
      <c r="N561">
        <v>19.21565</v>
      </c>
      <c r="O561">
        <v>7.3800850000000002</v>
      </c>
      <c r="P561">
        <v>6.733028</v>
      </c>
      <c r="Q561">
        <v>11.015650000000001</v>
      </c>
      <c r="R561">
        <v>17.87726</v>
      </c>
      <c r="S561">
        <v>72.204999999999998</v>
      </c>
      <c r="T561">
        <v>22.73847</v>
      </c>
      <c r="U561">
        <v>8.8696990000000007</v>
      </c>
      <c r="V561">
        <v>30.5852</v>
      </c>
      <c r="W561">
        <v>29.040009999999999</v>
      </c>
      <c r="X561">
        <v>27.146180000000001</v>
      </c>
      <c r="Y561">
        <v>56.079619999999998</v>
      </c>
      <c r="Z561">
        <v>14.87917</v>
      </c>
      <c r="AA561">
        <v>0.94827810000000001</v>
      </c>
      <c r="AB561">
        <v>30.73143</v>
      </c>
      <c r="AC561">
        <v>0.76595659999999999</v>
      </c>
      <c r="AD561">
        <v>32.802799999999998</v>
      </c>
      <c r="AE561">
        <v>12.705679999999999</v>
      </c>
    </row>
    <row r="562" spans="1:31" x14ac:dyDescent="0.2">
      <c r="A562" s="74">
        <v>35674</v>
      </c>
      <c r="B562">
        <v>19.464110000000002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12.107559999999999</v>
      </c>
      <c r="I562"/>
      <c r="J562">
        <v>32.959229999999998</v>
      </c>
      <c r="K562">
        <v>33.323410000000003</v>
      </c>
      <c r="L562">
        <v>38.948999999999998</v>
      </c>
      <c r="M562">
        <v>31.63608</v>
      </c>
      <c r="N562">
        <v>19.453970000000002</v>
      </c>
      <c r="O562">
        <v>7.5352610000000002</v>
      </c>
      <c r="P562">
        <v>6.8075070000000002</v>
      </c>
      <c r="Q562">
        <v>11.09088</v>
      </c>
      <c r="R562">
        <v>18.117239999999999</v>
      </c>
      <c r="S562">
        <v>72.344059999999999</v>
      </c>
      <c r="T562">
        <v>23.028110000000002</v>
      </c>
      <c r="U562">
        <v>9.039892</v>
      </c>
      <c r="V562">
        <v>30.936689999999999</v>
      </c>
      <c r="W562">
        <v>29.580660000000002</v>
      </c>
      <c r="X562">
        <v>27.315259999999999</v>
      </c>
      <c r="Y562">
        <v>56.515140000000002</v>
      </c>
      <c r="Z562">
        <v>15.12022</v>
      </c>
      <c r="AA562">
        <v>0.97616959999999997</v>
      </c>
      <c r="AB562">
        <v>30.762339999999998</v>
      </c>
      <c r="AC562">
        <v>0.8213317</v>
      </c>
      <c r="AD562">
        <v>32.93327</v>
      </c>
      <c r="AE562">
        <v>13.03506</v>
      </c>
    </row>
    <row r="563" spans="1:31" x14ac:dyDescent="0.2">
      <c r="A563" s="74">
        <v>35704</v>
      </c>
      <c r="B563">
        <v>19.548159999999999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12.414009999999999</v>
      </c>
      <c r="I563"/>
      <c r="J563">
        <v>32.86242</v>
      </c>
      <c r="K563">
        <v>33.880490000000002</v>
      </c>
      <c r="L563">
        <v>39.06906</v>
      </c>
      <c r="M563">
        <v>31.335070000000002</v>
      </c>
      <c r="N563">
        <v>19.877549999999999</v>
      </c>
      <c r="O563">
        <v>7.7293209999999997</v>
      </c>
      <c r="P563">
        <v>6.9002480000000004</v>
      </c>
      <c r="Q563">
        <v>11.21893</v>
      </c>
      <c r="R563">
        <v>18.34581</v>
      </c>
      <c r="S563">
        <v>72.556740000000005</v>
      </c>
      <c r="T563">
        <v>23.317340000000002</v>
      </c>
      <c r="U563">
        <v>9.1977089999999997</v>
      </c>
      <c r="V563">
        <v>31.14988</v>
      </c>
      <c r="W563">
        <v>29.612729999999999</v>
      </c>
      <c r="X563">
        <v>27.545480000000001</v>
      </c>
      <c r="Y563">
        <v>56.779380000000003</v>
      </c>
      <c r="Z563">
        <v>15.49076</v>
      </c>
      <c r="AA563">
        <v>0.99244049999999995</v>
      </c>
      <c r="AB563">
        <v>30.71762</v>
      </c>
      <c r="AC563">
        <v>0.87977430000000001</v>
      </c>
      <c r="AD563">
        <v>33.091990000000003</v>
      </c>
      <c r="AE563">
        <v>13.350680000000001</v>
      </c>
    </row>
    <row r="564" spans="1:31" x14ac:dyDescent="0.2">
      <c r="A564" s="74">
        <v>35735</v>
      </c>
      <c r="B564">
        <v>19.677050000000001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12.72331</v>
      </c>
      <c r="I564"/>
      <c r="J564">
        <v>33.102980000000002</v>
      </c>
      <c r="K564">
        <v>34.434829999999998</v>
      </c>
      <c r="L564">
        <v>39.30001</v>
      </c>
      <c r="M564">
        <v>32.012540000000001</v>
      </c>
      <c r="N564">
        <v>20.149090000000001</v>
      </c>
      <c r="O564">
        <v>7.7569629999999998</v>
      </c>
      <c r="P564">
        <v>7.0086250000000003</v>
      </c>
      <c r="Q564">
        <v>11.31841</v>
      </c>
      <c r="R564">
        <v>18.637689999999999</v>
      </c>
      <c r="S564">
        <v>72.736699999999999</v>
      </c>
      <c r="T564">
        <v>23.45551</v>
      </c>
      <c r="U564">
        <v>9.3891530000000003</v>
      </c>
      <c r="V564">
        <v>31.171559999999999</v>
      </c>
      <c r="W564">
        <v>29.462949999999999</v>
      </c>
      <c r="X564">
        <v>27.844470000000001</v>
      </c>
      <c r="Y564">
        <v>57.195959999999999</v>
      </c>
      <c r="Z564">
        <v>15.87218</v>
      </c>
      <c r="AA564">
        <v>1.007941</v>
      </c>
      <c r="AB564">
        <v>30.77787</v>
      </c>
      <c r="AC564">
        <v>0.93615389999999998</v>
      </c>
      <c r="AD564">
        <v>33.278970000000001</v>
      </c>
      <c r="AE564">
        <v>13.428240000000001</v>
      </c>
    </row>
    <row r="565" spans="1:31" x14ac:dyDescent="0.2">
      <c r="A565" s="74">
        <v>35765</v>
      </c>
      <c r="B565">
        <v>19.780709999999999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13.03609</v>
      </c>
      <c r="I565"/>
      <c r="J565">
        <v>33.877450000000003</v>
      </c>
      <c r="K565">
        <v>34.494140000000002</v>
      </c>
      <c r="L565">
        <v>39.862909999999999</v>
      </c>
      <c r="M565">
        <v>32.3857</v>
      </c>
      <c r="N565">
        <v>20.482900000000001</v>
      </c>
      <c r="O565">
        <v>7.8517460000000003</v>
      </c>
      <c r="P565">
        <v>7.1151650000000002</v>
      </c>
      <c r="Q565">
        <v>11.433719999999999</v>
      </c>
      <c r="R565">
        <v>18.95205</v>
      </c>
      <c r="S565">
        <v>73.186599999999999</v>
      </c>
      <c r="T565">
        <v>23.716339999999999</v>
      </c>
      <c r="U565">
        <v>9.5910189999999993</v>
      </c>
      <c r="V565">
        <v>31.034089999999999</v>
      </c>
      <c r="W565">
        <v>29.58231</v>
      </c>
      <c r="X565">
        <v>28.112120000000001</v>
      </c>
      <c r="Y565">
        <v>57.942999999999998</v>
      </c>
      <c r="Z565">
        <v>16.147010000000002</v>
      </c>
      <c r="AA565">
        <v>0.97439010000000004</v>
      </c>
      <c r="AB565">
        <v>30.846640000000001</v>
      </c>
      <c r="AC565">
        <v>0.98164549999999995</v>
      </c>
      <c r="AD565">
        <v>33.430219999999998</v>
      </c>
      <c r="AE565">
        <v>13.42329</v>
      </c>
    </row>
    <row r="566" spans="1:31" x14ac:dyDescent="0.2">
      <c r="A566" s="74">
        <v>35796</v>
      </c>
      <c r="B566">
        <v>19.889980000000001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13.23762</v>
      </c>
      <c r="I566"/>
      <c r="J566">
        <v>33.855449999999998</v>
      </c>
      <c r="K566">
        <v>34.674430000000001</v>
      </c>
      <c r="L566">
        <v>40.201270000000001</v>
      </c>
      <c r="M566">
        <v>32.798340000000003</v>
      </c>
      <c r="N566">
        <v>20.5124</v>
      </c>
      <c r="O566">
        <v>9.1998999999999995</v>
      </c>
      <c r="P566">
        <v>7.1979790000000001</v>
      </c>
      <c r="Q566">
        <v>11.575430000000001</v>
      </c>
      <c r="R566">
        <v>19.166509999999999</v>
      </c>
      <c r="S566">
        <v>73.60378</v>
      </c>
      <c r="T566">
        <v>24.040980000000001</v>
      </c>
      <c r="U566">
        <v>9.8187230000000003</v>
      </c>
      <c r="V566">
        <v>31.142869999999998</v>
      </c>
      <c r="W566">
        <v>29.946459999999998</v>
      </c>
      <c r="X566">
        <v>28.387989999999999</v>
      </c>
      <c r="Y566">
        <v>58.833799999999997</v>
      </c>
      <c r="Z566">
        <v>16.366710000000001</v>
      </c>
      <c r="AA566">
        <v>0.97792789999999996</v>
      </c>
      <c r="AB566">
        <v>30.87088</v>
      </c>
      <c r="AC566">
        <v>1.0322169999999999</v>
      </c>
      <c r="AD566">
        <v>33.623840000000001</v>
      </c>
      <c r="AE566">
        <v>13.67108</v>
      </c>
    </row>
    <row r="567" spans="1:31" x14ac:dyDescent="0.2">
      <c r="A567" s="74">
        <v>35827</v>
      </c>
      <c r="B567">
        <v>19.98244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13.369400000000001</v>
      </c>
      <c r="I567"/>
      <c r="J567">
        <v>33.085380000000001</v>
      </c>
      <c r="K567">
        <v>34.632649999999998</v>
      </c>
      <c r="L567">
        <v>40.194459999999999</v>
      </c>
      <c r="M567">
        <v>33.084420000000001</v>
      </c>
      <c r="N567">
        <v>20.420089999999998</v>
      </c>
      <c r="O567">
        <v>10.13579</v>
      </c>
      <c r="P567">
        <v>7.3014349999999997</v>
      </c>
      <c r="Q567">
        <v>11.71373</v>
      </c>
      <c r="R567">
        <v>19.40174</v>
      </c>
      <c r="S567">
        <v>73.963700000000003</v>
      </c>
      <c r="T567">
        <v>24.254149999999999</v>
      </c>
      <c r="U567">
        <v>10.04383</v>
      </c>
      <c r="V567">
        <v>31.543109999999999</v>
      </c>
      <c r="W567">
        <v>30.116959999999999</v>
      </c>
      <c r="X567">
        <v>28.645040000000002</v>
      </c>
      <c r="Y567">
        <v>59.669159999999998</v>
      </c>
      <c r="Z567">
        <v>16.593489999999999</v>
      </c>
      <c r="AA567">
        <v>0.98725909999999995</v>
      </c>
      <c r="AB567">
        <v>30.912769999999998</v>
      </c>
      <c r="AC567">
        <v>1.0853299999999999</v>
      </c>
      <c r="AD567">
        <v>33.895589999999999</v>
      </c>
      <c r="AE567">
        <v>14.037240000000001</v>
      </c>
    </row>
    <row r="568" spans="1:31" x14ac:dyDescent="0.2">
      <c r="A568" s="74">
        <v>35855</v>
      </c>
      <c r="B568">
        <v>20.055289999999999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13.58192</v>
      </c>
      <c r="I568"/>
      <c r="J568">
        <v>33.154319999999998</v>
      </c>
      <c r="K568">
        <v>34.570230000000002</v>
      </c>
      <c r="L568">
        <v>40.277369999999998</v>
      </c>
      <c r="M568">
        <v>33.26126</v>
      </c>
      <c r="N568">
        <v>20.993880000000001</v>
      </c>
      <c r="O568">
        <v>10.21984</v>
      </c>
      <c r="P568">
        <v>7.4670920000000001</v>
      </c>
      <c r="Q568">
        <v>11.86561</v>
      </c>
      <c r="R568">
        <v>19.399850000000001</v>
      </c>
      <c r="S568">
        <v>74.061869999999999</v>
      </c>
      <c r="T568">
        <v>24.558910000000001</v>
      </c>
      <c r="U568">
        <v>10.253629999999999</v>
      </c>
      <c r="V568">
        <v>31.654720000000001</v>
      </c>
      <c r="W568">
        <v>30.05574</v>
      </c>
      <c r="X568">
        <v>28.86468</v>
      </c>
      <c r="Y568">
        <v>60.595509999999997</v>
      </c>
      <c r="Z568">
        <v>16.7987</v>
      </c>
      <c r="AA568">
        <v>0.96156229999999998</v>
      </c>
      <c r="AB568">
        <v>30.705680000000001</v>
      </c>
      <c r="AC568">
        <v>1.1492929999999999</v>
      </c>
      <c r="AD568">
        <v>34.107500000000002</v>
      </c>
      <c r="AE568">
        <v>14.07536</v>
      </c>
    </row>
    <row r="569" spans="1:31" x14ac:dyDescent="0.2">
      <c r="A569" s="74">
        <v>35886</v>
      </c>
      <c r="B569">
        <v>20.158950000000001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13.74391</v>
      </c>
      <c r="I569"/>
      <c r="J569">
        <v>33.279000000000003</v>
      </c>
      <c r="K569">
        <v>34.777160000000002</v>
      </c>
      <c r="L569">
        <v>40.492179999999998</v>
      </c>
      <c r="M569">
        <v>33.41057</v>
      </c>
      <c r="N569">
        <v>21.541499999999999</v>
      </c>
      <c r="O569">
        <v>10.506970000000001</v>
      </c>
      <c r="P569">
        <v>7.5958769999999998</v>
      </c>
      <c r="Q569">
        <v>12.02549</v>
      </c>
      <c r="R569">
        <v>19.559439999999999</v>
      </c>
      <c r="S569">
        <v>74.233639999999994</v>
      </c>
      <c r="T569">
        <v>24.830179999999999</v>
      </c>
      <c r="U569">
        <v>10.44661</v>
      </c>
      <c r="V569">
        <v>31.69126</v>
      </c>
      <c r="W569">
        <v>30.117650000000001</v>
      </c>
      <c r="X569">
        <v>29.118590000000001</v>
      </c>
      <c r="Y569">
        <v>61.45626</v>
      </c>
      <c r="Z569">
        <v>17.055569999999999</v>
      </c>
      <c r="AA569">
        <v>0.97012129999999996</v>
      </c>
      <c r="AB569">
        <v>30.617529999999999</v>
      </c>
      <c r="AC569">
        <v>1.2369460000000001</v>
      </c>
      <c r="AD569">
        <v>34.321899999999999</v>
      </c>
      <c r="AE569">
        <v>14.14124</v>
      </c>
    </row>
    <row r="570" spans="1:31" x14ac:dyDescent="0.2">
      <c r="A570" s="74">
        <v>35916</v>
      </c>
      <c r="B570">
        <v>20.285039999999999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13.951409999999999</v>
      </c>
      <c r="I570"/>
      <c r="J570">
        <v>33.591430000000003</v>
      </c>
      <c r="K570">
        <v>35.091920000000002</v>
      </c>
      <c r="L570">
        <v>40.792729999999999</v>
      </c>
      <c r="M570">
        <v>33.69211</v>
      </c>
      <c r="N570">
        <v>21.88139</v>
      </c>
      <c r="O570">
        <v>10.94937</v>
      </c>
      <c r="P570">
        <v>7.6782029999999999</v>
      </c>
      <c r="Q570">
        <v>12.19087</v>
      </c>
      <c r="R570">
        <v>19.962209999999999</v>
      </c>
      <c r="S570">
        <v>74.544489999999996</v>
      </c>
      <c r="T570">
        <v>24.962890000000002</v>
      </c>
      <c r="U570">
        <v>10.67014</v>
      </c>
      <c r="V570">
        <v>31.957159999999998</v>
      </c>
      <c r="W570">
        <v>30.19068</v>
      </c>
      <c r="X570">
        <v>29.41084</v>
      </c>
      <c r="Y570">
        <v>61.728430000000003</v>
      </c>
      <c r="Z570">
        <v>17.443660000000001</v>
      </c>
      <c r="AA570">
        <v>0.98086099999999998</v>
      </c>
      <c r="AB570">
        <v>31.051200000000001</v>
      </c>
      <c r="AC570">
        <v>1.3267409999999999</v>
      </c>
      <c r="AD570">
        <v>34.520510000000002</v>
      </c>
      <c r="AE570">
        <v>14.20739</v>
      </c>
    </row>
    <row r="571" spans="1:31" x14ac:dyDescent="0.2">
      <c r="A571" s="74">
        <v>35947</v>
      </c>
      <c r="B571">
        <v>20.425129999999999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14.15832</v>
      </c>
      <c r="I571"/>
      <c r="J571">
        <v>34.162010000000002</v>
      </c>
      <c r="K571">
        <v>35.101860000000002</v>
      </c>
      <c r="L571">
        <v>41.020069999999997</v>
      </c>
      <c r="M571">
        <v>33.976869999999998</v>
      </c>
      <c r="N571">
        <v>22.184809999999999</v>
      </c>
      <c r="O571">
        <v>12.16559</v>
      </c>
      <c r="P571">
        <v>7.7813970000000001</v>
      </c>
      <c r="Q571">
        <v>12.35153</v>
      </c>
      <c r="R571">
        <v>20.188479999999998</v>
      </c>
      <c r="S571">
        <v>74.601749999999996</v>
      </c>
      <c r="T571">
        <v>25.276009999999999</v>
      </c>
      <c r="U571">
        <v>10.90117</v>
      </c>
      <c r="V571">
        <v>32.040199999999999</v>
      </c>
      <c r="W571">
        <v>30.317440000000001</v>
      </c>
      <c r="X571">
        <v>29.670480000000001</v>
      </c>
      <c r="Y571">
        <v>61.812800000000003</v>
      </c>
      <c r="Z571">
        <v>17.881430000000002</v>
      </c>
      <c r="AA571">
        <v>0.98969830000000003</v>
      </c>
      <c r="AB571">
        <v>31.50948</v>
      </c>
      <c r="AC571">
        <v>1.417856</v>
      </c>
      <c r="AD571">
        <v>34.685049999999997</v>
      </c>
      <c r="AE571">
        <v>14.322319999999999</v>
      </c>
    </row>
    <row r="572" spans="1:31" x14ac:dyDescent="0.2">
      <c r="A572" s="74">
        <v>35977</v>
      </c>
      <c r="B572">
        <v>20.657679999999999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14.231780000000001</v>
      </c>
      <c r="I572"/>
      <c r="J572">
        <v>34.46564</v>
      </c>
      <c r="K572">
        <v>35.294989999999999</v>
      </c>
      <c r="L572">
        <v>41.083950000000002</v>
      </c>
      <c r="M572">
        <v>34.303870000000003</v>
      </c>
      <c r="N572">
        <v>22.521070000000002</v>
      </c>
      <c r="O572">
        <v>12.832689999999999</v>
      </c>
      <c r="P572">
        <v>7.9013559999999998</v>
      </c>
      <c r="Q572">
        <v>12.49437</v>
      </c>
      <c r="R572">
        <v>20.541519999999998</v>
      </c>
      <c r="S572">
        <v>74.969849999999994</v>
      </c>
      <c r="T572">
        <v>25.68337</v>
      </c>
      <c r="U572">
        <v>11.102650000000001</v>
      </c>
      <c r="V572">
        <v>31.966419999999999</v>
      </c>
      <c r="W572">
        <v>30.324560000000002</v>
      </c>
      <c r="X572">
        <v>29.951229999999999</v>
      </c>
      <c r="Y572">
        <v>62.228839999999998</v>
      </c>
      <c r="Z572">
        <v>18.25863</v>
      </c>
      <c r="AA572">
        <v>0.99132469999999995</v>
      </c>
      <c r="AB572">
        <v>32.075830000000003</v>
      </c>
      <c r="AC572">
        <v>1.511153</v>
      </c>
      <c r="AD572">
        <v>34.848770000000002</v>
      </c>
      <c r="AE572">
        <v>14.52445</v>
      </c>
    </row>
    <row r="573" spans="1:31" x14ac:dyDescent="0.2">
      <c r="A573" s="74">
        <v>36008</v>
      </c>
      <c r="B573">
        <v>20.87341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14.360010000000001</v>
      </c>
      <c r="I573"/>
      <c r="J573">
        <v>34.858750000000001</v>
      </c>
      <c r="K573">
        <v>35.485050000000001</v>
      </c>
      <c r="L573">
        <v>40.999180000000003</v>
      </c>
      <c r="M573">
        <v>34.564210000000003</v>
      </c>
      <c r="N573">
        <v>22.894839999999999</v>
      </c>
      <c r="O573">
        <v>12.58121</v>
      </c>
      <c r="P573">
        <v>8.0799190000000003</v>
      </c>
      <c r="Q573">
        <v>12.625999999999999</v>
      </c>
      <c r="R573">
        <v>20.884029999999999</v>
      </c>
      <c r="S573">
        <v>75.305229999999995</v>
      </c>
      <c r="T573">
        <v>25.883009999999999</v>
      </c>
      <c r="U573">
        <v>11.2934</v>
      </c>
      <c r="V573">
        <v>32.041040000000002</v>
      </c>
      <c r="W573">
        <v>30.126860000000001</v>
      </c>
      <c r="X573">
        <v>30.211770000000001</v>
      </c>
      <c r="Y573">
        <v>62.750810000000001</v>
      </c>
      <c r="Z573">
        <v>18.670179999999998</v>
      </c>
      <c r="AA573">
        <v>0.99884770000000001</v>
      </c>
      <c r="AB573">
        <v>32.281460000000003</v>
      </c>
      <c r="AC573">
        <v>1.569285</v>
      </c>
      <c r="AD573">
        <v>35.056519999999999</v>
      </c>
      <c r="AE573">
        <v>14.65954</v>
      </c>
    </row>
    <row r="574" spans="1:31" x14ac:dyDescent="0.2">
      <c r="A574" s="74">
        <v>36039</v>
      </c>
      <c r="B574">
        <v>21.016310000000001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14.36398</v>
      </c>
      <c r="I574"/>
      <c r="J574">
        <v>35.125709999999998</v>
      </c>
      <c r="K574">
        <v>35.683889999999998</v>
      </c>
      <c r="L574">
        <v>40.922890000000002</v>
      </c>
      <c r="M574">
        <v>34.717419999999997</v>
      </c>
      <c r="N574">
        <v>23.13205</v>
      </c>
      <c r="O574">
        <v>12.57286</v>
      </c>
      <c r="P574">
        <v>8.2465890000000002</v>
      </c>
      <c r="Q574">
        <v>12.78166</v>
      </c>
      <c r="R574">
        <v>21.16863</v>
      </c>
      <c r="S574">
        <v>75.566990000000004</v>
      </c>
      <c r="T574">
        <v>26.085139999999999</v>
      </c>
      <c r="U574">
        <v>11.46706</v>
      </c>
      <c r="V574">
        <v>32.066569999999999</v>
      </c>
      <c r="W574">
        <v>29.848230000000001</v>
      </c>
      <c r="X574">
        <v>30.55387</v>
      </c>
      <c r="Y574">
        <v>63.260509999999996</v>
      </c>
      <c r="Z574">
        <v>19.013359999999999</v>
      </c>
      <c r="AA574">
        <v>1.000605</v>
      </c>
      <c r="AB574">
        <v>32.202869999999997</v>
      </c>
      <c r="AC574">
        <v>1.706612</v>
      </c>
      <c r="AD574">
        <v>35.37979</v>
      </c>
      <c r="AE574">
        <v>14.85731</v>
      </c>
    </row>
    <row r="575" spans="1:31" x14ac:dyDescent="0.2">
      <c r="A575" s="74">
        <v>36069</v>
      </c>
      <c r="B575">
        <v>21.122769999999999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14.25376</v>
      </c>
      <c r="I575"/>
      <c r="J575">
        <v>34.948230000000002</v>
      </c>
      <c r="K575">
        <v>36.020510000000002</v>
      </c>
      <c r="L575">
        <v>41.04992</v>
      </c>
      <c r="M575">
        <v>34.882660000000001</v>
      </c>
      <c r="N575">
        <v>23.270330000000001</v>
      </c>
      <c r="O575">
        <v>12.519</v>
      </c>
      <c r="P575">
        <v>8.3764749999999992</v>
      </c>
      <c r="Q575">
        <v>12.973850000000001</v>
      </c>
      <c r="R575">
        <v>21.590959999999999</v>
      </c>
      <c r="S575">
        <v>75.697869999999995</v>
      </c>
      <c r="T575">
        <v>26.335550000000001</v>
      </c>
      <c r="U575">
        <v>11.65709</v>
      </c>
      <c r="V575">
        <v>32.030259999999998</v>
      </c>
      <c r="W575">
        <v>29.872350000000001</v>
      </c>
      <c r="X575">
        <v>30.830010000000001</v>
      </c>
      <c r="Y575">
        <v>64.4375</v>
      </c>
      <c r="Z575">
        <v>19.116219999999998</v>
      </c>
      <c r="AA575">
        <v>1.10588</v>
      </c>
      <c r="AB575">
        <v>32.419289999999997</v>
      </c>
      <c r="AC575">
        <v>1.77298</v>
      </c>
      <c r="AD575">
        <v>35.71302</v>
      </c>
      <c r="AE575">
        <v>14.90598</v>
      </c>
    </row>
    <row r="576" spans="1:31" x14ac:dyDescent="0.2">
      <c r="A576" s="74">
        <v>36100</v>
      </c>
      <c r="B576">
        <v>21.195620000000002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14.22639</v>
      </c>
      <c r="I576"/>
      <c r="J576">
        <v>34.958489999999998</v>
      </c>
      <c r="K576">
        <v>35.923029999999997</v>
      </c>
      <c r="L576">
        <v>41.3429</v>
      </c>
      <c r="M576">
        <v>34.951149999999998</v>
      </c>
      <c r="N576">
        <v>23.52872</v>
      </c>
      <c r="O576">
        <v>12.542630000000001</v>
      </c>
      <c r="P576">
        <v>8.4772250000000007</v>
      </c>
      <c r="Q576">
        <v>13.17164</v>
      </c>
      <c r="R576">
        <v>21.938479999999998</v>
      </c>
      <c r="S576">
        <v>76.172309999999996</v>
      </c>
      <c r="T576">
        <v>26.441590000000001</v>
      </c>
      <c r="U576">
        <v>11.885450000000001</v>
      </c>
      <c r="V576">
        <v>32.043239999999997</v>
      </c>
      <c r="W576">
        <v>30.234300000000001</v>
      </c>
      <c r="X576">
        <v>31.040330000000001</v>
      </c>
      <c r="Y576">
        <v>65.864239999999995</v>
      </c>
      <c r="Z576">
        <v>19.295770000000001</v>
      </c>
      <c r="AA576">
        <v>1.2061820000000001</v>
      </c>
      <c r="AB576">
        <v>32.572400000000002</v>
      </c>
      <c r="AC576">
        <v>1.7569220000000001</v>
      </c>
      <c r="AD576">
        <v>36.033799999999999</v>
      </c>
      <c r="AE576">
        <v>15.02374</v>
      </c>
    </row>
    <row r="577" spans="1:31" x14ac:dyDescent="0.2">
      <c r="A577" s="74">
        <v>36130</v>
      </c>
      <c r="B577">
        <v>21.318899999999999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14.21041</v>
      </c>
      <c r="I577"/>
      <c r="J577">
        <v>35.750570000000003</v>
      </c>
      <c r="K577">
        <v>35.901800000000001</v>
      </c>
      <c r="L577">
        <v>41.830350000000003</v>
      </c>
      <c r="M577">
        <v>35.102760000000004</v>
      </c>
      <c r="N577">
        <v>23.837900000000001</v>
      </c>
      <c r="O577">
        <v>12.934189999999999</v>
      </c>
      <c r="P577">
        <v>8.5523489999999995</v>
      </c>
      <c r="Q577">
        <v>13.364710000000001</v>
      </c>
      <c r="R577">
        <v>22.185130000000001</v>
      </c>
      <c r="S577">
        <v>76.425889999999995</v>
      </c>
      <c r="T577">
        <v>26.799209999999999</v>
      </c>
      <c r="U577">
        <v>12.150169999999999</v>
      </c>
      <c r="V577">
        <v>32.197290000000002</v>
      </c>
      <c r="W577">
        <v>30.177959999999999</v>
      </c>
      <c r="X577">
        <v>31.337230000000002</v>
      </c>
      <c r="Y577">
        <v>66.848209999999995</v>
      </c>
      <c r="Z577">
        <v>19.881319999999999</v>
      </c>
      <c r="AA577">
        <v>1.2024840000000001</v>
      </c>
      <c r="AB577">
        <v>32.179699999999997</v>
      </c>
      <c r="AC577">
        <v>1.8392200000000001</v>
      </c>
      <c r="AD577">
        <v>36.273960000000002</v>
      </c>
      <c r="AE577">
        <v>15.26544</v>
      </c>
    </row>
    <row r="578" spans="1:31" x14ac:dyDescent="0.2">
      <c r="A578" s="74">
        <v>36161</v>
      </c>
      <c r="B578">
        <v>21.49822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14.32236</v>
      </c>
      <c r="I578"/>
      <c r="J578">
        <v>36.24635</v>
      </c>
      <c r="K578">
        <v>36.04954</v>
      </c>
      <c r="L578">
        <v>42.135770000000001</v>
      </c>
      <c r="M578">
        <v>35.121009999999998</v>
      </c>
      <c r="N578">
        <v>24.153030000000001</v>
      </c>
      <c r="O578">
        <v>13.39988</v>
      </c>
      <c r="P578">
        <v>8.6678789999999992</v>
      </c>
      <c r="Q578">
        <v>13.558719999999999</v>
      </c>
      <c r="R578">
        <v>22.523579999999999</v>
      </c>
      <c r="S578">
        <v>76.61403</v>
      </c>
      <c r="T578">
        <v>27.29881</v>
      </c>
      <c r="U578">
        <v>12.395810000000001</v>
      </c>
      <c r="V578">
        <v>32.561619999999998</v>
      </c>
      <c r="W578">
        <v>30.220099999999999</v>
      </c>
      <c r="X578">
        <v>31.62987</v>
      </c>
      <c r="Y578">
        <v>67.806179999999998</v>
      </c>
      <c r="Z578">
        <v>20.628530000000001</v>
      </c>
      <c r="AA578">
        <v>1.308076</v>
      </c>
      <c r="AB578">
        <v>34.831029999999998</v>
      </c>
      <c r="AC578">
        <v>1.921589</v>
      </c>
      <c r="AD578">
        <v>36.501660000000001</v>
      </c>
      <c r="AE578">
        <v>15.41798</v>
      </c>
    </row>
    <row r="579" spans="1:31" x14ac:dyDescent="0.2">
      <c r="A579" s="74">
        <v>36192</v>
      </c>
      <c r="B579">
        <v>21.649509999999999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14.56317</v>
      </c>
      <c r="I579"/>
      <c r="J579">
        <v>36.334359999999997</v>
      </c>
      <c r="K579">
        <v>36.004170000000002</v>
      </c>
      <c r="L579">
        <v>42.020870000000002</v>
      </c>
      <c r="M579">
        <v>35.015030000000003</v>
      </c>
      <c r="N579">
        <v>24.535229999999999</v>
      </c>
      <c r="O579">
        <v>13.79843</v>
      </c>
      <c r="P579">
        <v>8.7930659999999996</v>
      </c>
      <c r="Q579">
        <v>13.74295</v>
      </c>
      <c r="R579">
        <v>22.79083</v>
      </c>
      <c r="S579">
        <v>76.793989999999994</v>
      </c>
      <c r="T579">
        <v>27.504729999999999</v>
      </c>
      <c r="U579">
        <v>12.677770000000001</v>
      </c>
      <c r="V579">
        <v>32.813000000000002</v>
      </c>
      <c r="W579">
        <v>30.89733</v>
      </c>
      <c r="X579">
        <v>31.90558</v>
      </c>
      <c r="Y579">
        <v>68.622649999999993</v>
      </c>
      <c r="Z579">
        <v>21.262930000000001</v>
      </c>
      <c r="AA579">
        <v>1.4131229999999999</v>
      </c>
      <c r="AB579">
        <v>37.864249999999998</v>
      </c>
      <c r="AC579">
        <v>2.0241189999999998</v>
      </c>
      <c r="AD579">
        <v>36.691130000000001</v>
      </c>
      <c r="AE579">
        <v>15.208589999999999</v>
      </c>
    </row>
    <row r="580" spans="1:31" x14ac:dyDescent="0.2">
      <c r="A580" s="74">
        <v>36220</v>
      </c>
      <c r="B580">
        <v>21.823229999999999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14.654199999999999</v>
      </c>
      <c r="I580"/>
      <c r="J580">
        <v>36.601320000000001</v>
      </c>
      <c r="K580">
        <v>36.069240000000001</v>
      </c>
      <c r="L580">
        <v>42.002040000000001</v>
      </c>
      <c r="M580">
        <v>35.016010000000001</v>
      </c>
      <c r="N580">
        <v>24.72241</v>
      </c>
      <c r="O580">
        <v>13.98854</v>
      </c>
      <c r="P580">
        <v>8.9496459999999995</v>
      </c>
      <c r="Q580">
        <v>13.91555</v>
      </c>
      <c r="R580">
        <v>23.075369999999999</v>
      </c>
      <c r="S580">
        <v>77.113010000000003</v>
      </c>
      <c r="T580">
        <v>27.664490000000001</v>
      </c>
      <c r="U580">
        <v>12.99342</v>
      </c>
      <c r="V580">
        <v>32.939259999999997</v>
      </c>
      <c r="W580">
        <v>31.050049999999999</v>
      </c>
      <c r="X580">
        <v>32.117449999999998</v>
      </c>
      <c r="Y580">
        <v>68.90804</v>
      </c>
      <c r="Z580">
        <v>21.697569999999999</v>
      </c>
      <c r="AA580">
        <v>1.4440599999999999</v>
      </c>
      <c r="AB580">
        <v>37.776000000000003</v>
      </c>
      <c r="AC580">
        <v>2.1628530000000001</v>
      </c>
      <c r="AD580">
        <v>36.747639999999997</v>
      </c>
      <c r="AE580">
        <v>15.13043</v>
      </c>
    </row>
    <row r="581" spans="1:31" x14ac:dyDescent="0.2">
      <c r="A581" s="74">
        <v>36251</v>
      </c>
      <c r="B581">
        <v>22.052969999999998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14.71439</v>
      </c>
      <c r="I581"/>
      <c r="J581">
        <v>36.808140000000002</v>
      </c>
      <c r="K581">
        <v>36.306420000000003</v>
      </c>
      <c r="L581">
        <v>42.230449999999998</v>
      </c>
      <c r="M581">
        <v>35.07244</v>
      </c>
      <c r="N581">
        <v>24.736370000000001</v>
      </c>
      <c r="O581">
        <v>14.12927</v>
      </c>
      <c r="P581">
        <v>9.0562439999999995</v>
      </c>
      <c r="Q581">
        <v>14.085319999999999</v>
      </c>
      <c r="R581">
        <v>23.498139999999999</v>
      </c>
      <c r="S581">
        <v>77.20299</v>
      </c>
      <c r="T581">
        <v>27.884730000000001</v>
      </c>
      <c r="U581">
        <v>13.185689999999999</v>
      </c>
      <c r="V581">
        <v>33.182380000000002</v>
      </c>
      <c r="W581">
        <v>30.694089999999999</v>
      </c>
      <c r="X581">
        <v>32.371960000000001</v>
      </c>
      <c r="Y581">
        <v>68.774249999999995</v>
      </c>
      <c r="Z581">
        <v>21.890989999999999</v>
      </c>
      <c r="AA581">
        <v>1.489843</v>
      </c>
      <c r="AB581">
        <v>38.030740000000002</v>
      </c>
      <c r="AC581">
        <v>2.3011650000000001</v>
      </c>
      <c r="AD581">
        <v>36.985309999999998</v>
      </c>
      <c r="AE581">
        <v>15.306179999999999</v>
      </c>
    </row>
    <row r="582" spans="1:31" x14ac:dyDescent="0.2">
      <c r="A582" s="74">
        <v>36281</v>
      </c>
      <c r="B582">
        <v>22.291129999999999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14.798400000000001</v>
      </c>
      <c r="I582"/>
      <c r="J582">
        <v>37.160179999999997</v>
      </c>
      <c r="K582">
        <v>36.575490000000002</v>
      </c>
      <c r="L582">
        <v>42.559350000000002</v>
      </c>
      <c r="M582">
        <v>35.164259999999999</v>
      </c>
      <c r="N582">
        <v>24.976959999999998</v>
      </c>
      <c r="O582">
        <v>14.311809999999999</v>
      </c>
      <c r="P582">
        <v>9.1220429999999997</v>
      </c>
      <c r="Q582">
        <v>14.26329</v>
      </c>
      <c r="R582">
        <v>23.834990000000001</v>
      </c>
      <c r="S582">
        <v>77.481110000000001</v>
      </c>
      <c r="T582">
        <v>28.00601</v>
      </c>
      <c r="U582">
        <v>13.38374</v>
      </c>
      <c r="V582">
        <v>33.204450000000001</v>
      </c>
      <c r="W582">
        <v>30.272760000000002</v>
      </c>
      <c r="X582">
        <v>32.649329999999999</v>
      </c>
      <c r="Y582">
        <v>68.698530000000005</v>
      </c>
      <c r="Z582">
        <v>22.07282</v>
      </c>
      <c r="AA582">
        <v>1.557884</v>
      </c>
      <c r="AB582">
        <v>39.184809999999999</v>
      </c>
      <c r="AC582">
        <v>2.4575629999999999</v>
      </c>
      <c r="AD582">
        <v>37.187249999999999</v>
      </c>
      <c r="AE582">
        <v>15.25159</v>
      </c>
    </row>
    <row r="583" spans="1:31" x14ac:dyDescent="0.2">
      <c r="A583" s="74">
        <v>36312</v>
      </c>
      <c r="B583">
        <v>22.498460000000001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14.83329</v>
      </c>
      <c r="I583"/>
      <c r="J583">
        <v>37.320059999999998</v>
      </c>
      <c r="K583">
        <v>36.65437</v>
      </c>
      <c r="L583">
        <v>42.841819999999998</v>
      </c>
      <c r="M583">
        <v>35.245010000000001</v>
      </c>
      <c r="N583">
        <v>25.171659999999999</v>
      </c>
      <c r="O583">
        <v>14.2508</v>
      </c>
      <c r="P583">
        <v>9.2213320000000003</v>
      </c>
      <c r="Q583">
        <v>14.45124</v>
      </c>
      <c r="R583">
        <v>24.069469999999999</v>
      </c>
      <c r="S583">
        <v>77.775589999999994</v>
      </c>
      <c r="T583">
        <v>28.17287</v>
      </c>
      <c r="U583">
        <v>13.603249999999999</v>
      </c>
      <c r="V583">
        <v>33.535110000000003</v>
      </c>
      <c r="W583">
        <v>30.284880000000001</v>
      </c>
      <c r="X583">
        <v>32.911360000000002</v>
      </c>
      <c r="Y583">
        <v>68.755870000000002</v>
      </c>
      <c r="Z583">
        <v>22.326830000000001</v>
      </c>
      <c r="AA583">
        <v>1.638034</v>
      </c>
      <c r="AB583">
        <v>39.974290000000003</v>
      </c>
      <c r="AC583">
        <v>2.5980059999999998</v>
      </c>
      <c r="AD583">
        <v>37.368409999999997</v>
      </c>
      <c r="AE583">
        <v>15.4435</v>
      </c>
    </row>
    <row r="584" spans="1:31" x14ac:dyDescent="0.2">
      <c r="A584" s="74">
        <v>36342</v>
      </c>
      <c r="B584">
        <v>22.655360000000002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14.843629999999999</v>
      </c>
      <c r="I584"/>
      <c r="J584">
        <v>37.27899</v>
      </c>
      <c r="K584">
        <v>36.700569999999999</v>
      </c>
      <c r="L584">
        <v>43.001139999999999</v>
      </c>
      <c r="M584">
        <v>35.316800000000001</v>
      </c>
      <c r="N584">
        <v>25.294599999999999</v>
      </c>
      <c r="O584">
        <v>14.20318</v>
      </c>
      <c r="P584">
        <v>9.3531619999999993</v>
      </c>
      <c r="Q584">
        <v>14.64447</v>
      </c>
      <c r="R584">
        <v>24.417670000000001</v>
      </c>
      <c r="S584">
        <v>77.914649999999995</v>
      </c>
      <c r="T584">
        <v>28.292390000000001</v>
      </c>
      <c r="U584">
        <v>13.838369999999999</v>
      </c>
      <c r="V584">
        <v>34.196260000000002</v>
      </c>
      <c r="W584">
        <v>30.855910000000002</v>
      </c>
      <c r="X584">
        <v>33.15108</v>
      </c>
      <c r="Y584">
        <v>68.890460000000004</v>
      </c>
      <c r="Z584">
        <v>22.486350000000002</v>
      </c>
      <c r="AA584">
        <v>1.710348</v>
      </c>
      <c r="AB584">
        <v>40.179200000000002</v>
      </c>
      <c r="AC584">
        <v>2.7015609999999999</v>
      </c>
      <c r="AD584">
        <v>37.594450000000002</v>
      </c>
      <c r="AE584">
        <v>15.721120000000001</v>
      </c>
    </row>
    <row r="585" spans="1:31" x14ac:dyDescent="0.2">
      <c r="A585" s="74">
        <v>36373</v>
      </c>
      <c r="B585">
        <v>22.789850000000001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14.911020000000001</v>
      </c>
      <c r="I585"/>
      <c r="J585">
        <v>37.443269999999998</v>
      </c>
      <c r="K585">
        <v>36.988970000000002</v>
      </c>
      <c r="L585">
        <v>42.929639999999999</v>
      </c>
      <c r="M585">
        <v>35.4221</v>
      </c>
      <c r="N585">
        <v>25.609970000000001</v>
      </c>
      <c r="O585">
        <v>14.505240000000001</v>
      </c>
      <c r="P585">
        <v>9.500515</v>
      </c>
      <c r="Q585">
        <v>14.834619999999999</v>
      </c>
      <c r="R585">
        <v>24.838950000000001</v>
      </c>
      <c r="S585">
        <v>78.004630000000006</v>
      </c>
      <c r="T585">
        <v>28.285900000000002</v>
      </c>
      <c r="U585">
        <v>14.118930000000001</v>
      </c>
      <c r="V585">
        <v>34.537460000000003</v>
      </c>
      <c r="W585">
        <v>31.233550000000001</v>
      </c>
      <c r="X585">
        <v>33.386490000000002</v>
      </c>
      <c r="Y585">
        <v>69.182609999999997</v>
      </c>
      <c r="Z585">
        <v>22.671710000000001</v>
      </c>
      <c r="AA585">
        <v>1.7798750000000001</v>
      </c>
      <c r="AB585">
        <v>40.643149999999999</v>
      </c>
      <c r="AC585">
        <v>2.8454739999999998</v>
      </c>
      <c r="AD585">
        <v>37.738219999999998</v>
      </c>
      <c r="AE585">
        <v>15.750970000000001</v>
      </c>
    </row>
    <row r="586" spans="1:31" x14ac:dyDescent="0.2">
      <c r="A586" s="74">
        <v>36404</v>
      </c>
      <c r="B586">
        <v>22.943940000000001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14.99314</v>
      </c>
      <c r="I586"/>
      <c r="J586">
        <v>37.727829999999997</v>
      </c>
      <c r="K586">
        <v>36.859409999999997</v>
      </c>
      <c r="L586">
        <v>42.921280000000003</v>
      </c>
      <c r="M586">
        <v>35.424529999999997</v>
      </c>
      <c r="N586">
        <v>25.908819999999999</v>
      </c>
      <c r="O586">
        <v>14.884130000000001</v>
      </c>
      <c r="P586">
        <v>9.6238969999999995</v>
      </c>
      <c r="Q586">
        <v>15.01057</v>
      </c>
      <c r="R586">
        <v>25.199010000000001</v>
      </c>
      <c r="S586">
        <v>78.020989999999998</v>
      </c>
      <c r="T586">
        <v>28.313949999999998</v>
      </c>
      <c r="U586">
        <v>14.377129999999999</v>
      </c>
      <c r="V586">
        <v>34.535550000000001</v>
      </c>
      <c r="W586">
        <v>31.389150000000001</v>
      </c>
      <c r="X586">
        <v>33.598269999999999</v>
      </c>
      <c r="Y586">
        <v>69.656440000000003</v>
      </c>
      <c r="Z586">
        <v>23.05414</v>
      </c>
      <c r="AA586">
        <v>1.8340259999999999</v>
      </c>
      <c r="AB586">
        <v>40.861800000000002</v>
      </c>
      <c r="AC586">
        <v>3.0075530000000001</v>
      </c>
      <c r="AD586">
        <v>37.871180000000003</v>
      </c>
      <c r="AE586">
        <v>15.99471</v>
      </c>
    </row>
    <row r="587" spans="1:31" x14ac:dyDescent="0.2">
      <c r="A587" s="74">
        <v>36434</v>
      </c>
      <c r="B587">
        <v>23.12886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15.02303</v>
      </c>
      <c r="I587"/>
      <c r="J587">
        <v>37.950789999999998</v>
      </c>
      <c r="K587">
        <v>36.574489999999997</v>
      </c>
      <c r="L587">
        <v>43.099910000000001</v>
      </c>
      <c r="M587">
        <v>35.377859999999998</v>
      </c>
      <c r="N587">
        <v>26.125219999999999</v>
      </c>
      <c r="O587">
        <v>14.84825</v>
      </c>
      <c r="P587">
        <v>9.7526480000000006</v>
      </c>
      <c r="Q587">
        <v>15.176729999999999</v>
      </c>
      <c r="R587">
        <v>25.555810000000001</v>
      </c>
      <c r="S587">
        <v>78.274569999999997</v>
      </c>
      <c r="T587">
        <v>28.46472</v>
      </c>
      <c r="U587">
        <v>14.57652</v>
      </c>
      <c r="V587">
        <v>34.905709999999999</v>
      </c>
      <c r="W587">
        <v>31.416920000000001</v>
      </c>
      <c r="X587">
        <v>33.871810000000004</v>
      </c>
      <c r="Y587">
        <v>70.330709999999996</v>
      </c>
      <c r="Z587">
        <v>23.45243</v>
      </c>
      <c r="AA587">
        <v>1.8836550000000001</v>
      </c>
      <c r="AB587">
        <v>41.270760000000003</v>
      </c>
      <c r="AC587">
        <v>3.1809059999999998</v>
      </c>
      <c r="AD587">
        <v>38.068129999999996</v>
      </c>
      <c r="AE587">
        <v>16.30217</v>
      </c>
    </row>
    <row r="588" spans="1:31" x14ac:dyDescent="0.2">
      <c r="A588" s="74">
        <v>36465</v>
      </c>
      <c r="B588">
        <v>23.319389999999999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15.070830000000001</v>
      </c>
      <c r="I588"/>
      <c r="J588">
        <v>38.179609999999997</v>
      </c>
      <c r="K588">
        <v>37.109099999999998</v>
      </c>
      <c r="L588">
        <v>43.4009</v>
      </c>
      <c r="M588">
        <v>35.70214</v>
      </c>
      <c r="N588">
        <v>26.393529999999998</v>
      </c>
      <c r="O588">
        <v>14.70467</v>
      </c>
      <c r="P588">
        <v>9.8551800000000007</v>
      </c>
      <c r="Q588">
        <v>15.340730000000001</v>
      </c>
      <c r="R588">
        <v>25.826450000000001</v>
      </c>
      <c r="S588">
        <v>78.340010000000007</v>
      </c>
      <c r="T588">
        <v>28.617349999999998</v>
      </c>
      <c r="U588">
        <v>14.77014</v>
      </c>
      <c r="V588">
        <v>35.30903</v>
      </c>
      <c r="W588">
        <v>31.332850000000001</v>
      </c>
      <c r="X588">
        <v>34.16451</v>
      </c>
      <c r="Y588">
        <v>70.819550000000007</v>
      </c>
      <c r="Z588">
        <v>23.88944</v>
      </c>
      <c r="AA588">
        <v>1.9485159999999999</v>
      </c>
      <c r="AB588">
        <v>41.620989999999999</v>
      </c>
      <c r="AC588">
        <v>3.3970389999999999</v>
      </c>
      <c r="AD588">
        <v>38.226019999999998</v>
      </c>
      <c r="AE588">
        <v>16.518039999999999</v>
      </c>
    </row>
    <row r="589" spans="1:31" x14ac:dyDescent="0.2">
      <c r="A589" s="74">
        <v>36495</v>
      </c>
      <c r="B589">
        <v>23.414650000000002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15.12354</v>
      </c>
      <c r="I589"/>
      <c r="J589">
        <v>38.747259999999997</v>
      </c>
      <c r="K589">
        <v>37.407449999999997</v>
      </c>
      <c r="L589">
        <v>44.015300000000003</v>
      </c>
      <c r="M589">
        <v>35.989879999999999</v>
      </c>
      <c r="N589">
        <v>26.856719999999999</v>
      </c>
      <c r="O589">
        <v>14.74371</v>
      </c>
      <c r="P589">
        <v>10.041460000000001</v>
      </c>
      <c r="Q589">
        <v>15.501910000000001</v>
      </c>
      <c r="R589">
        <v>26.131129999999999</v>
      </c>
      <c r="S589">
        <v>78.601770000000002</v>
      </c>
      <c r="T589">
        <v>28.619730000000001</v>
      </c>
      <c r="U589">
        <v>14.90413</v>
      </c>
      <c r="V589">
        <v>35.53172</v>
      </c>
      <c r="W589">
        <v>31.46424</v>
      </c>
      <c r="X589">
        <v>34.488750000000003</v>
      </c>
      <c r="Y589">
        <v>70.897769999999994</v>
      </c>
      <c r="Z589">
        <v>24.292169999999999</v>
      </c>
      <c r="AA589">
        <v>1.983633</v>
      </c>
      <c r="AB589">
        <v>41.174199999999999</v>
      </c>
      <c r="AC589">
        <v>3.633562</v>
      </c>
      <c r="AD589">
        <v>38.454560000000001</v>
      </c>
      <c r="AE589">
        <v>16.83222</v>
      </c>
    </row>
    <row r="590" spans="1:31" x14ac:dyDescent="0.2">
      <c r="A590" s="74">
        <v>36526</v>
      </c>
      <c r="B590">
        <v>23.44547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15.292680000000001</v>
      </c>
      <c r="I590"/>
      <c r="J590">
        <v>39.014229999999998</v>
      </c>
      <c r="K590">
        <v>37.167940000000002</v>
      </c>
      <c r="L590">
        <v>44.477969999999999</v>
      </c>
      <c r="M590">
        <v>35.929479999999998</v>
      </c>
      <c r="N590">
        <v>27.25684</v>
      </c>
      <c r="O590">
        <v>14.80523</v>
      </c>
      <c r="P590">
        <v>10.1776</v>
      </c>
      <c r="Q590">
        <v>15.6591</v>
      </c>
      <c r="R590">
        <v>26.62013</v>
      </c>
      <c r="S590">
        <v>78.626310000000004</v>
      </c>
      <c r="T590">
        <v>28.729810000000001</v>
      </c>
      <c r="U590">
        <v>15.122490000000001</v>
      </c>
      <c r="V590">
        <v>35.722709999999999</v>
      </c>
      <c r="W590">
        <v>31.50834</v>
      </c>
      <c r="X590">
        <v>34.760260000000002</v>
      </c>
      <c r="Y590">
        <v>72.082539999999995</v>
      </c>
      <c r="Z590">
        <v>24.32207</v>
      </c>
      <c r="AA590">
        <v>2.0971120000000001</v>
      </c>
      <c r="AB590">
        <v>41.583219999999997</v>
      </c>
      <c r="AC590">
        <v>3.858876</v>
      </c>
      <c r="AD590">
        <v>38.689729999999997</v>
      </c>
      <c r="AE590">
        <v>16.980820000000001</v>
      </c>
    </row>
    <row r="591" spans="1:31" x14ac:dyDescent="0.2">
      <c r="A591" s="74">
        <v>36557</v>
      </c>
      <c r="B591">
        <v>23.52112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15.209759999999999</v>
      </c>
      <c r="I591"/>
      <c r="J591">
        <v>39.067030000000003</v>
      </c>
      <c r="K591">
        <v>37.222790000000003</v>
      </c>
      <c r="L591">
        <v>44.617199999999997</v>
      </c>
      <c r="M591">
        <v>36.164679999999997</v>
      </c>
      <c r="N591">
        <v>27.6404</v>
      </c>
      <c r="O591">
        <v>14.987769999999999</v>
      </c>
      <c r="P591">
        <v>10.25099</v>
      </c>
      <c r="Q591">
        <v>15.813230000000001</v>
      </c>
      <c r="R591">
        <v>26.968340000000001</v>
      </c>
      <c r="S591">
        <v>78.77355</v>
      </c>
      <c r="T591">
        <v>28.928560000000001</v>
      </c>
      <c r="U591">
        <v>15.44941</v>
      </c>
      <c r="V591">
        <v>35.901069999999997</v>
      </c>
      <c r="W591">
        <v>31.500610000000002</v>
      </c>
      <c r="X591">
        <v>34.972709999999999</v>
      </c>
      <c r="Y591">
        <v>73.591710000000006</v>
      </c>
      <c r="Z591">
        <v>24.3294</v>
      </c>
      <c r="AA591">
        <v>2.2199110000000002</v>
      </c>
      <c r="AB591">
        <v>42.876869999999997</v>
      </c>
      <c r="AC591">
        <v>4.045871</v>
      </c>
      <c r="AD591">
        <v>38.800260000000002</v>
      </c>
      <c r="AE591">
        <v>16.96754</v>
      </c>
    </row>
    <row r="592" spans="1:31" x14ac:dyDescent="0.2">
      <c r="A592" s="74">
        <v>36586</v>
      </c>
      <c r="B592">
        <v>23.624780000000001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15.03858</v>
      </c>
      <c r="I592"/>
      <c r="J592">
        <v>39.332520000000002</v>
      </c>
      <c r="K592">
        <v>37.551720000000003</v>
      </c>
      <c r="L592">
        <v>44.8322</v>
      </c>
      <c r="M592">
        <v>36.829279999999997</v>
      </c>
      <c r="N592">
        <v>28.247869999999999</v>
      </c>
      <c r="O592">
        <v>15.150740000000001</v>
      </c>
      <c r="P592">
        <v>10.35824</v>
      </c>
      <c r="Q592">
        <v>15.96292</v>
      </c>
      <c r="R592">
        <v>27.436730000000001</v>
      </c>
      <c r="S592">
        <v>78.838989999999995</v>
      </c>
      <c r="T592">
        <v>29.169910000000002</v>
      </c>
      <c r="U592">
        <v>15.66273</v>
      </c>
      <c r="V592">
        <v>36.332149999999999</v>
      </c>
      <c r="W592">
        <v>31.460380000000001</v>
      </c>
      <c r="X592">
        <v>35.261429999999997</v>
      </c>
      <c r="Y592">
        <v>73.985519999999994</v>
      </c>
      <c r="Z592">
        <v>24.661169999999998</v>
      </c>
      <c r="AA592">
        <v>2.3046090000000001</v>
      </c>
      <c r="AB592">
        <v>43.528350000000003</v>
      </c>
      <c r="AC592">
        <v>4.1829890000000001</v>
      </c>
      <c r="AD592">
        <v>39.05621</v>
      </c>
      <c r="AE592">
        <v>16.883929999999999</v>
      </c>
    </row>
    <row r="593" spans="1:31" x14ac:dyDescent="0.2">
      <c r="A593" s="74">
        <v>36617</v>
      </c>
      <c r="B593">
        <v>23.781680000000001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15.095269999999999</v>
      </c>
      <c r="I593"/>
      <c r="J593">
        <v>39.341320000000003</v>
      </c>
      <c r="K593">
        <v>37.102069999999998</v>
      </c>
      <c r="L593">
        <v>45.246250000000003</v>
      </c>
      <c r="M593">
        <v>37.296100000000003</v>
      </c>
      <c r="N593">
        <v>28.837060000000001</v>
      </c>
      <c r="O593">
        <v>15.325670000000001</v>
      </c>
      <c r="P593">
        <v>10.45477</v>
      </c>
      <c r="Q593">
        <v>16.107060000000001</v>
      </c>
      <c r="R593">
        <v>27.891089999999998</v>
      </c>
      <c r="S593">
        <v>79.02713</v>
      </c>
      <c r="T593">
        <v>29.347560000000001</v>
      </c>
      <c r="U593">
        <v>15.904920000000001</v>
      </c>
      <c r="V593">
        <v>36.788960000000003</v>
      </c>
      <c r="W593">
        <v>31.44389</v>
      </c>
      <c r="X593">
        <v>35.62491</v>
      </c>
      <c r="Y593">
        <v>74.032780000000002</v>
      </c>
      <c r="Z593">
        <v>25.1083</v>
      </c>
      <c r="AA593">
        <v>2.4107460000000001</v>
      </c>
      <c r="AB593">
        <v>43.809040000000003</v>
      </c>
      <c r="AC593">
        <v>4.3119230000000002</v>
      </c>
      <c r="AD593">
        <v>39.519919999999999</v>
      </c>
      <c r="AE593">
        <v>16.869540000000001</v>
      </c>
    </row>
    <row r="594" spans="1:31" x14ac:dyDescent="0.2">
      <c r="A594" s="74">
        <v>36647</v>
      </c>
      <c r="B594">
        <v>23.980609999999999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15.135590000000001</v>
      </c>
      <c r="I594"/>
      <c r="J594">
        <v>39.545209999999997</v>
      </c>
      <c r="K594">
        <v>37.200049999999997</v>
      </c>
      <c r="L594">
        <v>45.487319999999997</v>
      </c>
      <c r="M594">
        <v>37.757959999999997</v>
      </c>
      <c r="N594">
        <v>29.260159999999999</v>
      </c>
      <c r="O594">
        <v>15.53429</v>
      </c>
      <c r="P594">
        <v>10.57086</v>
      </c>
      <c r="Q594">
        <v>16.243469999999999</v>
      </c>
      <c r="R594">
        <v>28.13522</v>
      </c>
      <c r="S594">
        <v>79.043499999999995</v>
      </c>
      <c r="T594">
        <v>29.467759999999998</v>
      </c>
      <c r="U594">
        <v>16.153649999999999</v>
      </c>
      <c r="V594">
        <v>37.140520000000002</v>
      </c>
      <c r="W594">
        <v>31.663799999999998</v>
      </c>
      <c r="X594">
        <v>35.729230000000001</v>
      </c>
      <c r="Y594">
        <v>74.313320000000004</v>
      </c>
      <c r="Z594">
        <v>25.472300000000001</v>
      </c>
      <c r="AA594">
        <v>2.4740250000000001</v>
      </c>
      <c r="AB594">
        <v>43.857050000000001</v>
      </c>
      <c r="AC594">
        <v>4.4729229999999998</v>
      </c>
      <c r="AD594">
        <v>39.416040000000002</v>
      </c>
      <c r="AE594">
        <v>16.791810000000002</v>
      </c>
    </row>
    <row r="595" spans="1:31" x14ac:dyDescent="0.2">
      <c r="A595" s="74">
        <v>36678</v>
      </c>
      <c r="B595">
        <v>24.14312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15.146649999999999</v>
      </c>
      <c r="I595"/>
      <c r="J595">
        <v>39.471870000000003</v>
      </c>
      <c r="K595">
        <v>37.895150000000001</v>
      </c>
      <c r="L595">
        <v>45.38879</v>
      </c>
      <c r="M595">
        <v>38.320779999999999</v>
      </c>
      <c r="N595">
        <v>29.55659</v>
      </c>
      <c r="O595">
        <v>15.677490000000001</v>
      </c>
      <c r="P595">
        <v>10.70087</v>
      </c>
      <c r="Q595">
        <v>16.376740000000002</v>
      </c>
      <c r="R595">
        <v>28.45018</v>
      </c>
      <c r="S595">
        <v>79.125290000000007</v>
      </c>
      <c r="T595">
        <v>29.64621</v>
      </c>
      <c r="U595">
        <v>16.37621</v>
      </c>
      <c r="V595">
        <v>37.460639999999998</v>
      </c>
      <c r="W595">
        <v>31.58727</v>
      </c>
      <c r="X595">
        <v>35.961109999999998</v>
      </c>
      <c r="Y595">
        <v>74.885990000000007</v>
      </c>
      <c r="Z595">
        <v>26.302620000000001</v>
      </c>
      <c r="AA595">
        <v>2.5473080000000001</v>
      </c>
      <c r="AB595">
        <v>43.661560000000001</v>
      </c>
      <c r="AC595">
        <v>4.6236800000000002</v>
      </c>
      <c r="AD595">
        <v>39.563960000000002</v>
      </c>
      <c r="AE595">
        <v>16.78275</v>
      </c>
    </row>
    <row r="596" spans="1:31" x14ac:dyDescent="0.2">
      <c r="A596" s="74">
        <v>36708</v>
      </c>
      <c r="B596">
        <v>24.291609999999999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15.244160000000001</v>
      </c>
      <c r="I596"/>
      <c r="J596">
        <v>39.354520000000001</v>
      </c>
      <c r="K596">
        <v>36.346730000000001</v>
      </c>
      <c r="L596">
        <v>45.305630000000001</v>
      </c>
      <c r="M596">
        <v>38.471899999999998</v>
      </c>
      <c r="N596">
        <v>29.84271</v>
      </c>
      <c r="O596">
        <v>15.74661</v>
      </c>
      <c r="P596">
        <v>10.82681</v>
      </c>
      <c r="Q596">
        <v>16.5167</v>
      </c>
      <c r="R596">
        <v>28.817329999999998</v>
      </c>
      <c r="S596">
        <v>79.141649999999998</v>
      </c>
      <c r="T596">
        <v>29.863769999999999</v>
      </c>
      <c r="U596">
        <v>16.639849999999999</v>
      </c>
      <c r="V596">
        <v>37.820439999999998</v>
      </c>
      <c r="W596">
        <v>31.617429999999999</v>
      </c>
      <c r="X596">
        <v>36.159790000000001</v>
      </c>
      <c r="Y596">
        <v>75.314930000000004</v>
      </c>
      <c r="Z596">
        <v>26.607520000000001</v>
      </c>
      <c r="AA596">
        <v>2.6714220000000002</v>
      </c>
      <c r="AB596">
        <v>43.498649999999998</v>
      </c>
      <c r="AC596">
        <v>4.796945</v>
      </c>
      <c r="AD596">
        <v>39.709389999999999</v>
      </c>
      <c r="AE596">
        <v>16.869309999999999</v>
      </c>
    </row>
    <row r="597" spans="1:31" x14ac:dyDescent="0.2">
      <c r="A597" s="74">
        <v>36739</v>
      </c>
      <c r="B597">
        <v>24.468119999999999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15.30837</v>
      </c>
      <c r="I597"/>
      <c r="J597">
        <v>39.820970000000003</v>
      </c>
      <c r="K597">
        <v>35.484940000000002</v>
      </c>
      <c r="L597">
        <v>45.272500000000001</v>
      </c>
      <c r="M597">
        <v>38.62959</v>
      </c>
      <c r="N597">
        <v>30.48001</v>
      </c>
      <c r="O597">
        <v>15.82708</v>
      </c>
      <c r="P597">
        <v>10.91949</v>
      </c>
      <c r="Q597">
        <v>16.660679999999999</v>
      </c>
      <c r="R597">
        <v>29.128019999999999</v>
      </c>
      <c r="S597">
        <v>79.280720000000002</v>
      </c>
      <c r="T597">
        <v>30.03107</v>
      </c>
      <c r="U597">
        <v>16.836590000000001</v>
      </c>
      <c r="V597">
        <v>38.167450000000002</v>
      </c>
      <c r="W597">
        <v>31.882560000000002</v>
      </c>
      <c r="X597">
        <v>36.377369999999999</v>
      </c>
      <c r="Y597">
        <v>75.503810000000001</v>
      </c>
      <c r="Z597">
        <v>26.252379999999999</v>
      </c>
      <c r="AA597">
        <v>2.853307</v>
      </c>
      <c r="AB597">
        <v>43.471600000000002</v>
      </c>
      <c r="AC597">
        <v>4.900766</v>
      </c>
      <c r="AD597">
        <v>39.943739999999998</v>
      </c>
      <c r="AE597">
        <v>16.963290000000001</v>
      </c>
    </row>
    <row r="598" spans="1:31" x14ac:dyDescent="0.2">
      <c r="A598" s="74">
        <v>36770</v>
      </c>
      <c r="B598">
        <v>24.608219999999999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15.3531</v>
      </c>
      <c r="I598"/>
      <c r="J598">
        <v>40.159799999999997</v>
      </c>
      <c r="K598">
        <v>35.840479999999999</v>
      </c>
      <c r="L598">
        <v>45.237169999999999</v>
      </c>
      <c r="M598">
        <v>38.771369999999997</v>
      </c>
      <c r="N598">
        <v>31.283249999999999</v>
      </c>
      <c r="O598">
        <v>15.878819999999999</v>
      </c>
      <c r="P598">
        <v>11.044420000000001</v>
      </c>
      <c r="Q598">
        <v>16.810420000000001</v>
      </c>
      <c r="R598">
        <v>29.35763</v>
      </c>
      <c r="S598">
        <v>79.460669999999993</v>
      </c>
      <c r="T598">
        <v>30.1693</v>
      </c>
      <c r="U598">
        <v>17.04598</v>
      </c>
      <c r="V598">
        <v>38.813079999999999</v>
      </c>
      <c r="W598">
        <v>32.12715</v>
      </c>
      <c r="X598">
        <v>36.619459999999997</v>
      </c>
      <c r="Y598">
        <v>75.649760000000001</v>
      </c>
      <c r="Z598">
        <v>26.474039999999999</v>
      </c>
      <c r="AA598">
        <v>2.9745599999999999</v>
      </c>
      <c r="AB598">
        <v>43.463979999999999</v>
      </c>
      <c r="AC598">
        <v>4.9536090000000002</v>
      </c>
      <c r="AD598">
        <v>40.239579999999997</v>
      </c>
      <c r="AE598">
        <v>17.28932</v>
      </c>
    </row>
    <row r="599" spans="1:31" x14ac:dyDescent="0.2">
      <c r="A599" s="74">
        <v>36800</v>
      </c>
      <c r="B599">
        <v>24.720289999999999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15.53224</v>
      </c>
      <c r="I599"/>
      <c r="J599">
        <v>40.228740000000002</v>
      </c>
      <c r="K599">
        <v>35.572040000000001</v>
      </c>
      <c r="L599">
        <v>45.267040000000001</v>
      </c>
      <c r="M599">
        <v>38.990960000000001</v>
      </c>
      <c r="N599">
        <v>31.756599999999999</v>
      </c>
      <c r="O599">
        <v>16.162559999999999</v>
      </c>
      <c r="P599">
        <v>11.210750000000001</v>
      </c>
      <c r="Q599">
        <v>16.98198</v>
      </c>
      <c r="R599">
        <v>29.633900000000001</v>
      </c>
      <c r="S599">
        <v>79.624279999999999</v>
      </c>
      <c r="T599">
        <v>30.34956</v>
      </c>
      <c r="U599">
        <v>17.30095</v>
      </c>
      <c r="V599">
        <v>38.984430000000003</v>
      </c>
      <c r="W599">
        <v>32.244599999999998</v>
      </c>
      <c r="X599">
        <v>36.795580000000001</v>
      </c>
      <c r="Y599">
        <v>75.994299999999996</v>
      </c>
      <c r="Z599">
        <v>26.900849999999998</v>
      </c>
      <c r="AA599">
        <v>3.089769</v>
      </c>
      <c r="AB599">
        <v>43.271050000000002</v>
      </c>
      <c r="AC599">
        <v>5.0508420000000003</v>
      </c>
      <c r="AD599">
        <v>40.372549999999997</v>
      </c>
      <c r="AE599">
        <v>17.50104</v>
      </c>
    </row>
    <row r="600" spans="1:31" x14ac:dyDescent="0.2">
      <c r="A600" s="74">
        <v>36831</v>
      </c>
      <c r="B600">
        <v>24.625019999999999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15.71453</v>
      </c>
      <c r="I600"/>
      <c r="J600">
        <v>40.549979999999998</v>
      </c>
      <c r="K600">
        <v>35.52816</v>
      </c>
      <c r="L600">
        <v>45.444049999999997</v>
      </c>
      <c r="M600">
        <v>39.433190000000003</v>
      </c>
      <c r="N600">
        <v>32.08625</v>
      </c>
      <c r="O600">
        <v>16.524709999999999</v>
      </c>
      <c r="P600">
        <v>11.44868</v>
      </c>
      <c r="Q600">
        <v>17.172070000000001</v>
      </c>
      <c r="R600">
        <v>30.156739999999999</v>
      </c>
      <c r="S600">
        <v>79.656999999999996</v>
      </c>
      <c r="T600">
        <v>30.514859999999999</v>
      </c>
      <c r="U600">
        <v>17.454229999999999</v>
      </c>
      <c r="V600">
        <v>39.067059999999998</v>
      </c>
      <c r="W600">
        <v>32.162750000000003</v>
      </c>
      <c r="X600">
        <v>36.955240000000003</v>
      </c>
      <c r="Y600">
        <v>76.2607</v>
      </c>
      <c r="Z600">
        <v>27.379239999999999</v>
      </c>
      <c r="AA600">
        <v>3.1991269999999998</v>
      </c>
      <c r="AB600">
        <v>43.38767</v>
      </c>
      <c r="AC600">
        <v>5.1580820000000003</v>
      </c>
      <c r="AD600">
        <v>40.462299999999999</v>
      </c>
      <c r="AE600">
        <v>17.516639999999999</v>
      </c>
    </row>
    <row r="601" spans="1:31" x14ac:dyDescent="0.2">
      <c r="A601" s="74">
        <v>36861</v>
      </c>
      <c r="B601">
        <v>24.515750000000001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15.75013</v>
      </c>
      <c r="I601"/>
      <c r="J601">
        <v>41.1235</v>
      </c>
      <c r="K601">
        <v>35.46302</v>
      </c>
      <c r="L601">
        <v>45.942189999999997</v>
      </c>
      <c r="M601">
        <v>39.839750000000002</v>
      </c>
      <c r="N601">
        <v>32.169409999999999</v>
      </c>
      <c r="O601">
        <v>16.792290000000001</v>
      </c>
      <c r="P601">
        <v>11.70729</v>
      </c>
      <c r="Q601">
        <v>17.35549</v>
      </c>
      <c r="R601">
        <v>30.734249999999999</v>
      </c>
      <c r="S601">
        <v>79.616100000000003</v>
      </c>
      <c r="T601">
        <v>30.72503</v>
      </c>
      <c r="U601">
        <v>18.819430000000001</v>
      </c>
      <c r="V601">
        <v>39.404910000000001</v>
      </c>
      <c r="W601">
        <v>32.234110000000001</v>
      </c>
      <c r="X601">
        <v>37.402320000000003</v>
      </c>
      <c r="Y601">
        <v>76.518140000000002</v>
      </c>
      <c r="Z601">
        <v>27.506699999999999</v>
      </c>
      <c r="AA601">
        <v>3.183748</v>
      </c>
      <c r="AB601">
        <v>43.337240000000001</v>
      </c>
      <c r="AC601">
        <v>5.2686859999999998</v>
      </c>
      <c r="AD601">
        <v>40.833759999999998</v>
      </c>
      <c r="AE601">
        <v>17.771979999999999</v>
      </c>
    </row>
    <row r="602" spans="1:31" x14ac:dyDescent="0.2">
      <c r="A602" s="74">
        <v>36892</v>
      </c>
      <c r="B602">
        <v>24.703479999999999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15.786799999999999</v>
      </c>
      <c r="I602"/>
      <c r="J602">
        <v>41.72195</v>
      </c>
      <c r="K602">
        <v>35.882350000000002</v>
      </c>
      <c r="L602">
        <v>46.858969999999999</v>
      </c>
      <c r="M602">
        <v>40.343809999999998</v>
      </c>
      <c r="N602">
        <v>32.300640000000001</v>
      </c>
      <c r="O602">
        <v>16.950880000000002</v>
      </c>
      <c r="P602">
        <v>11.84291</v>
      </c>
      <c r="Q602">
        <v>17.527280000000001</v>
      </c>
      <c r="R602">
        <v>31.111419999999999</v>
      </c>
      <c r="S602">
        <v>79.755160000000004</v>
      </c>
      <c r="T602">
        <v>31.000889999999998</v>
      </c>
      <c r="U602">
        <v>20.089120000000001</v>
      </c>
      <c r="V602">
        <v>39.65475</v>
      </c>
      <c r="W602">
        <v>32.422730000000001</v>
      </c>
      <c r="X602">
        <v>37.873570000000001</v>
      </c>
      <c r="Y602">
        <v>76.62809</v>
      </c>
      <c r="Z602">
        <v>27.603280000000002</v>
      </c>
      <c r="AA602">
        <v>3.3328950000000002</v>
      </c>
      <c r="AB602">
        <v>43.141419999999997</v>
      </c>
      <c r="AC602">
        <v>5.389837</v>
      </c>
      <c r="AD602">
        <v>41.254260000000002</v>
      </c>
      <c r="AE602">
        <v>18.232469999999999</v>
      </c>
    </row>
    <row r="603" spans="1:31" x14ac:dyDescent="0.2">
      <c r="A603" s="74">
        <v>36923</v>
      </c>
      <c r="B603">
        <v>24.992059999999999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15.968780000000001</v>
      </c>
      <c r="I603">
        <v>12.034369999999999</v>
      </c>
      <c r="J603">
        <v>42.098930000000003</v>
      </c>
      <c r="K603">
        <v>36.693339999999999</v>
      </c>
      <c r="L603">
        <v>47.506010000000003</v>
      </c>
      <c r="M603">
        <v>40.514719999999997</v>
      </c>
      <c r="N603">
        <v>32.783209999999997</v>
      </c>
      <c r="O603">
        <v>17.17239</v>
      </c>
      <c r="P603">
        <v>11.93126</v>
      </c>
      <c r="Q603">
        <v>17.70635</v>
      </c>
      <c r="R603">
        <v>31.830210000000001</v>
      </c>
      <c r="S603">
        <v>79.9024</v>
      </c>
      <c r="T603">
        <v>31.19163</v>
      </c>
      <c r="U603">
        <v>20.205739999999999</v>
      </c>
      <c r="V603">
        <v>40.14575</v>
      </c>
      <c r="W603">
        <v>32.575420000000001</v>
      </c>
      <c r="X603">
        <v>38.21002</v>
      </c>
      <c r="Y603">
        <v>76.825199999999995</v>
      </c>
      <c r="Z603">
        <v>27.946829999999999</v>
      </c>
      <c r="AA603">
        <v>3.4665180000000002</v>
      </c>
      <c r="AB603">
        <v>42.776820000000001</v>
      </c>
      <c r="AC603">
        <v>5.8584209999999999</v>
      </c>
      <c r="AD603">
        <v>41.572539999999996</v>
      </c>
      <c r="AE603">
        <v>18.501049999999999</v>
      </c>
    </row>
    <row r="604" spans="1:31" x14ac:dyDescent="0.2">
      <c r="A604" s="74">
        <v>36951</v>
      </c>
      <c r="B604">
        <v>25.277850000000001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16.058720000000001</v>
      </c>
      <c r="I604">
        <v>12.41521</v>
      </c>
      <c r="J604">
        <v>42.223610000000001</v>
      </c>
      <c r="K604">
        <v>37.145829999999997</v>
      </c>
      <c r="L604">
        <v>47.806429999999999</v>
      </c>
      <c r="M604">
        <v>40.862450000000003</v>
      </c>
      <c r="N604">
        <v>33.273739999999997</v>
      </c>
      <c r="O604">
        <v>17.585190000000001</v>
      </c>
      <c r="P604">
        <v>12.06677</v>
      </c>
      <c r="Q604">
        <v>17.903189999999999</v>
      </c>
      <c r="R604">
        <v>32.40155</v>
      </c>
      <c r="S604">
        <v>79.967830000000006</v>
      </c>
      <c r="T604">
        <v>31.350760000000001</v>
      </c>
      <c r="U604">
        <v>20.45307</v>
      </c>
      <c r="V604">
        <v>40.449210000000001</v>
      </c>
      <c r="W604">
        <v>32.936869999999999</v>
      </c>
      <c r="X604">
        <v>38.706139999999998</v>
      </c>
      <c r="Y604">
        <v>77.582629999999995</v>
      </c>
      <c r="Z604">
        <v>28.320049999999998</v>
      </c>
      <c r="AA604">
        <v>3.5190419999999998</v>
      </c>
      <c r="AB604">
        <v>42.640830000000001</v>
      </c>
      <c r="AC604">
        <v>6.6416089999999999</v>
      </c>
      <c r="AD604">
        <v>42.052860000000003</v>
      </c>
      <c r="AE604">
        <v>18.794440000000002</v>
      </c>
    </row>
    <row r="605" spans="1:31" x14ac:dyDescent="0.2">
      <c r="A605" s="74">
        <v>36982</v>
      </c>
      <c r="B605">
        <v>25.532810000000001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16.062169999999998</v>
      </c>
      <c r="I605">
        <v>12.470370000000001</v>
      </c>
      <c r="J605">
        <v>42.64311</v>
      </c>
      <c r="K605">
        <v>37.225320000000004</v>
      </c>
      <c r="L605">
        <v>48.221629999999998</v>
      </c>
      <c r="M605">
        <v>41.389560000000003</v>
      </c>
      <c r="N605">
        <v>33.701799999999999</v>
      </c>
      <c r="O605">
        <v>18.05527</v>
      </c>
      <c r="P605">
        <v>12.22381</v>
      </c>
      <c r="Q605">
        <v>18.10699</v>
      </c>
      <c r="R605">
        <v>32.538640000000001</v>
      </c>
      <c r="S605">
        <v>80.106899999999996</v>
      </c>
      <c r="T605">
        <v>31.634250000000002</v>
      </c>
      <c r="U605">
        <v>20.719719999999999</v>
      </c>
      <c r="V605">
        <v>40.52355</v>
      </c>
      <c r="W605">
        <v>33.280639999999998</v>
      </c>
      <c r="X605">
        <v>39.18365</v>
      </c>
      <c r="Y605">
        <v>78.114369999999994</v>
      </c>
      <c r="Z605">
        <v>28.68064</v>
      </c>
      <c r="AA605">
        <v>3.6446700000000001</v>
      </c>
      <c r="AB605">
        <v>43.094430000000003</v>
      </c>
      <c r="AC605">
        <v>7.212993</v>
      </c>
      <c r="AD605">
        <v>42.584719999999997</v>
      </c>
      <c r="AE605">
        <v>19.01258</v>
      </c>
    </row>
    <row r="606" spans="1:31" x14ac:dyDescent="0.2">
      <c r="A606" s="74">
        <v>37012</v>
      </c>
      <c r="B606">
        <v>25.81579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16.13927</v>
      </c>
      <c r="I606">
        <v>12.499980000000001</v>
      </c>
      <c r="J606">
        <v>43.699210000000001</v>
      </c>
      <c r="K606">
        <v>37.170400000000001</v>
      </c>
      <c r="L606">
        <v>48.616370000000003</v>
      </c>
      <c r="M606">
        <v>41.459150000000001</v>
      </c>
      <c r="N606">
        <v>34.191000000000003</v>
      </c>
      <c r="O606">
        <v>18.21255</v>
      </c>
      <c r="P606">
        <v>12.41516</v>
      </c>
      <c r="Q606">
        <v>18.313210000000002</v>
      </c>
      <c r="R606">
        <v>32.825600000000001</v>
      </c>
      <c r="S606">
        <v>80.262309999999999</v>
      </c>
      <c r="T606">
        <v>32.040320000000001</v>
      </c>
      <c r="U606">
        <v>21.002970000000001</v>
      </c>
      <c r="V606">
        <v>40.86562</v>
      </c>
      <c r="W606">
        <v>33.484430000000003</v>
      </c>
      <c r="X606">
        <v>39.361730000000001</v>
      </c>
      <c r="Y606">
        <v>78.497450000000001</v>
      </c>
      <c r="Z606">
        <v>28.87013</v>
      </c>
      <c r="AA606">
        <v>3.7211439999999998</v>
      </c>
      <c r="AB606">
        <v>43.397370000000002</v>
      </c>
      <c r="AC606">
        <v>7.5561150000000001</v>
      </c>
      <c r="AD606">
        <v>42.557290000000002</v>
      </c>
      <c r="AE606">
        <v>19.1279</v>
      </c>
    </row>
    <row r="607" spans="1:31" x14ac:dyDescent="0.2">
      <c r="A607" s="74">
        <v>37043</v>
      </c>
      <c r="B607">
        <v>26.115580000000001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16.267189999999999</v>
      </c>
      <c r="I607">
        <v>12.609389999999999</v>
      </c>
      <c r="J607">
        <v>44.395949999999999</v>
      </c>
      <c r="K607">
        <v>37.575049999999997</v>
      </c>
      <c r="L607">
        <v>48.996200000000002</v>
      </c>
      <c r="M607">
        <v>41.567509999999999</v>
      </c>
      <c r="N607">
        <v>34.521090000000001</v>
      </c>
      <c r="O607">
        <v>18.194610000000001</v>
      </c>
      <c r="P607">
        <v>12.59801</v>
      </c>
      <c r="Q607">
        <v>18.527249999999999</v>
      </c>
      <c r="R607">
        <v>33.16478</v>
      </c>
      <c r="S607">
        <v>80.417730000000006</v>
      </c>
      <c r="T607">
        <v>32.429650000000002</v>
      </c>
      <c r="U607">
        <v>21.233090000000001</v>
      </c>
      <c r="V607">
        <v>41.180370000000003</v>
      </c>
      <c r="W607">
        <v>33.706789999999998</v>
      </c>
      <c r="X607">
        <v>39.700310000000002</v>
      </c>
      <c r="Y607">
        <v>78.835899999999995</v>
      </c>
      <c r="Z607">
        <v>29.0166</v>
      </c>
      <c r="AA607">
        <v>3.7999939999999999</v>
      </c>
      <c r="AB607">
        <v>44.473619999999997</v>
      </c>
      <c r="AC607">
        <v>7.9155139999999999</v>
      </c>
      <c r="AD607">
        <v>42.891359999999999</v>
      </c>
      <c r="AE607">
        <v>19.325230000000001</v>
      </c>
    </row>
    <row r="608" spans="1:31" x14ac:dyDescent="0.2">
      <c r="A608" s="74">
        <v>37073</v>
      </c>
      <c r="B608">
        <v>26.20524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16.374669999999998</v>
      </c>
      <c r="I608">
        <v>12.689249999999999</v>
      </c>
      <c r="J608">
        <v>44.632109999999997</v>
      </c>
      <c r="K608">
        <v>37.828220000000002</v>
      </c>
      <c r="L608">
        <v>49.164389999999997</v>
      </c>
      <c r="M608">
        <v>41.953589999999998</v>
      </c>
      <c r="N608">
        <v>34.71293</v>
      </c>
      <c r="O608">
        <v>18.006720000000001</v>
      </c>
      <c r="P608">
        <v>12.73767</v>
      </c>
      <c r="Q608">
        <v>18.749140000000001</v>
      </c>
      <c r="R608">
        <v>33.41966</v>
      </c>
      <c r="S608">
        <v>80.540440000000004</v>
      </c>
      <c r="T608">
        <v>32.763420000000004</v>
      </c>
      <c r="U608">
        <v>21.44032</v>
      </c>
      <c r="V608">
        <v>41.283090000000001</v>
      </c>
      <c r="W608">
        <v>33.916809999999998</v>
      </c>
      <c r="X608">
        <v>39.979959999999998</v>
      </c>
      <c r="Y608">
        <v>79.114419999999996</v>
      </c>
      <c r="Z608">
        <v>29.33099</v>
      </c>
      <c r="AA608">
        <v>3.906139</v>
      </c>
      <c r="AB608">
        <v>44.766489999999997</v>
      </c>
      <c r="AC608">
        <v>8.1939910000000005</v>
      </c>
      <c r="AD608">
        <v>43.14067</v>
      </c>
      <c r="AE608">
        <v>19.643840000000001</v>
      </c>
    </row>
    <row r="609" spans="1:31" x14ac:dyDescent="0.2">
      <c r="A609" s="74">
        <v>37104</v>
      </c>
      <c r="B609">
        <v>26.367750000000001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16.5151</v>
      </c>
      <c r="I609">
        <v>12.823270000000001</v>
      </c>
      <c r="J609">
        <v>45.127890000000001</v>
      </c>
      <c r="K609">
        <v>38.181910000000002</v>
      </c>
      <c r="L609">
        <v>49.14432</v>
      </c>
      <c r="M609">
        <v>42.451839999999997</v>
      </c>
      <c r="N609">
        <v>35.273949999999999</v>
      </c>
      <c r="O609">
        <v>17.819469999999999</v>
      </c>
      <c r="P609">
        <v>12.86392</v>
      </c>
      <c r="Q609">
        <v>18.986350000000002</v>
      </c>
      <c r="R609">
        <v>33.712009999999999</v>
      </c>
      <c r="S609">
        <v>80.638599999999997</v>
      </c>
      <c r="T609">
        <v>33.308239999999998</v>
      </c>
      <c r="U609">
        <v>21.783829999999998</v>
      </c>
      <c r="V609">
        <v>41.587049999999998</v>
      </c>
      <c r="W609">
        <v>34.07694</v>
      </c>
      <c r="X609">
        <v>40.342959999999998</v>
      </c>
      <c r="Y609">
        <v>79.714709999999997</v>
      </c>
      <c r="Z609">
        <v>29.75009</v>
      </c>
      <c r="AA609">
        <v>4.0751730000000004</v>
      </c>
      <c r="AB609">
        <v>44.34686</v>
      </c>
      <c r="AC609">
        <v>8.6512709999999995</v>
      </c>
      <c r="AD609">
        <v>43.422379999999997</v>
      </c>
      <c r="AE609">
        <v>20.15175</v>
      </c>
    </row>
    <row r="610" spans="1:31" x14ac:dyDescent="0.2">
      <c r="A610" s="74">
        <v>37135</v>
      </c>
      <c r="B610">
        <v>26.765599999999999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16.652180000000001</v>
      </c>
      <c r="I610">
        <v>13.325379999999999</v>
      </c>
      <c r="J610">
        <v>45.183630000000001</v>
      </c>
      <c r="K610">
        <v>38.843139999999998</v>
      </c>
      <c r="L610">
        <v>49.39537</v>
      </c>
      <c r="M610">
        <v>42.766710000000003</v>
      </c>
      <c r="N610">
        <v>35.871380000000002</v>
      </c>
      <c r="O610">
        <v>18.049420000000001</v>
      </c>
      <c r="P610">
        <v>12.97775</v>
      </c>
      <c r="Q610">
        <v>19.23208</v>
      </c>
      <c r="R610">
        <v>34.237459999999999</v>
      </c>
      <c r="S610">
        <v>80.810379999999995</v>
      </c>
      <c r="T610">
        <v>33.683340000000001</v>
      </c>
      <c r="U610">
        <v>22.155349999999999</v>
      </c>
      <c r="V610">
        <v>41.94164</v>
      </c>
      <c r="W610">
        <v>34.465350000000001</v>
      </c>
      <c r="X610">
        <v>41.073160000000001</v>
      </c>
      <c r="Y610">
        <v>80.414829999999995</v>
      </c>
      <c r="Z610">
        <v>30.04326</v>
      </c>
      <c r="AA610">
        <v>4.1906600000000003</v>
      </c>
      <c r="AB610">
        <v>45.018079999999998</v>
      </c>
      <c r="AC610">
        <v>9.2999729999999996</v>
      </c>
      <c r="AD610">
        <v>44.345649999999999</v>
      </c>
      <c r="AE610">
        <v>20.24841</v>
      </c>
    </row>
    <row r="611" spans="1:31" x14ac:dyDescent="0.2">
      <c r="A611" s="74">
        <v>37165</v>
      </c>
      <c r="B611">
        <v>27.16066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16.895479999999999</v>
      </c>
      <c r="I611">
        <v>13.83919</v>
      </c>
      <c r="J611">
        <v>45.07508</v>
      </c>
      <c r="K611">
        <v>39.073</v>
      </c>
      <c r="L611">
        <v>49.762439999999998</v>
      </c>
      <c r="M611">
        <v>43.114220000000003</v>
      </c>
      <c r="N611">
        <v>36.389679999999998</v>
      </c>
      <c r="O611">
        <v>18.439450000000001</v>
      </c>
      <c r="P611">
        <v>13.08113</v>
      </c>
      <c r="Q611">
        <v>19.45749</v>
      </c>
      <c r="R611">
        <v>34.587539999999997</v>
      </c>
      <c r="S611">
        <v>80.892169999999993</v>
      </c>
      <c r="T611">
        <v>33.71078</v>
      </c>
      <c r="U611">
        <v>22.426600000000001</v>
      </c>
      <c r="V611">
        <v>42.146470000000001</v>
      </c>
      <c r="W611">
        <v>34.829349999999998</v>
      </c>
      <c r="X611">
        <v>41.24888</v>
      </c>
      <c r="Y611">
        <v>80.523989999999998</v>
      </c>
      <c r="Z611">
        <v>30.261140000000001</v>
      </c>
      <c r="AA611">
        <v>4.3101320000000003</v>
      </c>
      <c r="AB611">
        <v>45.613079999999997</v>
      </c>
      <c r="AC611">
        <v>9.7092279999999995</v>
      </c>
      <c r="AD611">
        <v>44.250909999999998</v>
      </c>
      <c r="AE611">
        <v>20.14819</v>
      </c>
    </row>
    <row r="612" spans="1:31" x14ac:dyDescent="0.2">
      <c r="A612" s="74">
        <v>37196</v>
      </c>
      <c r="B612">
        <v>27.52769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17.072959999999998</v>
      </c>
      <c r="I612">
        <v>14.12175</v>
      </c>
      <c r="J612">
        <v>45.548870000000001</v>
      </c>
      <c r="K612">
        <v>39.375520000000002</v>
      </c>
      <c r="L612">
        <v>50.142850000000003</v>
      </c>
      <c r="M612">
        <v>43.531080000000003</v>
      </c>
      <c r="N612">
        <v>36.704810000000002</v>
      </c>
      <c r="O612">
        <v>18.807829999999999</v>
      </c>
      <c r="P612">
        <v>13.23063</v>
      </c>
      <c r="Q612">
        <v>19.659669999999998</v>
      </c>
      <c r="R612">
        <v>34.712249999999997</v>
      </c>
      <c r="S612">
        <v>81.031229999999994</v>
      </c>
      <c r="T612">
        <v>33.875059999999998</v>
      </c>
      <c r="U612">
        <v>22.76315</v>
      </c>
      <c r="V612">
        <v>42.343319999999999</v>
      </c>
      <c r="W612">
        <v>34.623730000000002</v>
      </c>
      <c r="X612">
        <v>41.54692</v>
      </c>
      <c r="Y612">
        <v>80.544409999999999</v>
      </c>
      <c r="Z612">
        <v>30.09591</v>
      </c>
      <c r="AA612">
        <v>4.4498249999999997</v>
      </c>
      <c r="AB612">
        <v>45.848759999999999</v>
      </c>
      <c r="AC612">
        <v>9.810295</v>
      </c>
      <c r="AD612">
        <v>44.613230000000001</v>
      </c>
      <c r="AE612">
        <v>20.35557</v>
      </c>
    </row>
    <row r="613" spans="1:31" x14ac:dyDescent="0.2">
      <c r="A613" s="74">
        <v>37226</v>
      </c>
      <c r="B613">
        <v>27.813469999999999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17.098240000000001</v>
      </c>
      <c r="I613">
        <v>14.405709999999999</v>
      </c>
      <c r="J613">
        <v>46.362949999999998</v>
      </c>
      <c r="K613">
        <v>38.897820000000003</v>
      </c>
      <c r="L613">
        <v>50.883220000000001</v>
      </c>
      <c r="M613">
        <v>43.703670000000002</v>
      </c>
      <c r="N613">
        <v>37.140009999999997</v>
      </c>
      <c r="O613">
        <v>19.00093</v>
      </c>
      <c r="P613">
        <v>13.40002</v>
      </c>
      <c r="Q613">
        <v>19.863</v>
      </c>
      <c r="R613">
        <v>34.874859999999998</v>
      </c>
      <c r="S613">
        <v>81.194839999999999</v>
      </c>
      <c r="T613">
        <v>34.34196</v>
      </c>
      <c r="U613">
        <v>22.756219999999999</v>
      </c>
      <c r="V613">
        <v>42.65719</v>
      </c>
      <c r="W613">
        <v>34.445419999999999</v>
      </c>
      <c r="X613">
        <v>41.791890000000002</v>
      </c>
      <c r="Y613">
        <v>80.758880000000005</v>
      </c>
      <c r="Z613">
        <v>29.963100000000001</v>
      </c>
      <c r="AA613">
        <v>4.4019469999999998</v>
      </c>
      <c r="AB613">
        <v>44.452950000000001</v>
      </c>
      <c r="AC613">
        <v>9.8401270000000007</v>
      </c>
      <c r="AD613">
        <v>45.054499999999997</v>
      </c>
      <c r="AE613">
        <v>20.633590000000002</v>
      </c>
    </row>
    <row r="614" spans="1:31" x14ac:dyDescent="0.2">
      <c r="A614" s="74">
        <v>37257</v>
      </c>
      <c r="B614">
        <v>28.076840000000001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17.11007</v>
      </c>
      <c r="I614">
        <v>14.610950000000001</v>
      </c>
      <c r="J614">
        <v>43.050829999999998</v>
      </c>
      <c r="K614">
        <v>37.96696</v>
      </c>
      <c r="L614">
        <v>51.29074</v>
      </c>
      <c r="M614">
        <v>43.441859999999998</v>
      </c>
      <c r="N614">
        <v>37.611579999999996</v>
      </c>
      <c r="O614">
        <v>19.164159999999999</v>
      </c>
      <c r="P614">
        <v>13.51709</v>
      </c>
      <c r="Q614">
        <v>20.072220000000002</v>
      </c>
      <c r="R614">
        <v>34.712319999999998</v>
      </c>
      <c r="S614">
        <v>81.407520000000005</v>
      </c>
      <c r="T614">
        <v>34.885590000000001</v>
      </c>
      <c r="U614">
        <v>22.579899999999999</v>
      </c>
      <c r="V614">
        <v>43.277320000000003</v>
      </c>
      <c r="W614">
        <v>34.597000000000001</v>
      </c>
      <c r="X614">
        <v>41.811419999999998</v>
      </c>
      <c r="Y614">
        <v>81.006680000000003</v>
      </c>
      <c r="Z614">
        <v>30.110769999999999</v>
      </c>
      <c r="AA614">
        <v>4.545566</v>
      </c>
      <c r="AB614">
        <v>43.032519999999998</v>
      </c>
      <c r="AC614">
        <v>9.6461260000000006</v>
      </c>
      <c r="AD614">
        <v>45.224029999999999</v>
      </c>
      <c r="AE614">
        <v>21.438089999999999</v>
      </c>
    </row>
    <row r="615" spans="1:31" x14ac:dyDescent="0.2">
      <c r="A615" s="74">
        <v>37288</v>
      </c>
      <c r="B615">
        <v>28.292580000000001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17.149529999999999</v>
      </c>
      <c r="I615">
        <v>14.82286</v>
      </c>
      <c r="J615">
        <v>39.344549999999998</v>
      </c>
      <c r="K615">
        <v>37.727879999999999</v>
      </c>
      <c r="L615">
        <v>51.217610000000001</v>
      </c>
      <c r="M615">
        <v>43.2836</v>
      </c>
      <c r="N615">
        <v>37.228090000000002</v>
      </c>
      <c r="O615">
        <v>19.251339999999999</v>
      </c>
      <c r="P615">
        <v>13.629300000000001</v>
      </c>
      <c r="Q615">
        <v>20.279509999999998</v>
      </c>
      <c r="R615">
        <v>34.46246</v>
      </c>
      <c r="S615">
        <v>81.513850000000005</v>
      </c>
      <c r="T615">
        <v>35.433419999999998</v>
      </c>
      <c r="U615">
        <v>22.69387</v>
      </c>
      <c r="V615">
        <v>43.642589999999998</v>
      </c>
      <c r="W615">
        <v>34.798659999999998</v>
      </c>
      <c r="X615">
        <v>41.953510000000001</v>
      </c>
      <c r="Y615">
        <v>81.167469999999994</v>
      </c>
      <c r="Z615">
        <v>30.14452</v>
      </c>
      <c r="AA615">
        <v>4.687017</v>
      </c>
      <c r="AB615">
        <v>42.958069999999999</v>
      </c>
      <c r="AC615">
        <v>9.7438990000000008</v>
      </c>
      <c r="AD615">
        <v>45.468350000000001</v>
      </c>
      <c r="AE615">
        <v>22.249469999999999</v>
      </c>
    </row>
    <row r="616" spans="1:31" x14ac:dyDescent="0.2">
      <c r="A616" s="74">
        <v>37316</v>
      </c>
      <c r="B616">
        <v>28.564360000000001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17.27797</v>
      </c>
      <c r="I616">
        <v>15.023910000000001</v>
      </c>
      <c r="J616">
        <v>39.228020000000001</v>
      </c>
      <c r="K616">
        <v>37.692549999999997</v>
      </c>
      <c r="L616">
        <v>51.397210000000001</v>
      </c>
      <c r="M616">
        <v>43.548810000000003</v>
      </c>
      <c r="N616">
        <v>36.796619999999997</v>
      </c>
      <c r="O616">
        <v>19.264060000000001</v>
      </c>
      <c r="P616">
        <v>13.76843</v>
      </c>
      <c r="Q616">
        <v>20.49522</v>
      </c>
      <c r="R616">
        <v>34.607419999999998</v>
      </c>
      <c r="S616">
        <v>81.677459999999996</v>
      </c>
      <c r="T616">
        <v>35.932690000000001</v>
      </c>
      <c r="U616">
        <v>22.89443</v>
      </c>
      <c r="V616">
        <v>43.668849999999999</v>
      </c>
      <c r="W616">
        <v>35.491309999999999</v>
      </c>
      <c r="X616">
        <v>42.136470000000003</v>
      </c>
      <c r="Y616">
        <v>81.25797</v>
      </c>
      <c r="Z616">
        <v>29.91855</v>
      </c>
      <c r="AA616">
        <v>4.6559160000000004</v>
      </c>
      <c r="AB616">
        <v>43.351469999999999</v>
      </c>
      <c r="AC616">
        <v>10.067460000000001</v>
      </c>
      <c r="AD616">
        <v>45.568069999999999</v>
      </c>
      <c r="AE616">
        <v>22.551089999999999</v>
      </c>
    </row>
    <row r="617" spans="1:31" x14ac:dyDescent="0.2">
      <c r="A617" s="74">
        <v>37347</v>
      </c>
      <c r="B617">
        <v>28.36543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17.44406</v>
      </c>
      <c r="I617">
        <v>15.150690000000001</v>
      </c>
      <c r="J617">
        <v>39.351100000000002</v>
      </c>
      <c r="K617">
        <v>37.928510000000003</v>
      </c>
      <c r="L617">
        <v>51.75271</v>
      </c>
      <c r="M617">
        <v>43.668430000000001</v>
      </c>
      <c r="N617">
        <v>37.145960000000002</v>
      </c>
      <c r="O617">
        <v>19.224250000000001</v>
      </c>
      <c r="P617">
        <v>13.94097</v>
      </c>
      <c r="Q617">
        <v>20.720199999999998</v>
      </c>
      <c r="R617">
        <v>34.92268</v>
      </c>
      <c r="S617">
        <v>81.791979999999995</v>
      </c>
      <c r="T617">
        <v>36.254570000000001</v>
      </c>
      <c r="U617">
        <v>23.062180000000001</v>
      </c>
      <c r="V617">
        <v>43.810769999999998</v>
      </c>
      <c r="W617">
        <v>35.937179999999998</v>
      </c>
      <c r="X617">
        <v>42.223230000000001</v>
      </c>
      <c r="Y617">
        <v>81.686049999999994</v>
      </c>
      <c r="Z617">
        <v>29.65802</v>
      </c>
      <c r="AA617">
        <v>4.768116</v>
      </c>
      <c r="AB617">
        <v>44.172750000000001</v>
      </c>
      <c r="AC617">
        <v>10.179500000000001</v>
      </c>
      <c r="AD617">
        <v>45.568899999999999</v>
      </c>
      <c r="AE617">
        <v>22.790800000000001</v>
      </c>
    </row>
    <row r="618" spans="1:31" x14ac:dyDescent="0.2">
      <c r="A618" s="74">
        <v>37377</v>
      </c>
      <c r="B618">
        <v>28.076840000000001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17.586970000000001</v>
      </c>
      <c r="I618">
        <v>15.339029999999999</v>
      </c>
      <c r="J618">
        <v>39.91948</v>
      </c>
      <c r="K618">
        <v>38.17521</v>
      </c>
      <c r="L618">
        <v>52.135820000000002</v>
      </c>
      <c r="M618">
        <v>43.866439999999997</v>
      </c>
      <c r="N618">
        <v>37.54813</v>
      </c>
      <c r="O618">
        <v>19.1845</v>
      </c>
      <c r="P618">
        <v>14.35914</v>
      </c>
      <c r="Q618">
        <v>20.946560000000002</v>
      </c>
      <c r="R618">
        <v>35.261229999999998</v>
      </c>
      <c r="S618">
        <v>81.906499999999994</v>
      </c>
      <c r="T618">
        <v>36.45675</v>
      </c>
      <c r="U618">
        <v>23.167339999999999</v>
      </c>
      <c r="V618">
        <v>43.894970000000001</v>
      </c>
      <c r="W618">
        <v>35.858440000000002</v>
      </c>
      <c r="X618">
        <v>42.427109999999999</v>
      </c>
      <c r="Y618">
        <v>82.098600000000005</v>
      </c>
      <c r="Z618">
        <v>29.83765</v>
      </c>
      <c r="AA618">
        <v>4.8806599999999998</v>
      </c>
      <c r="AB618">
        <v>44.460160000000002</v>
      </c>
      <c r="AC618">
        <v>10.56251</v>
      </c>
      <c r="AD618">
        <v>45.784140000000001</v>
      </c>
      <c r="AE618">
        <v>23.323129999999999</v>
      </c>
    </row>
    <row r="619" spans="1:31" x14ac:dyDescent="0.2">
      <c r="A619" s="74">
        <v>37408</v>
      </c>
      <c r="B619">
        <v>27.99559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17.61712</v>
      </c>
      <c r="I619">
        <v>15.394550000000001</v>
      </c>
      <c r="J619">
        <v>39.554459999999999</v>
      </c>
      <c r="K619">
        <v>38.425750000000001</v>
      </c>
      <c r="L619">
        <v>52.432960000000001</v>
      </c>
      <c r="M619">
        <v>43.99841</v>
      </c>
      <c r="N619">
        <v>37.648899999999998</v>
      </c>
      <c r="O619">
        <v>19.245519999999999</v>
      </c>
      <c r="P619">
        <v>14.70696</v>
      </c>
      <c r="Q619">
        <v>21.183890000000002</v>
      </c>
      <c r="R619">
        <v>35.471679999999999</v>
      </c>
      <c r="S619">
        <v>81.971940000000004</v>
      </c>
      <c r="T619">
        <v>36.668559999999999</v>
      </c>
      <c r="U619">
        <v>23.288270000000001</v>
      </c>
      <c r="V619">
        <v>44.43647</v>
      </c>
      <c r="W619">
        <v>36.35333</v>
      </c>
      <c r="X619">
        <v>42.643219999999999</v>
      </c>
      <c r="Y619">
        <v>82.456789999999998</v>
      </c>
      <c r="Z619">
        <v>30.001460000000002</v>
      </c>
      <c r="AA619">
        <v>4.998621</v>
      </c>
      <c r="AB619">
        <v>44.824010000000001</v>
      </c>
      <c r="AC619">
        <v>11.055949999999999</v>
      </c>
      <c r="AD619">
        <v>45.991059999999997</v>
      </c>
      <c r="AE619">
        <v>23.511769999999999</v>
      </c>
    </row>
    <row r="620" spans="1:31" x14ac:dyDescent="0.2">
      <c r="A620" s="74">
        <v>37438</v>
      </c>
      <c r="B620">
        <v>28.088049999999999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17.722860000000001</v>
      </c>
      <c r="I620">
        <v>15.51388</v>
      </c>
      <c r="J620">
        <v>39.250579999999999</v>
      </c>
      <c r="K620">
        <v>38.910290000000003</v>
      </c>
      <c r="L620">
        <v>52.49494</v>
      </c>
      <c r="M620">
        <v>43.966949999999997</v>
      </c>
      <c r="N620">
        <v>37.860239999999997</v>
      </c>
      <c r="O620">
        <v>19.48095</v>
      </c>
      <c r="P620">
        <v>14.81467</v>
      </c>
      <c r="Q620">
        <v>21.423850000000002</v>
      </c>
      <c r="R620">
        <v>35.265529999999998</v>
      </c>
      <c r="S620">
        <v>82.086460000000002</v>
      </c>
      <c r="T620">
        <v>37.014859999999999</v>
      </c>
      <c r="U620">
        <v>23.44107</v>
      </c>
      <c r="V620">
        <v>44.866790000000002</v>
      </c>
      <c r="W620">
        <v>36.748710000000003</v>
      </c>
      <c r="X620">
        <v>42.955379999999998</v>
      </c>
      <c r="Y620">
        <v>82.779970000000006</v>
      </c>
      <c r="Z620">
        <v>30.067329999999998</v>
      </c>
      <c r="AA620">
        <v>5.1369990000000003</v>
      </c>
      <c r="AB620">
        <v>45.345970000000001</v>
      </c>
      <c r="AC620">
        <v>11.63259</v>
      </c>
      <c r="AD620">
        <v>46.345080000000003</v>
      </c>
      <c r="AE620">
        <v>23.445070000000001</v>
      </c>
    </row>
    <row r="621" spans="1:31" x14ac:dyDescent="0.2">
      <c r="A621" s="74">
        <v>37469</v>
      </c>
      <c r="B621">
        <v>28.56156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17.8901</v>
      </c>
      <c r="I621">
        <v>15.917669999999999</v>
      </c>
      <c r="J621">
        <v>39.982930000000003</v>
      </c>
      <c r="K621">
        <v>39.316420000000001</v>
      </c>
      <c r="L621">
        <v>52.528219999999997</v>
      </c>
      <c r="M621">
        <v>44.238379999999999</v>
      </c>
      <c r="N621">
        <v>38.4039</v>
      </c>
      <c r="O621">
        <v>19.750830000000001</v>
      </c>
      <c r="P621">
        <v>14.97889</v>
      </c>
      <c r="Q621">
        <v>21.645969999999998</v>
      </c>
      <c r="R621">
        <v>35.245820000000002</v>
      </c>
      <c r="S621">
        <v>82.192800000000005</v>
      </c>
      <c r="T621">
        <v>37.435270000000003</v>
      </c>
      <c r="U621">
        <v>23.533110000000001</v>
      </c>
      <c r="V621">
        <v>44.800660000000001</v>
      </c>
      <c r="W621">
        <v>36.969540000000002</v>
      </c>
      <c r="X621">
        <v>43.258719999999997</v>
      </c>
      <c r="Y621">
        <v>83.106989999999996</v>
      </c>
      <c r="Z621">
        <v>30.103860000000001</v>
      </c>
      <c r="AA621">
        <v>5.3155390000000002</v>
      </c>
      <c r="AB621">
        <v>46.312010000000001</v>
      </c>
      <c r="AC621">
        <v>11.879339999999999</v>
      </c>
      <c r="AD621">
        <v>46.698259999999998</v>
      </c>
      <c r="AE621">
        <v>23.798500000000001</v>
      </c>
    </row>
    <row r="622" spans="1:31" x14ac:dyDescent="0.2">
      <c r="A622" s="74">
        <v>37500</v>
      </c>
      <c r="B622">
        <v>28.83333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18.06643</v>
      </c>
      <c r="I622">
        <v>16.328140000000001</v>
      </c>
      <c r="J622">
        <v>40.288910000000001</v>
      </c>
      <c r="K622">
        <v>39.811489999999999</v>
      </c>
      <c r="L622">
        <v>52.810789999999997</v>
      </c>
      <c r="M622">
        <v>44.667479999999998</v>
      </c>
      <c r="N622">
        <v>38.7102</v>
      </c>
      <c r="O622">
        <v>19.89743</v>
      </c>
      <c r="P622">
        <v>15.128119999999999</v>
      </c>
      <c r="Q622">
        <v>21.859089999999998</v>
      </c>
      <c r="R622">
        <v>35.643129999999999</v>
      </c>
      <c r="S622">
        <v>82.274600000000007</v>
      </c>
      <c r="T622">
        <v>37.927680000000002</v>
      </c>
      <c r="U622">
        <v>23.527550000000002</v>
      </c>
      <c r="V622">
        <v>44.663269999999997</v>
      </c>
      <c r="W622">
        <v>37.208019999999998</v>
      </c>
      <c r="X622">
        <v>43.441369999999999</v>
      </c>
      <c r="Y622">
        <v>83.560220000000001</v>
      </c>
      <c r="Z622">
        <v>29.970099999999999</v>
      </c>
      <c r="AA622">
        <v>5.4462869999999999</v>
      </c>
      <c r="AB622">
        <v>46.528080000000003</v>
      </c>
      <c r="AC622">
        <v>11.87021</v>
      </c>
      <c r="AD622">
        <v>46.900199999999998</v>
      </c>
      <c r="AE622">
        <v>23.921230000000001</v>
      </c>
    </row>
    <row r="623" spans="1:31" x14ac:dyDescent="0.2">
      <c r="A623" s="74">
        <v>37530</v>
      </c>
      <c r="B623">
        <v>29.00704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18.22438</v>
      </c>
      <c r="I623">
        <v>16.697569999999999</v>
      </c>
      <c r="J623">
        <v>40.712600000000002</v>
      </c>
      <c r="K623">
        <v>40.350909999999999</v>
      </c>
      <c r="L623">
        <v>53.127850000000002</v>
      </c>
      <c r="M623">
        <v>45.03913</v>
      </c>
      <c r="N623">
        <v>39.117330000000003</v>
      </c>
      <c r="O623">
        <v>19.9039</v>
      </c>
      <c r="P623">
        <v>15.26559</v>
      </c>
      <c r="Q623">
        <v>22.08961</v>
      </c>
      <c r="R623">
        <v>35.907710000000002</v>
      </c>
      <c r="S623">
        <v>82.380939999999995</v>
      </c>
      <c r="T623">
        <v>38.339080000000003</v>
      </c>
      <c r="U623">
        <v>23.571529999999999</v>
      </c>
      <c r="V623">
        <v>45.103679999999997</v>
      </c>
      <c r="W623">
        <v>37.317709999999998</v>
      </c>
      <c r="X623">
        <v>43.706409999999998</v>
      </c>
      <c r="Y623">
        <v>84.00282</v>
      </c>
      <c r="Z623">
        <v>29.83474</v>
      </c>
      <c r="AA623">
        <v>5.5851800000000003</v>
      </c>
      <c r="AB623">
        <v>46.154620000000001</v>
      </c>
      <c r="AC623">
        <v>12.014480000000001</v>
      </c>
      <c r="AD623">
        <v>47.270829999999997</v>
      </c>
      <c r="AE623">
        <v>24.170660000000002</v>
      </c>
    </row>
    <row r="624" spans="1:31" x14ac:dyDescent="0.2">
      <c r="A624" s="74">
        <v>37561</v>
      </c>
      <c r="B624">
        <v>29.295629999999999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18.30331</v>
      </c>
      <c r="I624">
        <v>17.01267</v>
      </c>
      <c r="J624">
        <v>41.344709999999999</v>
      </c>
      <c r="K624">
        <v>41.041870000000003</v>
      </c>
      <c r="L624">
        <v>53.560949999999998</v>
      </c>
      <c r="M624">
        <v>45.331090000000003</v>
      </c>
      <c r="N624">
        <v>39.960299999999997</v>
      </c>
      <c r="O624">
        <v>19.909400000000002</v>
      </c>
      <c r="P624">
        <v>15.42774</v>
      </c>
      <c r="Q624">
        <v>22.36234</v>
      </c>
      <c r="R624">
        <v>36.026499999999999</v>
      </c>
      <c r="S624">
        <v>82.446380000000005</v>
      </c>
      <c r="T624">
        <v>38.585299999999997</v>
      </c>
      <c r="U624">
        <v>24.175409999999999</v>
      </c>
      <c r="V624">
        <v>45.594970000000004</v>
      </c>
      <c r="W624">
        <v>37.810369999999999</v>
      </c>
      <c r="X624">
        <v>44.055160000000001</v>
      </c>
      <c r="Y624">
        <v>84.127709999999993</v>
      </c>
      <c r="Z624">
        <v>29.798819999999999</v>
      </c>
      <c r="AA624">
        <v>5.732094</v>
      </c>
      <c r="AB624">
        <v>46.087290000000003</v>
      </c>
      <c r="AC624">
        <v>12.05636</v>
      </c>
      <c r="AD624">
        <v>47.687170000000002</v>
      </c>
      <c r="AE624">
        <v>24.52938</v>
      </c>
    </row>
    <row r="625" spans="1:31" x14ac:dyDescent="0.2">
      <c r="A625" s="74">
        <v>37591</v>
      </c>
      <c r="B625">
        <v>29.637450000000001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18.44079</v>
      </c>
      <c r="I625">
        <v>17.256589999999999</v>
      </c>
      <c r="J625">
        <v>41.412059999999997</v>
      </c>
      <c r="K625">
        <v>42.057490000000001</v>
      </c>
      <c r="L625">
        <v>54.333840000000002</v>
      </c>
      <c r="M625">
        <v>45.445459999999997</v>
      </c>
      <c r="N625">
        <v>40.74615</v>
      </c>
      <c r="O625">
        <v>19.939679999999999</v>
      </c>
      <c r="P625">
        <v>15.57108</v>
      </c>
      <c r="Q625">
        <v>22.680009999999999</v>
      </c>
      <c r="R625">
        <v>36.357950000000002</v>
      </c>
      <c r="S625">
        <v>82.348219999999998</v>
      </c>
      <c r="T625">
        <v>38.89667</v>
      </c>
      <c r="U625">
        <v>24.508500000000002</v>
      </c>
      <c r="V625">
        <v>45.821950000000001</v>
      </c>
      <c r="W625">
        <v>38.437510000000003</v>
      </c>
      <c r="X625">
        <v>44.249989999999997</v>
      </c>
      <c r="Y625">
        <v>84.482919999999993</v>
      </c>
      <c r="Z625">
        <v>29.821999999999999</v>
      </c>
      <c r="AA625">
        <v>5.7052180000000003</v>
      </c>
      <c r="AB625">
        <v>46.080269999999999</v>
      </c>
      <c r="AC625">
        <v>12.245939999999999</v>
      </c>
      <c r="AD625">
        <v>47.864179999999998</v>
      </c>
      <c r="AE625">
        <v>24.567730000000001</v>
      </c>
    </row>
    <row r="626" spans="1:31" x14ac:dyDescent="0.2">
      <c r="A626" s="74">
        <v>37622</v>
      </c>
      <c r="B626">
        <v>29.956849999999999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18.641649999999998</v>
      </c>
      <c r="I626">
        <v>17.63522</v>
      </c>
      <c r="J626">
        <v>41.439309999999999</v>
      </c>
      <c r="K626">
        <v>43.419409999999999</v>
      </c>
      <c r="L626">
        <v>54.764940000000003</v>
      </c>
      <c r="M626">
        <v>45.370809999999999</v>
      </c>
      <c r="N626">
        <v>41.511159999999997</v>
      </c>
      <c r="O626">
        <v>19.985589999999998</v>
      </c>
      <c r="P626">
        <v>15.693350000000001</v>
      </c>
      <c r="Q626">
        <v>22.999590000000001</v>
      </c>
      <c r="R626">
        <v>36.820549999999997</v>
      </c>
      <c r="S626">
        <v>82.397300000000001</v>
      </c>
      <c r="T626">
        <v>39.173180000000002</v>
      </c>
      <c r="U626">
        <v>24.500710000000002</v>
      </c>
      <c r="V626">
        <v>46.238030000000002</v>
      </c>
      <c r="W626">
        <v>38.676250000000003</v>
      </c>
      <c r="X626">
        <v>44.485399999999998</v>
      </c>
      <c r="Y626">
        <v>85.173609999999996</v>
      </c>
      <c r="Z626">
        <v>29.905729999999998</v>
      </c>
      <c r="AA626">
        <v>6.0156419999999997</v>
      </c>
      <c r="AB626">
        <v>46.362879999999997</v>
      </c>
      <c r="AC626">
        <v>12.612590000000001</v>
      </c>
      <c r="AD626">
        <v>48.135089999999998</v>
      </c>
      <c r="AE626">
        <v>24.883389999999999</v>
      </c>
    </row>
    <row r="627" spans="1:31" x14ac:dyDescent="0.2">
      <c r="A627" s="74">
        <v>37653</v>
      </c>
      <c r="B627">
        <v>30.209009999999999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18.88776</v>
      </c>
      <c r="I627">
        <v>18.008980000000001</v>
      </c>
      <c r="J627">
        <v>41.540309999999998</v>
      </c>
      <c r="K627">
        <v>44.777999999999999</v>
      </c>
      <c r="L627">
        <v>54.942320000000002</v>
      </c>
      <c r="M627">
        <v>45.66001</v>
      </c>
      <c r="N627">
        <v>41.991599999999998</v>
      </c>
      <c r="O627">
        <v>20.184149999999999</v>
      </c>
      <c r="P627">
        <v>15.805059999999999</v>
      </c>
      <c r="Q627">
        <v>23.30667</v>
      </c>
      <c r="R627">
        <v>37.224539999999998</v>
      </c>
      <c r="S627">
        <v>82.454560000000001</v>
      </c>
      <c r="T627">
        <v>39.302630000000001</v>
      </c>
      <c r="U627">
        <v>24.64912</v>
      </c>
      <c r="V627">
        <v>46.299190000000003</v>
      </c>
      <c r="W627">
        <v>38.857039999999998</v>
      </c>
      <c r="X627">
        <v>44.73151</v>
      </c>
      <c r="Y627">
        <v>85.661109999999994</v>
      </c>
      <c r="Z627">
        <v>30.040690000000001</v>
      </c>
      <c r="AA627">
        <v>6.2907390000000003</v>
      </c>
      <c r="AB627">
        <v>46.682409999999997</v>
      </c>
      <c r="AC627">
        <v>12.844849999999999</v>
      </c>
      <c r="AD627">
        <v>48.435920000000003</v>
      </c>
      <c r="AE627">
        <v>25.308219999999999</v>
      </c>
    </row>
    <row r="628" spans="1:31" x14ac:dyDescent="0.2">
      <c r="A628" s="74">
        <v>37681</v>
      </c>
      <c r="B628">
        <v>30.48639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19.112819999999999</v>
      </c>
      <c r="I628">
        <v>18.27628</v>
      </c>
      <c r="J628">
        <v>41.474780000000003</v>
      </c>
      <c r="K628">
        <v>44.753070000000001</v>
      </c>
      <c r="L628">
        <v>55.337260000000001</v>
      </c>
      <c r="M628">
        <v>45.877450000000003</v>
      </c>
      <c r="N628">
        <v>42.069859999999998</v>
      </c>
      <c r="O628">
        <v>20.352370000000001</v>
      </c>
      <c r="P628">
        <v>15.845470000000001</v>
      </c>
      <c r="Q628">
        <v>23.652010000000001</v>
      </c>
      <c r="R628">
        <v>37.345970000000001</v>
      </c>
      <c r="S628">
        <v>82.454560000000001</v>
      </c>
      <c r="T628">
        <v>39.34498</v>
      </c>
      <c r="U628">
        <v>24.518149999999999</v>
      </c>
      <c r="V628">
        <v>46.150460000000002</v>
      </c>
      <c r="W628">
        <v>38.943869999999997</v>
      </c>
      <c r="X628">
        <v>44.88429</v>
      </c>
      <c r="Y628">
        <v>86.15522</v>
      </c>
      <c r="Z628">
        <v>30.093050000000002</v>
      </c>
      <c r="AA628">
        <v>6.34192</v>
      </c>
      <c r="AB628">
        <v>47.055959999999999</v>
      </c>
      <c r="AC628">
        <v>12.9497</v>
      </c>
      <c r="AD628">
        <v>48.60877</v>
      </c>
      <c r="AE628">
        <v>25.475960000000001</v>
      </c>
    </row>
    <row r="629" spans="1:31" x14ac:dyDescent="0.2">
      <c r="A629" s="74">
        <v>37712</v>
      </c>
      <c r="B629">
        <v>30.83662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19.232849999999999</v>
      </c>
      <c r="I629">
        <v>18.595140000000001</v>
      </c>
      <c r="J629">
        <v>41.776519999999998</v>
      </c>
      <c r="K629">
        <v>44.908790000000003</v>
      </c>
      <c r="L629">
        <v>55.96</v>
      </c>
      <c r="M629">
        <v>45.966250000000002</v>
      </c>
      <c r="N629">
        <v>42.32056</v>
      </c>
      <c r="O629">
        <v>20.435120000000001</v>
      </c>
      <c r="P629">
        <v>15.96908</v>
      </c>
      <c r="Q629">
        <v>24.042259999999999</v>
      </c>
      <c r="R629">
        <v>37.202959999999997</v>
      </c>
      <c r="S629">
        <v>82.495459999999994</v>
      </c>
      <c r="T629">
        <v>39.411839999999998</v>
      </c>
      <c r="U629">
        <v>24.47899</v>
      </c>
      <c r="V629">
        <v>46.170189999999998</v>
      </c>
      <c r="W629">
        <v>38.859340000000003</v>
      </c>
      <c r="X629">
        <v>45.065489999999997</v>
      </c>
      <c r="Y629">
        <v>86.658450000000002</v>
      </c>
      <c r="Z629">
        <v>30.094950000000001</v>
      </c>
      <c r="AA629">
        <v>6.6006359999999997</v>
      </c>
      <c r="AB629">
        <v>47.022269999999999</v>
      </c>
      <c r="AC629">
        <v>12.869630000000001</v>
      </c>
      <c r="AD629">
        <v>48.917909999999999</v>
      </c>
      <c r="AE629">
        <v>25.954709999999999</v>
      </c>
    </row>
    <row r="630" spans="1:31" x14ac:dyDescent="0.2">
      <c r="A630" s="74">
        <v>37742</v>
      </c>
      <c r="B630">
        <v>31.290510000000001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19.434239999999999</v>
      </c>
      <c r="I630">
        <v>18.931850000000001</v>
      </c>
      <c r="J630">
        <v>42.110840000000003</v>
      </c>
      <c r="K630">
        <v>46.08746</v>
      </c>
      <c r="L630">
        <v>56.579979999999999</v>
      </c>
      <c r="M630">
        <v>46.059930000000001</v>
      </c>
      <c r="N630">
        <v>42.866709999999998</v>
      </c>
      <c r="O630">
        <v>20.570209999999999</v>
      </c>
      <c r="P630">
        <v>16.210339999999999</v>
      </c>
      <c r="Q630">
        <v>24.43196</v>
      </c>
      <c r="R630">
        <v>37.222450000000002</v>
      </c>
      <c r="S630">
        <v>82.667240000000007</v>
      </c>
      <c r="T630">
        <v>39.507179999999998</v>
      </c>
      <c r="U630">
        <v>24.645779999999998</v>
      </c>
      <c r="V630">
        <v>46.393529999999998</v>
      </c>
      <c r="W630">
        <v>38.895180000000003</v>
      </c>
      <c r="X630">
        <v>45.378639999999997</v>
      </c>
      <c r="Y630">
        <v>87.245189999999994</v>
      </c>
      <c r="Z630">
        <v>30.1843</v>
      </c>
      <c r="AA630">
        <v>6.7495760000000002</v>
      </c>
      <c r="AB630">
        <v>46.997450000000001</v>
      </c>
      <c r="AC630">
        <v>12.73953</v>
      </c>
      <c r="AD630">
        <v>49.417349999999999</v>
      </c>
      <c r="AE630">
        <v>26.52759</v>
      </c>
    </row>
    <row r="631" spans="1:31" x14ac:dyDescent="0.2">
      <c r="A631" s="74">
        <v>37773</v>
      </c>
      <c r="B631">
        <v>31.607109999999999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19.78614</v>
      </c>
      <c r="I631">
        <v>19.335139999999999</v>
      </c>
      <c r="J631">
        <v>41.890839999999997</v>
      </c>
      <c r="K631">
        <v>46.469990000000003</v>
      </c>
      <c r="L631">
        <v>56.783799999999999</v>
      </c>
      <c r="M631">
        <v>46.300339999999998</v>
      </c>
      <c r="N631">
        <v>43.550240000000002</v>
      </c>
      <c r="O631">
        <v>20.629799999999999</v>
      </c>
      <c r="P631">
        <v>16.42286</v>
      </c>
      <c r="Q631">
        <v>24.793869999999998</v>
      </c>
      <c r="R631">
        <v>37.315539999999999</v>
      </c>
      <c r="S631">
        <v>82.806299999999993</v>
      </c>
      <c r="T631">
        <v>39.700069999999997</v>
      </c>
      <c r="U631">
        <v>24.555820000000001</v>
      </c>
      <c r="V631">
        <v>46.468699999999998</v>
      </c>
      <c r="W631">
        <v>39.192230000000002</v>
      </c>
      <c r="X631">
        <v>45.582540000000002</v>
      </c>
      <c r="Y631">
        <v>88.00367</v>
      </c>
      <c r="Z631">
        <v>30.39019</v>
      </c>
      <c r="AA631">
        <v>6.870031</v>
      </c>
      <c r="AB631">
        <v>46.92306</v>
      </c>
      <c r="AC631">
        <v>12.741</v>
      </c>
      <c r="AD631">
        <v>49.722340000000003</v>
      </c>
      <c r="AE631">
        <v>26.842140000000001</v>
      </c>
    </row>
    <row r="632" spans="1:31" x14ac:dyDescent="0.2">
      <c r="A632" s="74">
        <v>37803</v>
      </c>
      <c r="B632">
        <v>31.444610000000001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20.02544</v>
      </c>
      <c r="I632">
        <v>19.69566</v>
      </c>
      <c r="J632">
        <v>42.33925</v>
      </c>
      <c r="K632">
        <v>46.594029999999997</v>
      </c>
      <c r="L632">
        <v>56.817729999999997</v>
      </c>
      <c r="M632">
        <v>46.844679999999997</v>
      </c>
      <c r="N632">
        <v>44.101619999999997</v>
      </c>
      <c r="O632">
        <v>20.709299999999999</v>
      </c>
      <c r="P632">
        <v>16.601479999999999</v>
      </c>
      <c r="Q632">
        <v>25.149570000000001</v>
      </c>
      <c r="R632">
        <v>37.499569999999999</v>
      </c>
      <c r="S632">
        <v>82.90446</v>
      </c>
      <c r="T632">
        <v>39.942520000000002</v>
      </c>
      <c r="U632">
        <v>24.717449999999999</v>
      </c>
      <c r="V632">
        <v>46.586959999999998</v>
      </c>
      <c r="W632">
        <v>39.586440000000003</v>
      </c>
      <c r="X632">
        <v>45.86994</v>
      </c>
      <c r="Y632">
        <v>88.708950000000002</v>
      </c>
      <c r="Z632">
        <v>30.54515</v>
      </c>
      <c r="AA632">
        <v>7.1560800000000002</v>
      </c>
      <c r="AB632">
        <v>46.696559999999998</v>
      </c>
      <c r="AC632">
        <v>12.88372</v>
      </c>
      <c r="AD632">
        <v>50.110419999999998</v>
      </c>
      <c r="AE632">
        <v>27.089259999999999</v>
      </c>
    </row>
    <row r="633" spans="1:31" x14ac:dyDescent="0.2">
      <c r="A633" s="74">
        <v>37834</v>
      </c>
      <c r="B633">
        <v>31.623919999999998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20.18749</v>
      </c>
      <c r="I633">
        <v>19.839030000000001</v>
      </c>
      <c r="J633">
        <v>43.222749999999998</v>
      </c>
      <c r="K633">
        <v>46.80818</v>
      </c>
      <c r="L633">
        <v>56.849730000000001</v>
      </c>
      <c r="M633">
        <v>47.131610000000002</v>
      </c>
      <c r="N633">
        <v>44.123359999999998</v>
      </c>
      <c r="O633">
        <v>20.881920000000001</v>
      </c>
      <c r="P633">
        <v>16.738800000000001</v>
      </c>
      <c r="Q633">
        <v>25.53171</v>
      </c>
      <c r="R633">
        <v>37.857909999999997</v>
      </c>
      <c r="S633">
        <v>83.133499999999998</v>
      </c>
      <c r="T633">
        <v>40.116390000000003</v>
      </c>
      <c r="U633">
        <v>25.177980000000002</v>
      </c>
      <c r="V633">
        <v>46.992080000000001</v>
      </c>
      <c r="W633">
        <v>39.7575</v>
      </c>
      <c r="X633">
        <v>46.211329999999997</v>
      </c>
      <c r="Y633">
        <v>89.348960000000005</v>
      </c>
      <c r="Z633">
        <v>30.653880000000001</v>
      </c>
      <c r="AA633">
        <v>7.4848600000000003</v>
      </c>
      <c r="AB633">
        <v>46.546379999999999</v>
      </c>
      <c r="AC633">
        <v>12.96383</v>
      </c>
      <c r="AD633">
        <v>50.594070000000002</v>
      </c>
      <c r="AE633">
        <v>27.100069999999999</v>
      </c>
    </row>
    <row r="634" spans="1:31" x14ac:dyDescent="0.2">
      <c r="A634" s="74">
        <v>37865</v>
      </c>
      <c r="B634">
        <v>32.181480000000001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20.3233</v>
      </c>
      <c r="I634">
        <v>20.009160000000001</v>
      </c>
      <c r="J634">
        <v>43.410620000000002</v>
      </c>
      <c r="K634">
        <v>46.556190000000001</v>
      </c>
      <c r="L634">
        <v>56.800820000000002</v>
      </c>
      <c r="M634">
        <v>47.429670000000002</v>
      </c>
      <c r="N634">
        <v>44.429349999999999</v>
      </c>
      <c r="O634">
        <v>21.018630000000002</v>
      </c>
      <c r="P634">
        <v>16.87585</v>
      </c>
      <c r="Q634">
        <v>25.94106</v>
      </c>
      <c r="R634">
        <v>38.17586</v>
      </c>
      <c r="S634">
        <v>83.010800000000003</v>
      </c>
      <c r="T634">
        <v>40.290619999999997</v>
      </c>
      <c r="U634">
        <v>25.417059999999999</v>
      </c>
      <c r="V634">
        <v>46.92962</v>
      </c>
      <c r="W634">
        <v>40.300289999999997</v>
      </c>
      <c r="X634">
        <v>46.223179999999999</v>
      </c>
      <c r="Y634">
        <v>89.803150000000002</v>
      </c>
      <c r="Z634">
        <v>30.86336</v>
      </c>
      <c r="AA634">
        <v>7.6480090000000001</v>
      </c>
      <c r="AB634">
        <v>46.794060000000002</v>
      </c>
      <c r="AC634">
        <v>13.107010000000001</v>
      </c>
      <c r="AD634">
        <v>50.36056</v>
      </c>
      <c r="AE634">
        <v>27.237159999999999</v>
      </c>
    </row>
    <row r="635" spans="1:31" x14ac:dyDescent="0.2">
      <c r="A635" s="74">
        <v>37895</v>
      </c>
      <c r="B635">
        <v>32.506489999999999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20.328690000000002</v>
      </c>
      <c r="I635">
        <v>20.174209999999999</v>
      </c>
      <c r="J635">
        <v>43.433030000000002</v>
      </c>
      <c r="K635">
        <v>47.45485</v>
      </c>
      <c r="L635">
        <v>56.996540000000003</v>
      </c>
      <c r="M635">
        <v>47.789009999999998</v>
      </c>
      <c r="N635">
        <v>45.195999999999998</v>
      </c>
      <c r="O635">
        <v>21.1572</v>
      </c>
      <c r="P635">
        <v>17.103020000000001</v>
      </c>
      <c r="Q635">
        <v>26.358840000000001</v>
      </c>
      <c r="R635">
        <v>38.405329999999999</v>
      </c>
      <c r="S635">
        <v>83.051699999999997</v>
      </c>
      <c r="T635">
        <v>40.441099999999999</v>
      </c>
      <c r="U635">
        <v>25.489159999999998</v>
      </c>
      <c r="V635">
        <v>46.937049999999999</v>
      </c>
      <c r="W635">
        <v>41.164400000000001</v>
      </c>
      <c r="X635">
        <v>46.345599999999997</v>
      </c>
      <c r="Y635">
        <v>90.196269999999998</v>
      </c>
      <c r="Z635">
        <v>31.173850000000002</v>
      </c>
      <c r="AA635">
        <v>7.9102920000000001</v>
      </c>
      <c r="AB635">
        <v>47.162840000000003</v>
      </c>
      <c r="AC635">
        <v>13.568989999999999</v>
      </c>
      <c r="AD635">
        <v>50.284100000000002</v>
      </c>
      <c r="AE635">
        <v>27.59534</v>
      </c>
    </row>
    <row r="636" spans="1:31" x14ac:dyDescent="0.2">
      <c r="A636" s="74">
        <v>37926</v>
      </c>
      <c r="B636">
        <v>32.769860000000001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20.382090000000002</v>
      </c>
      <c r="I636">
        <v>20.487459999999999</v>
      </c>
      <c r="J636">
        <v>43.706029999999998</v>
      </c>
      <c r="K636">
        <v>48.997320000000002</v>
      </c>
      <c r="L636">
        <v>57.476280000000003</v>
      </c>
      <c r="M636">
        <v>48.209499999999998</v>
      </c>
      <c r="N636">
        <v>45.81691</v>
      </c>
      <c r="O636">
        <v>21.428380000000001</v>
      </c>
      <c r="P636">
        <v>17.326260000000001</v>
      </c>
      <c r="Q636">
        <v>26.747330000000002</v>
      </c>
      <c r="R636">
        <v>38.613750000000003</v>
      </c>
      <c r="S636">
        <v>83.084419999999994</v>
      </c>
      <c r="T636">
        <v>40.476550000000003</v>
      </c>
      <c r="U636">
        <v>25.355779999999999</v>
      </c>
      <c r="V636">
        <v>47.17633</v>
      </c>
      <c r="W636">
        <v>41.876660000000001</v>
      </c>
      <c r="X636">
        <v>46.511180000000003</v>
      </c>
      <c r="Y636">
        <v>90.703659999999999</v>
      </c>
      <c r="Z636">
        <v>31.47654</v>
      </c>
      <c r="AA636">
        <v>8.0877409999999994</v>
      </c>
      <c r="AB636">
        <v>47.455750000000002</v>
      </c>
      <c r="AC636">
        <v>14.050240000000001</v>
      </c>
      <c r="AD636">
        <v>50.32732</v>
      </c>
      <c r="AE636">
        <v>27.860040000000001</v>
      </c>
    </row>
    <row r="637" spans="1:31" x14ac:dyDescent="0.2">
      <c r="A637" s="74">
        <v>37956</v>
      </c>
      <c r="B637">
        <v>33.100470000000001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20.679490000000001</v>
      </c>
      <c r="I637">
        <v>21.25356</v>
      </c>
      <c r="J637">
        <v>44.10286</v>
      </c>
      <c r="K637">
        <v>48.284759999999999</v>
      </c>
      <c r="L637">
        <v>58.003959999999999</v>
      </c>
      <c r="M637">
        <v>48.845010000000002</v>
      </c>
      <c r="N637">
        <v>46.082160000000002</v>
      </c>
      <c r="O637">
        <v>21.55904</v>
      </c>
      <c r="P637">
        <v>17.517849999999999</v>
      </c>
      <c r="Q637">
        <v>27.098710000000001</v>
      </c>
      <c r="R637">
        <v>38.6646</v>
      </c>
      <c r="S637">
        <v>83.125320000000002</v>
      </c>
      <c r="T637">
        <v>40.575890000000001</v>
      </c>
      <c r="U637">
        <v>25.73104</v>
      </c>
      <c r="V637">
        <v>47.130679999999998</v>
      </c>
      <c r="W637">
        <v>42.423009999999998</v>
      </c>
      <c r="X637">
        <v>46.646120000000003</v>
      </c>
      <c r="Y637">
        <v>91.118480000000005</v>
      </c>
      <c r="Z637">
        <v>31.606490000000001</v>
      </c>
      <c r="AA637">
        <v>7.9197430000000004</v>
      </c>
      <c r="AB637">
        <v>47.751869999999997</v>
      </c>
      <c r="AC637">
        <v>14.273440000000001</v>
      </c>
      <c r="AD637">
        <v>50.311529999999998</v>
      </c>
      <c r="AE637">
        <v>27.993659999999998</v>
      </c>
    </row>
    <row r="638" spans="1:31" x14ac:dyDescent="0.2">
      <c r="A638" s="74">
        <v>37987</v>
      </c>
      <c r="B638">
        <v>33.330219999999997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21.031420000000001</v>
      </c>
      <c r="I638">
        <v>21.817</v>
      </c>
      <c r="J638">
        <v>44.23612</v>
      </c>
      <c r="K638">
        <v>49.140070000000001</v>
      </c>
      <c r="L638">
        <v>58.252389999999998</v>
      </c>
      <c r="M638">
        <v>49.918880000000001</v>
      </c>
      <c r="N638">
        <v>46.69782</v>
      </c>
      <c r="O638">
        <v>21.515419999999999</v>
      </c>
      <c r="P638">
        <v>17.76559</v>
      </c>
      <c r="Q638">
        <v>27.46705</v>
      </c>
      <c r="R638">
        <v>38.81371</v>
      </c>
      <c r="S638">
        <v>83.231660000000005</v>
      </c>
      <c r="T638">
        <v>40.955649999999999</v>
      </c>
      <c r="U638">
        <v>26.224029999999999</v>
      </c>
      <c r="V638">
        <v>47.23695</v>
      </c>
      <c r="W638">
        <v>42.886600000000001</v>
      </c>
      <c r="X638">
        <v>46.918210000000002</v>
      </c>
      <c r="Y638">
        <v>91.7316</v>
      </c>
      <c r="Z638">
        <v>31.620699999999999</v>
      </c>
      <c r="AA638">
        <v>8.3180119999999995</v>
      </c>
      <c r="AB638">
        <v>47.786169999999998</v>
      </c>
      <c r="AC638">
        <v>14.53837</v>
      </c>
      <c r="AD638">
        <v>50.382159999999999</v>
      </c>
      <c r="AE638">
        <v>28.168009999999999</v>
      </c>
    </row>
    <row r="639" spans="1:31" x14ac:dyDescent="0.2">
      <c r="A639" s="74">
        <v>38018</v>
      </c>
      <c r="B639">
        <v>33.59919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21.274059999999999</v>
      </c>
      <c r="I639">
        <v>21.789770000000001</v>
      </c>
      <c r="J639">
        <v>44.222810000000003</v>
      </c>
      <c r="K639">
        <v>51.41348</v>
      </c>
      <c r="L639">
        <v>58.33032</v>
      </c>
      <c r="M639">
        <v>50.39611</v>
      </c>
      <c r="N639">
        <v>47.23122</v>
      </c>
      <c r="O639">
        <v>21.48142</v>
      </c>
      <c r="P639">
        <v>18.036390000000001</v>
      </c>
      <c r="Q639">
        <v>27.84657</v>
      </c>
      <c r="R639">
        <v>38.974550000000001</v>
      </c>
      <c r="S639">
        <v>83.378900000000002</v>
      </c>
      <c r="T639">
        <v>41.286589999999997</v>
      </c>
      <c r="U639">
        <v>26.275659999999998</v>
      </c>
      <c r="V639">
        <v>47.417850000000001</v>
      </c>
      <c r="W639">
        <v>43.294310000000003</v>
      </c>
      <c r="X639">
        <v>47.218730000000001</v>
      </c>
      <c r="Y639">
        <v>92.468800000000002</v>
      </c>
      <c r="Z639">
        <v>31.670770000000001</v>
      </c>
      <c r="AA639">
        <v>8.7962489999999995</v>
      </c>
      <c r="AB639">
        <v>47.809429999999999</v>
      </c>
      <c r="AC639">
        <v>14.88588</v>
      </c>
      <c r="AD639">
        <v>50.70543</v>
      </c>
      <c r="AE639">
        <v>28.79644</v>
      </c>
    </row>
    <row r="640" spans="1:31" x14ac:dyDescent="0.2">
      <c r="A640" s="74">
        <v>38047</v>
      </c>
      <c r="B640">
        <v>34.019460000000002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21.530159999999999</v>
      </c>
      <c r="I640">
        <v>21.793099999999999</v>
      </c>
      <c r="J640">
        <v>44.326549999999997</v>
      </c>
      <c r="K640">
        <v>51.951770000000003</v>
      </c>
      <c r="L640">
        <v>58.582549999999998</v>
      </c>
      <c r="M640">
        <v>50.401299999999999</v>
      </c>
      <c r="N640">
        <v>47.104039999999998</v>
      </c>
      <c r="O640">
        <v>21.507200000000001</v>
      </c>
      <c r="P640">
        <v>18.312919999999998</v>
      </c>
      <c r="Q640">
        <v>28.199619999999999</v>
      </c>
      <c r="R640">
        <v>39.084099999999999</v>
      </c>
      <c r="S640">
        <v>83.452520000000007</v>
      </c>
      <c r="T640">
        <v>41.516750000000002</v>
      </c>
      <c r="U640">
        <v>26.367450000000002</v>
      </c>
      <c r="V640">
        <v>47.744950000000003</v>
      </c>
      <c r="W640">
        <v>43.566040000000001</v>
      </c>
      <c r="X640">
        <v>47.455150000000003</v>
      </c>
      <c r="Y640">
        <v>92.540419999999997</v>
      </c>
      <c r="Z640">
        <v>31.831320000000002</v>
      </c>
      <c r="AA640">
        <v>8.8994610000000005</v>
      </c>
      <c r="AB640">
        <v>47.710360000000001</v>
      </c>
      <c r="AC640">
        <v>15.101749999999999</v>
      </c>
      <c r="AD640">
        <v>51.002940000000002</v>
      </c>
      <c r="AE640">
        <v>29.21763</v>
      </c>
    </row>
    <row r="641" spans="1:31" x14ac:dyDescent="0.2">
      <c r="A641" s="74">
        <v>38078</v>
      </c>
      <c r="B641">
        <v>34.366889999999998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21.70194</v>
      </c>
      <c r="I641">
        <v>22.227869999999999</v>
      </c>
      <c r="J641">
        <v>44.811599999999999</v>
      </c>
      <c r="K641">
        <v>52.45382</v>
      </c>
      <c r="L641">
        <v>58.970619999999997</v>
      </c>
      <c r="M641">
        <v>50.839950000000002</v>
      </c>
      <c r="N641">
        <v>47.330069999999999</v>
      </c>
      <c r="O641">
        <v>21.589549999999999</v>
      </c>
      <c r="P641">
        <v>18.571750000000002</v>
      </c>
      <c r="Q641">
        <v>28.575659999999999</v>
      </c>
      <c r="R641">
        <v>39.45908</v>
      </c>
      <c r="S641">
        <v>83.477059999999994</v>
      </c>
      <c r="T641">
        <v>41.810510000000001</v>
      </c>
      <c r="U641">
        <v>26.44096</v>
      </c>
      <c r="V641">
        <v>48.220309999999998</v>
      </c>
      <c r="W641">
        <v>43.703310000000002</v>
      </c>
      <c r="X641">
        <v>47.763089999999998</v>
      </c>
      <c r="Y641">
        <v>92.531490000000005</v>
      </c>
      <c r="Z641">
        <v>32.359560000000002</v>
      </c>
      <c r="AA641">
        <v>9.1898599999999995</v>
      </c>
      <c r="AB641">
        <v>47.599499999999999</v>
      </c>
      <c r="AC641">
        <v>15.48062</v>
      </c>
      <c r="AD641">
        <v>51.343649999999997</v>
      </c>
      <c r="AE641">
        <v>29.36965</v>
      </c>
    </row>
    <row r="642" spans="1:31" x14ac:dyDescent="0.2">
      <c r="A642" s="74">
        <v>38108</v>
      </c>
      <c r="B642">
        <v>34.534999999999997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21.704280000000001</v>
      </c>
      <c r="I642">
        <v>23.430350000000001</v>
      </c>
      <c r="J642">
        <v>45.358040000000003</v>
      </c>
      <c r="K642">
        <v>52.959739999999996</v>
      </c>
      <c r="L642">
        <v>59.337809999999998</v>
      </c>
      <c r="M642">
        <v>51.004390000000001</v>
      </c>
      <c r="N642">
        <v>47.788550000000001</v>
      </c>
      <c r="O642">
        <v>21.84179</v>
      </c>
      <c r="P642">
        <v>18.756769999999999</v>
      </c>
      <c r="Q642">
        <v>28.975639999999999</v>
      </c>
      <c r="R642">
        <v>39.867550000000001</v>
      </c>
      <c r="S642">
        <v>83.697919999999996</v>
      </c>
      <c r="T642">
        <v>42.035290000000003</v>
      </c>
      <c r="U642">
        <v>26.413679999999999</v>
      </c>
      <c r="V642">
        <v>48.581099999999999</v>
      </c>
      <c r="W642">
        <v>44.295639999999999</v>
      </c>
      <c r="X642">
        <v>48.213389999999997</v>
      </c>
      <c r="Y642">
        <v>92.692499999999995</v>
      </c>
      <c r="Z642">
        <v>32.515689999999999</v>
      </c>
      <c r="AA642">
        <v>9.4474529999999994</v>
      </c>
      <c r="AB642">
        <v>47.636029999999998</v>
      </c>
      <c r="AC642">
        <v>16.114049999999999</v>
      </c>
      <c r="AD642">
        <v>51.98021</v>
      </c>
      <c r="AE642">
        <v>29.516850000000002</v>
      </c>
    </row>
    <row r="643" spans="1:31" x14ac:dyDescent="0.2">
      <c r="A643" s="74">
        <v>38139</v>
      </c>
      <c r="B643">
        <v>34.680689999999998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22.144780000000001</v>
      </c>
      <c r="I643">
        <v>24.303740000000001</v>
      </c>
      <c r="J643">
        <v>45.507919999999999</v>
      </c>
      <c r="K643">
        <v>52.731020000000001</v>
      </c>
      <c r="L643">
        <v>59.594410000000003</v>
      </c>
      <c r="M643">
        <v>51.333930000000002</v>
      </c>
      <c r="N643">
        <v>48.260150000000003</v>
      </c>
      <c r="O643">
        <v>22.27281</v>
      </c>
      <c r="P643">
        <v>18.88158</v>
      </c>
      <c r="Q643">
        <v>29.34883</v>
      </c>
      <c r="R643">
        <v>40.172199999999997</v>
      </c>
      <c r="S643">
        <v>83.68974</v>
      </c>
      <c r="T643">
        <v>42.204909999999998</v>
      </c>
      <c r="U643">
        <v>26.67652</v>
      </c>
      <c r="V643">
        <v>48.820480000000003</v>
      </c>
      <c r="W643">
        <v>44.482970000000002</v>
      </c>
      <c r="X643">
        <v>48.313549999999999</v>
      </c>
      <c r="Y643">
        <v>92.902079999999998</v>
      </c>
      <c r="Z643">
        <v>32.528680000000001</v>
      </c>
      <c r="AA643">
        <v>9.5367329999999999</v>
      </c>
      <c r="AB643">
        <v>47.32349</v>
      </c>
      <c r="AC643">
        <v>16.344740000000002</v>
      </c>
      <c r="AD643">
        <v>51.99933</v>
      </c>
      <c r="AE643">
        <v>29.69201</v>
      </c>
    </row>
    <row r="644" spans="1:31" x14ac:dyDescent="0.2">
      <c r="A644" s="74">
        <v>38169</v>
      </c>
      <c r="B644">
        <v>35.014099999999999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22.604959999999998</v>
      </c>
      <c r="I644">
        <v>24.542940000000002</v>
      </c>
      <c r="J644">
        <v>45.775840000000002</v>
      </c>
      <c r="K644">
        <v>52.730139999999999</v>
      </c>
      <c r="L644">
        <v>59.870249999999999</v>
      </c>
      <c r="M644">
        <v>51.749630000000003</v>
      </c>
      <c r="N644">
        <v>48.934170000000002</v>
      </c>
      <c r="O644">
        <v>22.486460000000001</v>
      </c>
      <c r="P644">
        <v>18.997699999999998</v>
      </c>
      <c r="Q644">
        <v>29.707619999999999</v>
      </c>
      <c r="R644">
        <v>40.468719999999998</v>
      </c>
      <c r="S644">
        <v>83.853340000000003</v>
      </c>
      <c r="T644">
        <v>42.469650000000001</v>
      </c>
      <c r="U644">
        <v>26.86992</v>
      </c>
      <c r="V644">
        <v>48.971510000000002</v>
      </c>
      <c r="W644">
        <v>44.155670000000001</v>
      </c>
      <c r="X644">
        <v>48.475439999999999</v>
      </c>
      <c r="Y644">
        <v>93.430430000000001</v>
      </c>
      <c r="Z644">
        <v>32.833860000000001</v>
      </c>
      <c r="AA644">
        <v>9.7514380000000003</v>
      </c>
      <c r="AB644">
        <v>47.423589999999997</v>
      </c>
      <c r="AC644">
        <v>16.2727</v>
      </c>
      <c r="AD644">
        <v>52.11318</v>
      </c>
      <c r="AE644">
        <v>29.984590000000001</v>
      </c>
    </row>
    <row r="645" spans="1:31" x14ac:dyDescent="0.2">
      <c r="A645" s="74">
        <v>38200</v>
      </c>
      <c r="B645">
        <v>35.305489999999999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22.73686</v>
      </c>
      <c r="I645">
        <v>25.027729999999998</v>
      </c>
      <c r="J645">
        <v>46.178130000000003</v>
      </c>
      <c r="K645">
        <v>53.28978</v>
      </c>
      <c r="L645">
        <v>59.923789999999997</v>
      </c>
      <c r="M645">
        <v>52.080869999999997</v>
      </c>
      <c r="N645">
        <v>49.584099999999999</v>
      </c>
      <c r="O645">
        <v>22.610050000000001</v>
      </c>
      <c r="P645">
        <v>19.143139999999999</v>
      </c>
      <c r="Q645">
        <v>30.0749</v>
      </c>
      <c r="R645">
        <v>40.826329999999999</v>
      </c>
      <c r="S645">
        <v>84.057850000000002</v>
      </c>
      <c r="T645">
        <v>42.698999999999998</v>
      </c>
      <c r="U645">
        <v>26.851900000000001</v>
      </c>
      <c r="V645">
        <v>49.021520000000002</v>
      </c>
      <c r="W645">
        <v>44.103479999999998</v>
      </c>
      <c r="X645">
        <v>48.712359999999997</v>
      </c>
      <c r="Y645">
        <v>94.091499999999996</v>
      </c>
      <c r="Z645">
        <v>33.029600000000002</v>
      </c>
      <c r="AA645">
        <v>10.06012</v>
      </c>
      <c r="AB645">
        <v>47.907960000000003</v>
      </c>
      <c r="AC645">
        <v>16.545580000000001</v>
      </c>
      <c r="AD645">
        <v>52.330069999999999</v>
      </c>
      <c r="AE645">
        <v>30.533619999999999</v>
      </c>
    </row>
    <row r="646" spans="1:31" x14ac:dyDescent="0.2">
      <c r="A646" s="74">
        <v>38231</v>
      </c>
      <c r="B646">
        <v>35.406350000000003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23.098600000000001</v>
      </c>
      <c r="I646">
        <v>25.387899999999998</v>
      </c>
      <c r="J646">
        <v>46.402729999999998</v>
      </c>
      <c r="K646">
        <v>53.2958</v>
      </c>
      <c r="L646">
        <v>59.99165</v>
      </c>
      <c r="M646">
        <v>52.343020000000003</v>
      </c>
      <c r="N646">
        <v>50.019489999999998</v>
      </c>
      <c r="O646">
        <v>22.740459999999999</v>
      </c>
      <c r="P646">
        <v>19.275849999999998</v>
      </c>
      <c r="Q646">
        <v>30.43938</v>
      </c>
      <c r="R646">
        <v>41.106009999999998</v>
      </c>
      <c r="S646">
        <v>83.926959999999994</v>
      </c>
      <c r="T646">
        <v>42.842970000000001</v>
      </c>
      <c r="U646">
        <v>26.922080000000001</v>
      </c>
      <c r="V646">
        <v>49.167520000000003</v>
      </c>
      <c r="W646">
        <v>43.889919999999996</v>
      </c>
      <c r="X646">
        <v>48.939749999999997</v>
      </c>
      <c r="Y646">
        <v>94.74718</v>
      </c>
      <c r="Z646">
        <v>33.24492</v>
      </c>
      <c r="AA646">
        <v>10.132339999999999</v>
      </c>
      <c r="AB646">
        <v>48.426540000000003</v>
      </c>
      <c r="AC646">
        <v>16.880500000000001</v>
      </c>
      <c r="AD646">
        <v>52.617600000000003</v>
      </c>
      <c r="AE646">
        <v>31.297630000000002</v>
      </c>
    </row>
    <row r="647" spans="1:31" x14ac:dyDescent="0.2">
      <c r="A647" s="74">
        <v>38261</v>
      </c>
      <c r="B647">
        <v>35.540840000000003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23.425339999999998</v>
      </c>
      <c r="I647">
        <v>25.75056</v>
      </c>
      <c r="J647">
        <v>46.631360000000001</v>
      </c>
      <c r="K647">
        <v>53.302039999999998</v>
      </c>
      <c r="L647">
        <v>60.418550000000003</v>
      </c>
      <c r="M647">
        <v>52.562019999999997</v>
      </c>
      <c r="N647">
        <v>50.356059999999999</v>
      </c>
      <c r="O647">
        <v>22.79824</v>
      </c>
      <c r="P647">
        <v>19.43704</v>
      </c>
      <c r="Q647">
        <v>30.811530000000001</v>
      </c>
      <c r="R647">
        <v>41.467030000000001</v>
      </c>
      <c r="S647">
        <v>83.94332</v>
      </c>
      <c r="T647">
        <v>43.058059999999998</v>
      </c>
      <c r="U647">
        <v>27.218330000000002</v>
      </c>
      <c r="V647">
        <v>49.405279999999998</v>
      </c>
      <c r="W647">
        <v>43.978999999999999</v>
      </c>
      <c r="X647">
        <v>49.191989999999997</v>
      </c>
      <c r="Y647">
        <v>94.993200000000002</v>
      </c>
      <c r="Z647">
        <v>34.124189999999999</v>
      </c>
      <c r="AA647">
        <v>10.323969999999999</v>
      </c>
      <c r="AB647">
        <v>48.999229999999997</v>
      </c>
      <c r="AC647">
        <v>17.073840000000001</v>
      </c>
      <c r="AD647">
        <v>52.851950000000002</v>
      </c>
      <c r="AE647">
        <v>31.843299999999999</v>
      </c>
    </row>
    <row r="648" spans="1:31" x14ac:dyDescent="0.2">
      <c r="A648" s="74">
        <v>38292</v>
      </c>
      <c r="B648">
        <v>35.868650000000002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23.559640000000002</v>
      </c>
      <c r="I648">
        <v>26.160019999999999</v>
      </c>
      <c r="J648">
        <v>46.74953</v>
      </c>
      <c r="K648">
        <v>53.711799999999997</v>
      </c>
      <c r="L648">
        <v>60.857140000000001</v>
      </c>
      <c r="M648">
        <v>53.113329999999998</v>
      </c>
      <c r="N648">
        <v>50.914520000000003</v>
      </c>
      <c r="O648">
        <v>22.858750000000001</v>
      </c>
      <c r="P648">
        <v>19.62199</v>
      </c>
      <c r="Q648">
        <v>31.223800000000001</v>
      </c>
      <c r="R648">
        <v>41.892240000000001</v>
      </c>
      <c r="S648">
        <v>83.94332</v>
      </c>
      <c r="T648">
        <v>43.286470000000001</v>
      </c>
      <c r="U648">
        <v>27.537030000000001</v>
      </c>
      <c r="V648">
        <v>50.346519999999998</v>
      </c>
      <c r="W648">
        <v>44.259340000000002</v>
      </c>
      <c r="X648">
        <v>49.469459999999998</v>
      </c>
      <c r="Y648">
        <v>95.250209999999996</v>
      </c>
      <c r="Z648">
        <v>34.419829999999997</v>
      </c>
      <c r="AA648">
        <v>10.60609</v>
      </c>
      <c r="AB648">
        <v>49.328760000000003</v>
      </c>
      <c r="AC648">
        <v>17.3736</v>
      </c>
      <c r="AD648">
        <v>53.07217</v>
      </c>
      <c r="AE648">
        <v>32.046810000000001</v>
      </c>
    </row>
    <row r="649" spans="1:31" x14ac:dyDescent="0.2">
      <c r="A649" s="74">
        <v>38322</v>
      </c>
      <c r="B649">
        <v>36.160040000000002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24.031479999999998</v>
      </c>
      <c r="I649">
        <v>26.540019999999998</v>
      </c>
      <c r="J649">
        <v>46.48536</v>
      </c>
      <c r="K649">
        <v>51.110669999999999</v>
      </c>
      <c r="L649">
        <v>61.480220000000003</v>
      </c>
      <c r="M649">
        <v>53.573639999999997</v>
      </c>
      <c r="N649">
        <v>51.406199999999998</v>
      </c>
      <c r="O649">
        <v>23.060569999999998</v>
      </c>
      <c r="P649">
        <v>19.828569999999999</v>
      </c>
      <c r="Q649">
        <v>31.68365</v>
      </c>
      <c r="R649">
        <v>42.284730000000003</v>
      </c>
      <c r="S649">
        <v>83.951499999999996</v>
      </c>
      <c r="T649">
        <v>43.55986</v>
      </c>
      <c r="U649">
        <v>27.682749999999999</v>
      </c>
      <c r="V649">
        <v>50.887479999999996</v>
      </c>
      <c r="W649">
        <v>44.45438</v>
      </c>
      <c r="X649">
        <v>49.650779999999997</v>
      </c>
      <c r="Y649">
        <v>95.882099999999994</v>
      </c>
      <c r="Z649">
        <v>34.246339999999996</v>
      </c>
      <c r="AA649">
        <v>10.5487</v>
      </c>
      <c r="AB649">
        <v>49.59037</v>
      </c>
      <c r="AC649">
        <v>17.580269999999999</v>
      </c>
      <c r="AD649">
        <v>53.226739999999999</v>
      </c>
      <c r="AE649">
        <v>31.926300000000001</v>
      </c>
    </row>
    <row r="650" spans="1:31" x14ac:dyDescent="0.2">
      <c r="A650" s="74">
        <v>38353</v>
      </c>
      <c r="B650">
        <v>36.392589999999998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24.65541</v>
      </c>
      <c r="I650">
        <v>27.015090000000001</v>
      </c>
      <c r="J650">
        <v>46.21528</v>
      </c>
      <c r="K650">
        <v>48.139969999999998</v>
      </c>
      <c r="L650">
        <v>62.008290000000002</v>
      </c>
      <c r="M650">
        <v>54.073920000000001</v>
      </c>
      <c r="N650">
        <v>51.759779999999999</v>
      </c>
      <c r="O650">
        <v>23.270189999999999</v>
      </c>
      <c r="P650">
        <v>20.254989999999999</v>
      </c>
      <c r="Q650">
        <v>32.171329999999998</v>
      </c>
      <c r="R650">
        <v>42.761699999999998</v>
      </c>
      <c r="S650">
        <v>83.984219999999993</v>
      </c>
      <c r="T650">
        <v>43.914169999999999</v>
      </c>
      <c r="U650">
        <v>27.869479999999999</v>
      </c>
      <c r="V650">
        <v>50.674050000000001</v>
      </c>
      <c r="W650">
        <v>44.7117</v>
      </c>
      <c r="X650">
        <v>49.77364</v>
      </c>
      <c r="Y650">
        <v>96.440470000000005</v>
      </c>
      <c r="Z650">
        <v>34.807009999999998</v>
      </c>
      <c r="AA650">
        <v>11.10364</v>
      </c>
      <c r="AB650">
        <v>49.688099999999999</v>
      </c>
      <c r="AC650">
        <v>17.557590000000001</v>
      </c>
      <c r="AD650">
        <v>53.278260000000003</v>
      </c>
      <c r="AE650">
        <v>31.95139</v>
      </c>
    </row>
    <row r="651" spans="1:31" x14ac:dyDescent="0.2">
      <c r="A651" s="74">
        <v>38384</v>
      </c>
      <c r="B651">
        <v>36.633540000000004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24.911899999999999</v>
      </c>
      <c r="I651">
        <v>27.730720000000002</v>
      </c>
      <c r="J651">
        <v>46.439810000000001</v>
      </c>
      <c r="K651">
        <v>48.1693</v>
      </c>
      <c r="L651">
        <v>62.15746</v>
      </c>
      <c r="M651">
        <v>54.452820000000003</v>
      </c>
      <c r="N651">
        <v>52.31306</v>
      </c>
      <c r="O651">
        <v>23.402100000000001</v>
      </c>
      <c r="P651">
        <v>20.532260000000001</v>
      </c>
      <c r="Q651">
        <v>32.666269999999997</v>
      </c>
      <c r="R651">
        <v>43.19162</v>
      </c>
      <c r="S651">
        <v>83.992400000000004</v>
      </c>
      <c r="T651">
        <v>44.026290000000003</v>
      </c>
      <c r="U651">
        <v>28.015370000000001</v>
      </c>
      <c r="V651">
        <v>51.156570000000002</v>
      </c>
      <c r="W651">
        <v>45.167659999999998</v>
      </c>
      <c r="X651">
        <v>49.94256</v>
      </c>
      <c r="Y651">
        <v>97.017589999999998</v>
      </c>
      <c r="Z651">
        <v>35.119590000000002</v>
      </c>
      <c r="AA651">
        <v>11.66813</v>
      </c>
      <c r="AB651">
        <v>50.087859999999999</v>
      </c>
      <c r="AC651">
        <v>17.601009999999999</v>
      </c>
      <c r="AD651">
        <v>53.34807</v>
      </c>
      <c r="AE651">
        <v>32.468350000000001</v>
      </c>
    </row>
    <row r="652" spans="1:31" x14ac:dyDescent="0.2">
      <c r="A652" s="74">
        <v>38412</v>
      </c>
      <c r="B652">
        <v>36.810049999999997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25.217479999999998</v>
      </c>
      <c r="I652">
        <v>28.392669999999999</v>
      </c>
      <c r="J652">
        <v>46.688789999999997</v>
      </c>
      <c r="K652">
        <v>48.040320000000001</v>
      </c>
      <c r="L652">
        <v>62.375030000000002</v>
      </c>
      <c r="M652">
        <v>54.774090000000001</v>
      </c>
      <c r="N652">
        <v>53.19699</v>
      </c>
      <c r="O652">
        <v>23.675879999999999</v>
      </c>
      <c r="P652">
        <v>20.565390000000001</v>
      </c>
      <c r="Q652">
        <v>33.130940000000002</v>
      </c>
      <c r="R652">
        <v>43.384999999999998</v>
      </c>
      <c r="S652">
        <v>84.156009999999995</v>
      </c>
      <c r="T652">
        <v>44.264989999999997</v>
      </c>
      <c r="U652">
        <v>28.112670000000001</v>
      </c>
      <c r="V652">
        <v>52.039619999999999</v>
      </c>
      <c r="W652">
        <v>45.665050000000001</v>
      </c>
      <c r="X652">
        <v>50.1297</v>
      </c>
      <c r="Y652">
        <v>97.923349999999999</v>
      </c>
      <c r="Z652">
        <v>35.673319999999997</v>
      </c>
      <c r="AA652">
        <v>11.67032</v>
      </c>
      <c r="AB652">
        <v>50.523699999999998</v>
      </c>
      <c r="AC652">
        <v>17.97128</v>
      </c>
      <c r="AD652">
        <v>53.42286</v>
      </c>
      <c r="AE652">
        <v>32.85425</v>
      </c>
    </row>
    <row r="653" spans="1:31" x14ac:dyDescent="0.2">
      <c r="A653" s="74">
        <v>38443</v>
      </c>
      <c r="B653">
        <v>37.025790000000001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25.556840000000001</v>
      </c>
      <c r="I653">
        <v>28.951129999999999</v>
      </c>
      <c r="J653">
        <v>47.156390000000002</v>
      </c>
      <c r="K653">
        <v>48.85154</v>
      </c>
      <c r="L653">
        <v>62.91019</v>
      </c>
      <c r="M653">
        <v>55.308250000000001</v>
      </c>
      <c r="N653">
        <v>54.326659999999997</v>
      </c>
      <c r="O653">
        <v>24.126059999999999</v>
      </c>
      <c r="P653">
        <v>20.887599999999999</v>
      </c>
      <c r="Q653">
        <v>33.561360000000001</v>
      </c>
      <c r="R653">
        <v>43.683709999999998</v>
      </c>
      <c r="S653">
        <v>83.976039999999998</v>
      </c>
      <c r="T653">
        <v>44.633380000000002</v>
      </c>
      <c r="U653">
        <v>28.24663</v>
      </c>
      <c r="V653">
        <v>52.604559999999999</v>
      </c>
      <c r="W653">
        <v>46.042110000000001</v>
      </c>
      <c r="X653">
        <v>50.367370000000001</v>
      </c>
      <c r="Y653">
        <v>98.715260000000001</v>
      </c>
      <c r="Z653">
        <v>36.412019999999998</v>
      </c>
      <c r="AA653">
        <v>12.03684</v>
      </c>
      <c r="AB653">
        <v>50.498710000000003</v>
      </c>
      <c r="AC653">
        <v>18.563490000000002</v>
      </c>
      <c r="AD653">
        <v>53.539200000000001</v>
      </c>
      <c r="AE653">
        <v>33.365580000000001</v>
      </c>
    </row>
    <row r="654" spans="1:31" x14ac:dyDescent="0.2">
      <c r="A654" s="74">
        <v>38473</v>
      </c>
      <c r="B654">
        <v>37.359209999999997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25.89038</v>
      </c>
      <c r="I654">
        <v>29.528739999999999</v>
      </c>
      <c r="J654">
        <v>48.072090000000003</v>
      </c>
      <c r="K654">
        <v>49.721629999999998</v>
      </c>
      <c r="L654">
        <v>63.56118</v>
      </c>
      <c r="M654">
        <v>55.979370000000003</v>
      </c>
      <c r="N654">
        <v>55.226379999999999</v>
      </c>
      <c r="O654">
        <v>24.401520000000001</v>
      </c>
      <c r="P654">
        <v>21.253139999999998</v>
      </c>
      <c r="Q654">
        <v>34.082709999999999</v>
      </c>
      <c r="R654">
        <v>44.354469999999999</v>
      </c>
      <c r="S654">
        <v>83.976039999999998</v>
      </c>
      <c r="T654">
        <v>44.966500000000003</v>
      </c>
      <c r="U654">
        <v>28.365079999999999</v>
      </c>
      <c r="V654">
        <v>52.875880000000002</v>
      </c>
      <c r="W654">
        <v>46.379219999999997</v>
      </c>
      <c r="X654">
        <v>50.634700000000002</v>
      </c>
      <c r="Y654">
        <v>99.246219999999994</v>
      </c>
      <c r="Z654">
        <v>36.964019999999998</v>
      </c>
      <c r="AA654">
        <v>12.308199999999999</v>
      </c>
      <c r="AB654">
        <v>50.853610000000003</v>
      </c>
      <c r="AC654">
        <v>19.010840000000002</v>
      </c>
      <c r="AD654">
        <v>53.682969999999997</v>
      </c>
      <c r="AE654">
        <v>34.073059999999998</v>
      </c>
    </row>
    <row r="655" spans="1:31" x14ac:dyDescent="0.2">
      <c r="A655" s="74">
        <v>38504</v>
      </c>
      <c r="B655">
        <v>37.74306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26.276009999999999</v>
      </c>
      <c r="I655">
        <v>30.02909</v>
      </c>
      <c r="J655">
        <v>48.517949999999999</v>
      </c>
      <c r="K655">
        <v>51.228580000000001</v>
      </c>
      <c r="L655">
        <v>64.144620000000003</v>
      </c>
      <c r="M655">
        <v>56.650950000000002</v>
      </c>
      <c r="N655">
        <v>55.603169999999999</v>
      </c>
      <c r="O655">
        <v>24.615220000000001</v>
      </c>
      <c r="P655">
        <v>21.45936</v>
      </c>
      <c r="Q655">
        <v>34.71707</v>
      </c>
      <c r="R655">
        <v>44.983829999999998</v>
      </c>
      <c r="S655">
        <v>83.951499999999996</v>
      </c>
      <c r="T655">
        <v>45.387770000000003</v>
      </c>
      <c r="U655">
        <v>28.54842</v>
      </c>
      <c r="V655">
        <v>53.326880000000003</v>
      </c>
      <c r="W655">
        <v>46.820320000000002</v>
      </c>
      <c r="X655">
        <v>50.963419999999999</v>
      </c>
      <c r="Y655">
        <v>99.563590000000005</v>
      </c>
      <c r="Z655">
        <v>37.226309999999998</v>
      </c>
      <c r="AA655">
        <v>12.422890000000001</v>
      </c>
      <c r="AB655">
        <v>52.073920000000001</v>
      </c>
      <c r="AC655">
        <v>19.376329999999999</v>
      </c>
      <c r="AD655">
        <v>53.952219999999997</v>
      </c>
      <c r="AE655">
        <v>34.585909999999998</v>
      </c>
    </row>
    <row r="656" spans="1:31" x14ac:dyDescent="0.2">
      <c r="A656" s="74">
        <v>38534</v>
      </c>
      <c r="B656">
        <v>37.978409999999997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26.471050000000002</v>
      </c>
      <c r="I656">
        <v>30.686050000000002</v>
      </c>
      <c r="J656">
        <v>48.811160000000001</v>
      </c>
      <c r="K656">
        <v>52.991059999999997</v>
      </c>
      <c r="L656">
        <v>64.726590000000002</v>
      </c>
      <c r="M656">
        <v>57.288559999999997</v>
      </c>
      <c r="N656">
        <v>55.939480000000003</v>
      </c>
      <c r="O656">
        <v>25.0488</v>
      </c>
      <c r="P656">
        <v>21.687460000000002</v>
      </c>
      <c r="Q656">
        <v>35.312640000000002</v>
      </c>
      <c r="R656">
        <v>45.356110000000001</v>
      </c>
      <c r="S656">
        <v>84.115099999999998</v>
      </c>
      <c r="T656">
        <v>45.673870000000001</v>
      </c>
      <c r="U656">
        <v>29.01718</v>
      </c>
      <c r="V656">
        <v>53.852539999999998</v>
      </c>
      <c r="W656">
        <v>47.263590000000001</v>
      </c>
      <c r="X656">
        <v>51.326419999999999</v>
      </c>
      <c r="Y656">
        <v>100.2054</v>
      </c>
      <c r="Z656">
        <v>37.258240000000001</v>
      </c>
      <c r="AA656">
        <v>12.87609</v>
      </c>
      <c r="AB656">
        <v>52.963929999999998</v>
      </c>
      <c r="AC656">
        <v>19.788460000000001</v>
      </c>
      <c r="AD656">
        <v>54.214820000000003</v>
      </c>
      <c r="AE656">
        <v>35.507510000000003</v>
      </c>
    </row>
    <row r="657" spans="1:31" x14ac:dyDescent="0.2">
      <c r="A657" s="74">
        <v>38565</v>
      </c>
      <c r="B657">
        <v>38.096080000000001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26.632200000000001</v>
      </c>
      <c r="I657">
        <v>31.308730000000001</v>
      </c>
      <c r="J657">
        <v>49.080559999999998</v>
      </c>
      <c r="K657">
        <v>53.335590000000003</v>
      </c>
      <c r="L657">
        <v>64.878240000000005</v>
      </c>
      <c r="M657">
        <v>57.459960000000002</v>
      </c>
      <c r="N657">
        <v>56.349760000000003</v>
      </c>
      <c r="O657">
        <v>25.554860000000001</v>
      </c>
      <c r="P657">
        <v>21.912410000000001</v>
      </c>
      <c r="Q657">
        <v>35.83746</v>
      </c>
      <c r="R657">
        <v>45.526229999999998</v>
      </c>
      <c r="S657">
        <v>84.245980000000003</v>
      </c>
      <c r="T657">
        <v>45.893439999999998</v>
      </c>
      <c r="U657">
        <v>29.469740000000002</v>
      </c>
      <c r="V657">
        <v>54.270479999999999</v>
      </c>
      <c r="W657">
        <v>47.7089</v>
      </c>
      <c r="X657">
        <v>51.617319999999999</v>
      </c>
      <c r="Y657">
        <v>101.1173</v>
      </c>
      <c r="Z657">
        <v>37.541260000000001</v>
      </c>
      <c r="AA657">
        <v>13.405200000000001</v>
      </c>
      <c r="AB657">
        <v>53.25996</v>
      </c>
      <c r="AC657">
        <v>20.288229999999999</v>
      </c>
      <c r="AD657">
        <v>54.486559999999997</v>
      </c>
      <c r="AE657">
        <v>36.421639999999996</v>
      </c>
    </row>
    <row r="658" spans="1:31" x14ac:dyDescent="0.2">
      <c r="A658" s="74">
        <v>38596</v>
      </c>
      <c r="B658">
        <v>38.42109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27.08802</v>
      </c>
      <c r="I658">
        <v>31.817209999999999</v>
      </c>
      <c r="J658">
        <v>49.10284</v>
      </c>
      <c r="K658">
        <v>53.761220000000002</v>
      </c>
      <c r="L658">
        <v>65.047970000000007</v>
      </c>
      <c r="M658">
        <v>57.921259999999997</v>
      </c>
      <c r="N658">
        <v>56.9923</v>
      </c>
      <c r="O658">
        <v>26.181550000000001</v>
      </c>
      <c r="P658">
        <v>22.41583</v>
      </c>
      <c r="Q658">
        <v>36.414070000000002</v>
      </c>
      <c r="R658">
        <v>45.491390000000003</v>
      </c>
      <c r="S658">
        <v>84.327780000000004</v>
      </c>
      <c r="T658">
        <v>46.015720000000002</v>
      </c>
      <c r="U658">
        <v>29.90033</v>
      </c>
      <c r="V658">
        <v>54.922550000000001</v>
      </c>
      <c r="W658">
        <v>48.604669999999999</v>
      </c>
      <c r="X658">
        <v>51.933709999999998</v>
      </c>
      <c r="Y658">
        <v>101.8806</v>
      </c>
      <c r="Z658">
        <v>38.067300000000003</v>
      </c>
      <c r="AA658">
        <v>13.741899999999999</v>
      </c>
      <c r="AB658">
        <v>53.305579999999999</v>
      </c>
      <c r="AC658">
        <v>20.749490000000002</v>
      </c>
      <c r="AD658">
        <v>54.769939999999998</v>
      </c>
      <c r="AE658">
        <v>36.956029999999998</v>
      </c>
    </row>
    <row r="659" spans="1:31" x14ac:dyDescent="0.2">
      <c r="A659" s="74">
        <v>38626</v>
      </c>
      <c r="B659">
        <v>38.617220000000003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27.667020000000001</v>
      </c>
      <c r="I659">
        <v>32.448309999999999</v>
      </c>
      <c r="J659">
        <v>49.497390000000003</v>
      </c>
      <c r="K659">
        <v>54.010840000000002</v>
      </c>
      <c r="L659">
        <v>65.516720000000007</v>
      </c>
      <c r="M659">
        <v>58.852640000000001</v>
      </c>
      <c r="N659">
        <v>57.608519999999999</v>
      </c>
      <c r="O659">
        <v>26.610659999999999</v>
      </c>
      <c r="P659">
        <v>22.838170000000002</v>
      </c>
      <c r="Q659">
        <v>37.101529999999997</v>
      </c>
      <c r="R659">
        <v>45.562980000000003</v>
      </c>
      <c r="S659">
        <v>84.286879999999996</v>
      </c>
      <c r="T659">
        <v>46.124070000000003</v>
      </c>
      <c r="U659">
        <v>30.449310000000001</v>
      </c>
      <c r="V659">
        <v>55.404389999999999</v>
      </c>
      <c r="W659">
        <v>49.037990000000001</v>
      </c>
      <c r="X659">
        <v>52.276249999999997</v>
      </c>
      <c r="Y659">
        <v>102.4152</v>
      </c>
      <c r="Z659">
        <v>38.668599999999998</v>
      </c>
      <c r="AA659">
        <v>14.29279</v>
      </c>
      <c r="AB659">
        <v>54.309100000000001</v>
      </c>
      <c r="AC659">
        <v>21.015129999999999</v>
      </c>
      <c r="AD659">
        <v>55.052489999999999</v>
      </c>
      <c r="AE659">
        <v>37.218049999999998</v>
      </c>
    </row>
    <row r="660" spans="1:31" x14ac:dyDescent="0.2">
      <c r="A660" s="74">
        <v>38657</v>
      </c>
      <c r="B660">
        <v>38.67886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28.198630000000001</v>
      </c>
      <c r="I660">
        <v>33.227510000000002</v>
      </c>
      <c r="J660">
        <v>50.380049999999997</v>
      </c>
      <c r="K660">
        <v>54.438510000000001</v>
      </c>
      <c r="L660">
        <v>65.874750000000006</v>
      </c>
      <c r="M660">
        <v>59.215380000000003</v>
      </c>
      <c r="N660">
        <v>58.190170000000002</v>
      </c>
      <c r="O660">
        <v>26.69896</v>
      </c>
      <c r="P660">
        <v>23.001840000000001</v>
      </c>
      <c r="Q660">
        <v>37.81456</v>
      </c>
      <c r="R660">
        <v>45.90802</v>
      </c>
      <c r="S660">
        <v>84.327780000000004</v>
      </c>
      <c r="T660">
        <v>46.352490000000003</v>
      </c>
      <c r="U660">
        <v>30.825420000000001</v>
      </c>
      <c r="V660">
        <v>55.85548</v>
      </c>
      <c r="W660">
        <v>48.859940000000002</v>
      </c>
      <c r="X660">
        <v>52.491500000000002</v>
      </c>
      <c r="Y660">
        <v>102.5972</v>
      </c>
      <c r="Z660">
        <v>39.032699999999998</v>
      </c>
      <c r="AA660">
        <v>14.659990000000001</v>
      </c>
      <c r="AB660">
        <v>54.96763</v>
      </c>
      <c r="AC660">
        <v>21.326440000000002</v>
      </c>
      <c r="AD660">
        <v>55.189610000000002</v>
      </c>
      <c r="AE660">
        <v>37.348579999999998</v>
      </c>
    </row>
    <row r="661" spans="1:31" x14ac:dyDescent="0.2">
      <c r="A661" s="74">
        <v>38687</v>
      </c>
      <c r="B661">
        <v>39.00947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28.452929999999999</v>
      </c>
      <c r="I661">
        <v>33.95279</v>
      </c>
      <c r="J661">
        <v>51.031469999999999</v>
      </c>
      <c r="K661">
        <v>54.922159999999998</v>
      </c>
      <c r="L661">
        <v>66.639049999999997</v>
      </c>
      <c r="M661">
        <v>59.919139999999999</v>
      </c>
      <c r="N661">
        <v>58.919440000000002</v>
      </c>
      <c r="O661">
        <v>26.849309999999999</v>
      </c>
      <c r="P661">
        <v>23.292439999999999</v>
      </c>
      <c r="Q661">
        <v>38.469749999999998</v>
      </c>
      <c r="R661">
        <v>46.024009999999997</v>
      </c>
      <c r="S661">
        <v>84.254170000000002</v>
      </c>
      <c r="T661">
        <v>46.629289999999997</v>
      </c>
      <c r="U661">
        <v>31.138750000000002</v>
      </c>
      <c r="V661">
        <v>56.374769999999998</v>
      </c>
      <c r="W661">
        <v>49.016910000000003</v>
      </c>
      <c r="X661">
        <v>52.773000000000003</v>
      </c>
      <c r="Y661">
        <v>102.8777</v>
      </c>
      <c r="Z661">
        <v>39.109760000000001</v>
      </c>
      <c r="AA661">
        <v>14.38128</v>
      </c>
      <c r="AB661">
        <v>55.213410000000003</v>
      </c>
      <c r="AC661">
        <v>21.796309999999998</v>
      </c>
      <c r="AD661">
        <v>55.412320000000001</v>
      </c>
      <c r="AE661">
        <v>38.006869999999999</v>
      </c>
    </row>
    <row r="662" spans="1:31" x14ac:dyDescent="0.2">
      <c r="A662" s="74">
        <v>38718</v>
      </c>
      <c r="B662">
        <v>39.452159999999999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28.566389999999998</v>
      </c>
      <c r="I662">
        <v>34.36242</v>
      </c>
      <c r="J662">
        <v>51.51576</v>
      </c>
      <c r="K662">
        <v>57.203069999999997</v>
      </c>
      <c r="L662">
        <v>67.200770000000006</v>
      </c>
      <c r="M662">
        <v>60.395220000000002</v>
      </c>
      <c r="N662">
        <v>59.791539999999998</v>
      </c>
      <c r="O662">
        <v>27.191970000000001</v>
      </c>
      <c r="P662">
        <v>23.465160000000001</v>
      </c>
      <c r="Q662">
        <v>39.085810000000002</v>
      </c>
      <c r="R662">
        <v>45.773919999999997</v>
      </c>
      <c r="S662">
        <v>84.172359999999998</v>
      </c>
      <c r="T662">
        <v>46.951430000000002</v>
      </c>
      <c r="U662">
        <v>31.424600000000002</v>
      </c>
      <c r="V662">
        <v>56.484000000000002</v>
      </c>
      <c r="W662">
        <v>49.349330000000002</v>
      </c>
      <c r="X662">
        <v>53.088059999999999</v>
      </c>
      <c r="Y662">
        <v>103.4486</v>
      </c>
      <c r="Z662">
        <v>39.113849999999999</v>
      </c>
      <c r="AA662">
        <v>15.08643</v>
      </c>
      <c r="AB662">
        <v>56.247399999999999</v>
      </c>
      <c r="AC662">
        <v>22.009180000000001</v>
      </c>
      <c r="AD662">
        <v>55.765500000000003</v>
      </c>
      <c r="AE662">
        <v>38.717399999999998</v>
      </c>
    </row>
    <row r="663" spans="1:31" x14ac:dyDescent="0.2">
      <c r="A663" s="74">
        <v>38749</v>
      </c>
      <c r="B663">
        <v>39.76876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28.87201</v>
      </c>
      <c r="I663">
        <v>34.695270000000001</v>
      </c>
      <c r="J663">
        <v>52.030880000000003</v>
      </c>
      <c r="K663">
        <v>57.463479999999997</v>
      </c>
      <c r="L663">
        <v>67.303820000000002</v>
      </c>
      <c r="M663">
        <v>60.79495</v>
      </c>
      <c r="N663">
        <v>60.893380000000001</v>
      </c>
      <c r="O663">
        <v>27.569120000000002</v>
      </c>
      <c r="P663">
        <v>23.62107</v>
      </c>
      <c r="Q663">
        <v>39.684100000000001</v>
      </c>
      <c r="R663">
        <v>45.872430000000001</v>
      </c>
      <c r="S663">
        <v>84.090559999999996</v>
      </c>
      <c r="T663">
        <v>47.192779999999999</v>
      </c>
      <c r="U663">
        <v>31.93121</v>
      </c>
      <c r="V663">
        <v>56.788589999999999</v>
      </c>
      <c r="W663">
        <v>49.584429999999998</v>
      </c>
      <c r="X663">
        <v>53.357810000000001</v>
      </c>
      <c r="Y663">
        <v>104.1872</v>
      </c>
      <c r="Z663">
        <v>39.382150000000003</v>
      </c>
      <c r="AA663">
        <v>15.858969999999999</v>
      </c>
      <c r="AB663">
        <v>56.631</v>
      </c>
      <c r="AC663">
        <v>22.302620000000001</v>
      </c>
      <c r="AD663">
        <v>55.967440000000003</v>
      </c>
      <c r="AE663">
        <v>39.368400000000001</v>
      </c>
    </row>
    <row r="664" spans="1:31" x14ac:dyDescent="0.2">
      <c r="A664" s="74">
        <v>38777</v>
      </c>
      <c r="B664">
        <v>40.146999999999998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28.87106</v>
      </c>
      <c r="I664">
        <v>35.539760000000001</v>
      </c>
      <c r="J664">
        <v>52.268859999999997</v>
      </c>
      <c r="K664">
        <v>56.268000000000001</v>
      </c>
      <c r="L664">
        <v>67.738780000000006</v>
      </c>
      <c r="M664">
        <v>62.094729999999998</v>
      </c>
      <c r="N664">
        <v>62.844259999999998</v>
      </c>
      <c r="O664">
        <v>27.860109999999999</v>
      </c>
      <c r="P664">
        <v>24.338380000000001</v>
      </c>
      <c r="Q664">
        <v>40.246749999999999</v>
      </c>
      <c r="R664">
        <v>46.697850000000003</v>
      </c>
      <c r="S664">
        <v>84.066019999999995</v>
      </c>
      <c r="T664">
        <v>47.41386</v>
      </c>
      <c r="U664">
        <v>32.953870000000002</v>
      </c>
      <c r="V664">
        <v>57.416150000000002</v>
      </c>
      <c r="W664">
        <v>49.846890000000002</v>
      </c>
      <c r="X664">
        <v>53.747039999999998</v>
      </c>
      <c r="Y664">
        <v>104.8296</v>
      </c>
      <c r="Z664">
        <v>39.844819999999999</v>
      </c>
      <c r="AA664">
        <v>15.72222</v>
      </c>
      <c r="AB664">
        <v>57.355550000000001</v>
      </c>
      <c r="AC664">
        <v>22.95119</v>
      </c>
      <c r="AD664">
        <v>56.087940000000003</v>
      </c>
      <c r="AE664">
        <v>40.969679999999997</v>
      </c>
    </row>
    <row r="665" spans="1:31" x14ac:dyDescent="0.2">
      <c r="A665" s="74">
        <v>38808</v>
      </c>
      <c r="B665">
        <v>40.872669999999999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29.349250000000001</v>
      </c>
      <c r="I665">
        <v>36.285890000000002</v>
      </c>
      <c r="J665">
        <v>53.008130000000001</v>
      </c>
      <c r="K665">
        <v>56.887129999999999</v>
      </c>
      <c r="L665">
        <v>68.626990000000006</v>
      </c>
      <c r="M665">
        <v>62.962479999999999</v>
      </c>
      <c r="N665">
        <v>63.938870000000001</v>
      </c>
      <c r="O665">
        <v>27.956440000000001</v>
      </c>
      <c r="P665">
        <v>25.003139999999998</v>
      </c>
      <c r="Q665">
        <v>40.807369999999999</v>
      </c>
      <c r="R665">
        <v>47.289760000000001</v>
      </c>
      <c r="S665">
        <v>84.066019999999995</v>
      </c>
      <c r="T665">
        <v>47.837470000000003</v>
      </c>
      <c r="U665">
        <v>34.098909999999997</v>
      </c>
      <c r="V665">
        <v>58.025919999999999</v>
      </c>
      <c r="W665">
        <v>50.35183</v>
      </c>
      <c r="X665">
        <v>54.192720000000001</v>
      </c>
      <c r="Y665">
        <v>105.30119999999999</v>
      </c>
      <c r="Z665">
        <v>40.236800000000002</v>
      </c>
      <c r="AA665">
        <v>16.14274</v>
      </c>
      <c r="AB665">
        <v>58.524389999999997</v>
      </c>
      <c r="AC665">
        <v>23.47533</v>
      </c>
      <c r="AD665">
        <v>56.396250000000002</v>
      </c>
      <c r="AE665">
        <v>41.953389999999999</v>
      </c>
    </row>
    <row r="666" spans="1:31" x14ac:dyDescent="0.2">
      <c r="A666" s="74">
        <v>38838</v>
      </c>
      <c r="B666">
        <v>41.390999999999998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30.120339999999999</v>
      </c>
      <c r="I666">
        <v>36.592059999999996</v>
      </c>
      <c r="J666">
        <v>53.804740000000002</v>
      </c>
      <c r="K666">
        <v>57.158810000000003</v>
      </c>
      <c r="L666">
        <v>69.378100000000003</v>
      </c>
      <c r="M666">
        <v>62.982570000000003</v>
      </c>
      <c r="N666">
        <v>63.54609</v>
      </c>
      <c r="O666">
        <v>28.439440000000001</v>
      </c>
      <c r="P666">
        <v>25.236260000000001</v>
      </c>
      <c r="Q666">
        <v>41.330910000000003</v>
      </c>
      <c r="R666">
        <v>47.551819999999999</v>
      </c>
      <c r="S666">
        <v>83.902420000000006</v>
      </c>
      <c r="T666">
        <v>48.358719999999998</v>
      </c>
      <c r="U666">
        <v>34.680129999999998</v>
      </c>
      <c r="V666">
        <v>58.569249999999997</v>
      </c>
      <c r="W666">
        <v>50.905729999999998</v>
      </c>
      <c r="X666">
        <v>54.474429999999998</v>
      </c>
      <c r="Y666">
        <v>105.9554</v>
      </c>
      <c r="Z666">
        <v>40.866570000000003</v>
      </c>
      <c r="AA666">
        <v>16.550249999999998</v>
      </c>
      <c r="AB666">
        <v>59.332859999999997</v>
      </c>
      <c r="AC666">
        <v>24.802530000000001</v>
      </c>
      <c r="AD666">
        <v>56.451090000000001</v>
      </c>
      <c r="AE666">
        <v>42.361289999999997</v>
      </c>
    </row>
    <row r="667" spans="1:31" x14ac:dyDescent="0.2">
      <c r="A667" s="74">
        <v>38869</v>
      </c>
      <c r="B667">
        <v>41.645969999999998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30.58465</v>
      </c>
      <c r="I667">
        <v>37.031689999999998</v>
      </c>
      <c r="J667">
        <v>54.122540000000001</v>
      </c>
      <c r="K667">
        <v>57.894100000000002</v>
      </c>
      <c r="L667">
        <v>69.691909999999993</v>
      </c>
      <c r="M667">
        <v>63.347340000000003</v>
      </c>
      <c r="N667">
        <v>64.643609999999995</v>
      </c>
      <c r="O667">
        <v>28.946950000000001</v>
      </c>
      <c r="P667">
        <v>25.46471</v>
      </c>
      <c r="Q667">
        <v>41.799169999999997</v>
      </c>
      <c r="R667">
        <v>47.800960000000003</v>
      </c>
      <c r="S667">
        <v>83.763360000000006</v>
      </c>
      <c r="T667">
        <v>48.793799999999997</v>
      </c>
      <c r="U667">
        <v>34.998249999999999</v>
      </c>
      <c r="V667">
        <v>59.51934</v>
      </c>
      <c r="W667">
        <v>51.448799999999999</v>
      </c>
      <c r="X667">
        <v>54.871270000000003</v>
      </c>
      <c r="Y667">
        <v>107.2659</v>
      </c>
      <c r="Z667">
        <v>41.546840000000003</v>
      </c>
      <c r="AA667">
        <v>16.870200000000001</v>
      </c>
      <c r="AB667">
        <v>60.552329999999998</v>
      </c>
      <c r="AC667">
        <v>25.970890000000001</v>
      </c>
      <c r="AD667">
        <v>56.76688</v>
      </c>
      <c r="AE667">
        <v>43.066070000000003</v>
      </c>
    </row>
    <row r="668" spans="1:31" x14ac:dyDescent="0.2">
      <c r="A668" s="74">
        <v>38899</v>
      </c>
      <c r="B668">
        <v>42.007399999999997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31.31</v>
      </c>
      <c r="I668">
        <v>37.627800000000001</v>
      </c>
      <c r="J668">
        <v>54.620640000000002</v>
      </c>
      <c r="K668">
        <v>58.160550000000001</v>
      </c>
      <c r="L668">
        <v>69.909040000000005</v>
      </c>
      <c r="M668">
        <v>64.093350000000001</v>
      </c>
      <c r="N668">
        <v>65.939830000000001</v>
      </c>
      <c r="O668">
        <v>28.995989999999999</v>
      </c>
      <c r="P668">
        <v>25.83794</v>
      </c>
      <c r="Q668">
        <v>42.309150000000002</v>
      </c>
      <c r="R668">
        <v>48.188389999999998</v>
      </c>
      <c r="S668">
        <v>83.591579999999993</v>
      </c>
      <c r="T668">
        <v>49.214959999999998</v>
      </c>
      <c r="U668">
        <v>34.987879999999997</v>
      </c>
      <c r="V668">
        <v>60.235250000000001</v>
      </c>
      <c r="W668">
        <v>52.074190000000002</v>
      </c>
      <c r="X668">
        <v>55.143509999999999</v>
      </c>
      <c r="Y668">
        <v>108.63760000000001</v>
      </c>
      <c r="Z668">
        <v>42.041910000000001</v>
      </c>
      <c r="AA668">
        <v>17.714590000000001</v>
      </c>
      <c r="AB668">
        <v>61.839689999999997</v>
      </c>
      <c r="AC668">
        <v>25.649080000000001</v>
      </c>
      <c r="AD668">
        <v>57.111750000000001</v>
      </c>
      <c r="AE668">
        <v>43.535550000000001</v>
      </c>
    </row>
    <row r="669" spans="1:31" x14ac:dyDescent="0.2">
      <c r="A669" s="74">
        <v>38930</v>
      </c>
      <c r="B669">
        <v>42.427669999999999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31.925740000000001</v>
      </c>
      <c r="I669">
        <v>38.4178</v>
      </c>
      <c r="J669">
        <v>55.343400000000003</v>
      </c>
      <c r="K669">
        <v>58.291759999999996</v>
      </c>
      <c r="L669">
        <v>70.066090000000003</v>
      </c>
      <c r="M669">
        <v>64.671679999999995</v>
      </c>
      <c r="N669">
        <v>66.091570000000004</v>
      </c>
      <c r="O669">
        <v>29.226240000000001</v>
      </c>
      <c r="P669">
        <v>26.390969999999999</v>
      </c>
      <c r="Q669">
        <v>42.847760000000001</v>
      </c>
      <c r="R669">
        <v>48.841560000000001</v>
      </c>
      <c r="S669">
        <v>83.640659999999997</v>
      </c>
      <c r="T669">
        <v>49.74785</v>
      </c>
      <c r="U669">
        <v>34.773870000000002</v>
      </c>
      <c r="V669">
        <v>60.5854</v>
      </c>
      <c r="W669">
        <v>52.717550000000003</v>
      </c>
      <c r="X669">
        <v>55.356529999999999</v>
      </c>
      <c r="Y669">
        <v>109.3595</v>
      </c>
      <c r="Z669">
        <v>42.483600000000003</v>
      </c>
      <c r="AA669">
        <v>18.497160000000001</v>
      </c>
      <c r="AB669">
        <v>62.596699999999998</v>
      </c>
      <c r="AC669">
        <v>25.317309999999999</v>
      </c>
      <c r="AD669">
        <v>57.367710000000002</v>
      </c>
      <c r="AE669">
        <v>44.134160000000001</v>
      </c>
    </row>
    <row r="670" spans="1:31" x14ac:dyDescent="0.2">
      <c r="A670" s="74">
        <v>38961</v>
      </c>
      <c r="B670">
        <v>42.831130000000002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32.076689999999999</v>
      </c>
      <c r="I670">
        <v>39.435389999999998</v>
      </c>
      <c r="J670">
        <v>55.636479999999999</v>
      </c>
      <c r="K670">
        <v>59.130960000000002</v>
      </c>
      <c r="L670">
        <v>70.666809999999998</v>
      </c>
      <c r="M670">
        <v>65.551050000000004</v>
      </c>
      <c r="N670">
        <v>66.299220000000005</v>
      </c>
      <c r="O670">
        <v>29.57489</v>
      </c>
      <c r="P670">
        <v>26.899850000000001</v>
      </c>
      <c r="Q670">
        <v>43.383710000000001</v>
      </c>
      <c r="R670">
        <v>49.421599999999998</v>
      </c>
      <c r="S670">
        <v>83.763360000000006</v>
      </c>
      <c r="T670">
        <v>50.191699999999997</v>
      </c>
      <c r="U670">
        <v>35.024729999999998</v>
      </c>
      <c r="V670">
        <v>61.321040000000004</v>
      </c>
      <c r="W670">
        <v>53.095370000000003</v>
      </c>
      <c r="X670">
        <v>55.700980000000001</v>
      </c>
      <c r="Y670">
        <v>109.9776</v>
      </c>
      <c r="Z670">
        <v>43.121270000000003</v>
      </c>
      <c r="AA670">
        <v>18.833639999999999</v>
      </c>
      <c r="AB670">
        <v>63.120550000000001</v>
      </c>
      <c r="AC670">
        <v>25.607690000000002</v>
      </c>
      <c r="AD670">
        <v>57.593739999999997</v>
      </c>
      <c r="AE670">
        <v>44.681539999999998</v>
      </c>
    </row>
    <row r="671" spans="1:31" x14ac:dyDescent="0.2">
      <c r="A671" s="74">
        <v>38991</v>
      </c>
      <c r="B671">
        <v>43.259799999999998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32.265030000000003</v>
      </c>
      <c r="I671">
        <v>40.381070000000001</v>
      </c>
      <c r="J671">
        <v>56.0471</v>
      </c>
      <c r="K671">
        <v>60.190800000000003</v>
      </c>
      <c r="L671">
        <v>71.268979999999999</v>
      </c>
      <c r="M671">
        <v>66.582459999999998</v>
      </c>
      <c r="N671">
        <v>66.352540000000005</v>
      </c>
      <c r="O671">
        <v>30.05068</v>
      </c>
      <c r="P671">
        <v>27.16799</v>
      </c>
      <c r="Q671">
        <v>44.017200000000003</v>
      </c>
      <c r="R671">
        <v>49.888649999999998</v>
      </c>
      <c r="S671">
        <v>83.714280000000002</v>
      </c>
      <c r="T671">
        <v>50.544170000000001</v>
      </c>
      <c r="U671">
        <v>35.020049999999998</v>
      </c>
      <c r="V671">
        <v>61.934910000000002</v>
      </c>
      <c r="W671">
        <v>53.254280000000001</v>
      </c>
      <c r="X671">
        <v>56.076650000000001</v>
      </c>
      <c r="Y671">
        <v>110.92059999999999</v>
      </c>
      <c r="Z671">
        <v>43.802970000000002</v>
      </c>
      <c r="AA671">
        <v>19.598549999999999</v>
      </c>
      <c r="AB671">
        <v>63.23695</v>
      </c>
      <c r="AC671">
        <v>25.930949999999999</v>
      </c>
      <c r="AD671">
        <v>58.00094</v>
      </c>
      <c r="AE671">
        <v>45.448869999999999</v>
      </c>
    </row>
    <row r="672" spans="1:31" x14ac:dyDescent="0.2">
      <c r="A672" s="74">
        <v>39022</v>
      </c>
      <c r="B672">
        <v>43.66046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32.841529999999999</v>
      </c>
      <c r="I672">
        <v>41.331620000000001</v>
      </c>
      <c r="J672">
        <v>56.870919999999998</v>
      </c>
      <c r="K672">
        <v>60.929740000000002</v>
      </c>
      <c r="L672">
        <v>71.664079999999998</v>
      </c>
      <c r="M672">
        <v>67.162220000000005</v>
      </c>
      <c r="N672">
        <v>66.582729999999998</v>
      </c>
      <c r="O672">
        <v>30.503550000000001</v>
      </c>
      <c r="P672">
        <v>27.4556</v>
      </c>
      <c r="Q672">
        <v>44.856389999999998</v>
      </c>
      <c r="R672">
        <v>50.324330000000003</v>
      </c>
      <c r="S672">
        <v>83.779719999999998</v>
      </c>
      <c r="T672">
        <v>51.055590000000002</v>
      </c>
      <c r="U672">
        <v>35.200510000000001</v>
      </c>
      <c r="V672">
        <v>62.531889999999997</v>
      </c>
      <c r="W672">
        <v>54.010629999999999</v>
      </c>
      <c r="X672">
        <v>56.386510000000001</v>
      </c>
      <c r="Y672">
        <v>112.14279999999999</v>
      </c>
      <c r="Z672">
        <v>44.430500000000002</v>
      </c>
      <c r="AA672">
        <v>20.259070000000001</v>
      </c>
      <c r="AB672">
        <v>63.320869999999999</v>
      </c>
      <c r="AC672">
        <v>26.164819999999999</v>
      </c>
      <c r="AD672">
        <v>58.290140000000001</v>
      </c>
      <c r="AE672">
        <v>46.462389999999999</v>
      </c>
    </row>
    <row r="673" spans="1:31" x14ac:dyDescent="0.2">
      <c r="A673" s="74">
        <v>39052</v>
      </c>
      <c r="B673">
        <v>44.072319999999998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33.233260000000001</v>
      </c>
      <c r="I673">
        <v>42.010930000000002</v>
      </c>
      <c r="J673">
        <v>57.663409999999999</v>
      </c>
      <c r="K673">
        <v>61.263509999999997</v>
      </c>
      <c r="L673">
        <v>72.763930000000002</v>
      </c>
      <c r="M673">
        <v>67.855360000000005</v>
      </c>
      <c r="N673">
        <v>67.154640000000001</v>
      </c>
      <c r="O673">
        <v>30.81024</v>
      </c>
      <c r="P673">
        <v>27.887530000000002</v>
      </c>
      <c r="Q673">
        <v>45.8675</v>
      </c>
      <c r="R673">
        <v>51.035260000000001</v>
      </c>
      <c r="S673">
        <v>83.804259999999999</v>
      </c>
      <c r="T673">
        <v>51.515839999999997</v>
      </c>
      <c r="U673">
        <v>35.966610000000003</v>
      </c>
      <c r="V673">
        <v>63.53942</v>
      </c>
      <c r="W673">
        <v>54.559609999999999</v>
      </c>
      <c r="X673">
        <v>56.838039999999999</v>
      </c>
      <c r="Y673">
        <v>113.20910000000001</v>
      </c>
      <c r="Z673">
        <v>45.070619999999998</v>
      </c>
      <c r="AA673">
        <v>19.979310000000002</v>
      </c>
      <c r="AB673">
        <v>63.894219999999997</v>
      </c>
      <c r="AC673">
        <v>26.644780000000001</v>
      </c>
      <c r="AD673">
        <v>58.649140000000003</v>
      </c>
      <c r="AE673">
        <v>47.086739999999999</v>
      </c>
    </row>
    <row r="674" spans="1:31" x14ac:dyDescent="0.2">
      <c r="A674" s="74">
        <v>39083</v>
      </c>
      <c r="B674">
        <v>44.520609999999998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33.280360000000002</v>
      </c>
      <c r="I674">
        <v>42.504519999999999</v>
      </c>
      <c r="J674">
        <v>58.57141</v>
      </c>
      <c r="K674">
        <v>61.668050000000001</v>
      </c>
      <c r="L674">
        <v>73.687039999999996</v>
      </c>
      <c r="M674">
        <v>68.504050000000007</v>
      </c>
      <c r="N674">
        <v>67.650700000000001</v>
      </c>
      <c r="O674">
        <v>31.174420000000001</v>
      </c>
      <c r="P674">
        <v>28.289200000000001</v>
      </c>
      <c r="Q674">
        <v>47.029989999999998</v>
      </c>
      <c r="R674">
        <v>51.729399999999998</v>
      </c>
      <c r="S674">
        <v>83.828800000000001</v>
      </c>
      <c r="T674">
        <v>51.7408</v>
      </c>
      <c r="U674">
        <v>36.147190000000002</v>
      </c>
      <c r="V674">
        <v>64.401989999999998</v>
      </c>
      <c r="W674">
        <v>54.862119999999997</v>
      </c>
      <c r="X674">
        <v>57.219970000000004</v>
      </c>
      <c r="Y674">
        <v>114.1861</v>
      </c>
      <c r="Z674">
        <v>45.933549999999997</v>
      </c>
      <c r="AA674">
        <v>21.084949999999999</v>
      </c>
      <c r="AB674">
        <v>65.054599999999994</v>
      </c>
      <c r="AC674">
        <v>27.17323</v>
      </c>
      <c r="AD674">
        <v>58.964919999999999</v>
      </c>
      <c r="AE674">
        <v>47.417079999999999</v>
      </c>
    </row>
    <row r="675" spans="1:31" x14ac:dyDescent="0.2">
      <c r="A675" s="74">
        <v>39114</v>
      </c>
      <c r="B675">
        <v>45.162219999999998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33.750660000000003</v>
      </c>
      <c r="I675">
        <v>43.265630000000002</v>
      </c>
      <c r="J675">
        <v>59.307009999999998</v>
      </c>
      <c r="K675">
        <v>62.37133</v>
      </c>
      <c r="L675">
        <v>73.944460000000007</v>
      </c>
      <c r="M675">
        <v>69.001949999999994</v>
      </c>
      <c r="N675">
        <v>67.995379999999997</v>
      </c>
      <c r="O675">
        <v>31.5383</v>
      </c>
      <c r="P675">
        <v>28.772549999999999</v>
      </c>
      <c r="Q675">
        <v>48.37229</v>
      </c>
      <c r="R675">
        <v>52.208289999999998</v>
      </c>
      <c r="S675">
        <v>83.812439999999995</v>
      </c>
      <c r="T675">
        <v>52.039090000000002</v>
      </c>
      <c r="U675">
        <v>36.061450000000001</v>
      </c>
      <c r="V675">
        <v>65.211979999999997</v>
      </c>
      <c r="W675">
        <v>55.563180000000003</v>
      </c>
      <c r="X675">
        <v>57.448680000000003</v>
      </c>
      <c r="Y675">
        <v>114.9958</v>
      </c>
      <c r="Z675">
        <v>46.637949999999996</v>
      </c>
      <c r="AA675">
        <v>22.26294</v>
      </c>
      <c r="AB675">
        <v>66.16</v>
      </c>
      <c r="AC675">
        <v>27.582059999999998</v>
      </c>
      <c r="AD675">
        <v>59.096229999999998</v>
      </c>
      <c r="AE675">
        <v>48.351959999999998</v>
      </c>
    </row>
    <row r="676" spans="1:31" x14ac:dyDescent="0.2">
      <c r="A676" s="74">
        <v>39142</v>
      </c>
      <c r="B676">
        <v>45.946730000000002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35.00224</v>
      </c>
      <c r="I676">
        <v>44.309089999999998</v>
      </c>
      <c r="J676">
        <v>59.778030000000001</v>
      </c>
      <c r="K676">
        <v>63.365870000000001</v>
      </c>
      <c r="L676">
        <v>74.838579999999993</v>
      </c>
      <c r="M676">
        <v>69.840310000000002</v>
      </c>
      <c r="N676">
        <v>68.322190000000006</v>
      </c>
      <c r="O676">
        <v>31.927959999999999</v>
      </c>
      <c r="P676">
        <v>29.65061</v>
      </c>
      <c r="Q676">
        <v>49.965919999999997</v>
      </c>
      <c r="R676">
        <v>52.526859999999999</v>
      </c>
      <c r="S676">
        <v>83.869709999999998</v>
      </c>
      <c r="T676">
        <v>52.376840000000001</v>
      </c>
      <c r="U676">
        <v>36.565159999999999</v>
      </c>
      <c r="V676">
        <v>66.679280000000006</v>
      </c>
      <c r="W676">
        <v>56.121130000000001</v>
      </c>
      <c r="X676">
        <v>57.828180000000003</v>
      </c>
      <c r="Y676">
        <v>115.97969999999999</v>
      </c>
      <c r="Z676">
        <v>46.970869999999998</v>
      </c>
      <c r="AA676">
        <v>22.258189999999999</v>
      </c>
      <c r="AB676">
        <v>66.901759999999996</v>
      </c>
      <c r="AC676">
        <v>27.869959999999999</v>
      </c>
      <c r="AD676">
        <v>59.377110000000002</v>
      </c>
      <c r="AE676">
        <v>49.803989999999999</v>
      </c>
    </row>
    <row r="677" spans="1:31" x14ac:dyDescent="0.2">
      <c r="A677" s="74">
        <v>39173</v>
      </c>
      <c r="B677">
        <v>46.644379999999998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35.916139999999999</v>
      </c>
      <c r="I677">
        <v>44.94453</v>
      </c>
      <c r="J677">
        <v>60.853430000000003</v>
      </c>
      <c r="K677">
        <v>63.761920000000003</v>
      </c>
      <c r="L677">
        <v>75.876249999999999</v>
      </c>
      <c r="M677">
        <v>70.670760000000001</v>
      </c>
      <c r="N677">
        <v>68.581630000000004</v>
      </c>
      <c r="O677">
        <v>32.265810000000002</v>
      </c>
      <c r="P677">
        <v>30.16648</v>
      </c>
      <c r="Q677">
        <v>51.808340000000001</v>
      </c>
      <c r="R677">
        <v>52.845489999999998</v>
      </c>
      <c r="S677">
        <v>83.918790000000001</v>
      </c>
      <c r="T677">
        <v>52.779620000000001</v>
      </c>
      <c r="U677">
        <v>36.677660000000003</v>
      </c>
      <c r="V677">
        <v>67.27422</v>
      </c>
      <c r="W677">
        <v>56.939140000000002</v>
      </c>
      <c r="X677">
        <v>58.301459999999999</v>
      </c>
      <c r="Y677">
        <v>117.247</v>
      </c>
      <c r="Z677">
        <v>47.433929999999997</v>
      </c>
      <c r="AA677">
        <v>23.400749999999999</v>
      </c>
      <c r="AB677">
        <v>67.527339999999995</v>
      </c>
      <c r="AC677">
        <v>28.217420000000001</v>
      </c>
      <c r="AD677">
        <v>59.977939999999997</v>
      </c>
      <c r="AE677">
        <v>50.814749999999997</v>
      </c>
    </row>
    <row r="678" spans="1:31" x14ac:dyDescent="0.2">
      <c r="A678" s="74">
        <v>39203</v>
      </c>
      <c r="B678">
        <v>47.227150000000002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36.439160000000001</v>
      </c>
      <c r="I678">
        <v>45.130710000000001</v>
      </c>
      <c r="J678">
        <v>62.24747</v>
      </c>
      <c r="K678">
        <v>63.845419999999997</v>
      </c>
      <c r="L678">
        <v>76.593559999999997</v>
      </c>
      <c r="M678">
        <v>71.797520000000006</v>
      </c>
      <c r="N678">
        <v>68.940470000000005</v>
      </c>
      <c r="O678">
        <v>32.474440000000001</v>
      </c>
      <c r="P678">
        <v>30.239100000000001</v>
      </c>
      <c r="Q678">
        <v>53.679009999999998</v>
      </c>
      <c r="R678">
        <v>53.191369999999999</v>
      </c>
      <c r="S678">
        <v>83.935140000000004</v>
      </c>
      <c r="T678">
        <v>53.353630000000003</v>
      </c>
      <c r="U678">
        <v>36.801319999999997</v>
      </c>
      <c r="V678">
        <v>67.853359999999995</v>
      </c>
      <c r="W678">
        <v>57.643439999999998</v>
      </c>
      <c r="X678">
        <v>58.586539999999999</v>
      </c>
      <c r="Y678">
        <v>117.9687</v>
      </c>
      <c r="Z678">
        <v>47.786720000000003</v>
      </c>
      <c r="AA678">
        <v>24.508949999999999</v>
      </c>
      <c r="AB678">
        <v>68.172309999999996</v>
      </c>
      <c r="AC678">
        <v>28.756170000000001</v>
      </c>
      <c r="AD678">
        <v>60.090949999999999</v>
      </c>
      <c r="AE678">
        <v>51.801450000000003</v>
      </c>
    </row>
    <row r="679" spans="1:31" x14ac:dyDescent="0.2">
      <c r="A679" s="74">
        <v>39234</v>
      </c>
      <c r="B679">
        <v>48.081699999999998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36.507300000000001</v>
      </c>
      <c r="I679">
        <v>45.97916</v>
      </c>
      <c r="J679">
        <v>62.695959999999999</v>
      </c>
      <c r="K679">
        <v>64.894779999999997</v>
      </c>
      <c r="L679">
        <v>77.375900000000001</v>
      </c>
      <c r="M679">
        <v>72.837450000000004</v>
      </c>
      <c r="N679">
        <v>69.868120000000005</v>
      </c>
      <c r="O679">
        <v>32.993130000000001</v>
      </c>
      <c r="P679">
        <v>30.801919999999999</v>
      </c>
      <c r="Q679">
        <v>55.583869999999997</v>
      </c>
      <c r="R679">
        <v>53.676459999999999</v>
      </c>
      <c r="S679">
        <v>84.000579999999999</v>
      </c>
      <c r="T679">
        <v>53.800170000000001</v>
      </c>
      <c r="U679">
        <v>37.250920000000001</v>
      </c>
      <c r="V679">
        <v>69.267480000000006</v>
      </c>
      <c r="W679">
        <v>57.967320000000001</v>
      </c>
      <c r="X679">
        <v>58.994439999999997</v>
      </c>
      <c r="Y679">
        <v>118.48350000000001</v>
      </c>
      <c r="Z679">
        <v>47.96987</v>
      </c>
      <c r="AA679">
        <v>25.321210000000001</v>
      </c>
      <c r="AB679">
        <v>68.995710000000003</v>
      </c>
      <c r="AC679">
        <v>29.294119999999999</v>
      </c>
      <c r="AD679">
        <v>60.366849999999999</v>
      </c>
      <c r="AE679">
        <v>52.869950000000003</v>
      </c>
    </row>
    <row r="680" spans="1:31" x14ac:dyDescent="0.2">
      <c r="A680" s="74">
        <v>39264</v>
      </c>
      <c r="B680">
        <v>49.028709999999997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36.731180000000002</v>
      </c>
      <c r="I680">
        <v>46.756019999999999</v>
      </c>
      <c r="J680">
        <v>63.094239999999999</v>
      </c>
      <c r="K680">
        <v>66.213139999999996</v>
      </c>
      <c r="L680">
        <v>77.995919999999998</v>
      </c>
      <c r="M680">
        <v>73.674220000000005</v>
      </c>
      <c r="N680">
        <v>70.82602</v>
      </c>
      <c r="O680">
        <v>33.825229999999998</v>
      </c>
      <c r="P680">
        <v>31.543289999999999</v>
      </c>
      <c r="Q680">
        <v>57.63438</v>
      </c>
      <c r="R680">
        <v>54.657080000000001</v>
      </c>
      <c r="S680">
        <v>83.992400000000004</v>
      </c>
      <c r="T680">
        <v>54.178100000000001</v>
      </c>
      <c r="U680">
        <v>37.356490000000001</v>
      </c>
      <c r="V680">
        <v>70.151079999999993</v>
      </c>
      <c r="W680">
        <v>58.310679999999998</v>
      </c>
      <c r="X680">
        <v>59.35427</v>
      </c>
      <c r="Y680">
        <v>119.0472</v>
      </c>
      <c r="Z680">
        <v>48.463050000000003</v>
      </c>
      <c r="AA680">
        <v>26.264399999999998</v>
      </c>
      <c r="AB680">
        <v>69.627039999999994</v>
      </c>
      <c r="AC680">
        <v>29.790320000000001</v>
      </c>
      <c r="AD680">
        <v>60.618650000000002</v>
      </c>
      <c r="AE680">
        <v>53.788110000000003</v>
      </c>
    </row>
    <row r="681" spans="1:31" x14ac:dyDescent="0.2">
      <c r="A681" s="74">
        <v>39295</v>
      </c>
      <c r="B681">
        <v>49.852440000000001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37.057679999999998</v>
      </c>
      <c r="I681">
        <v>47.483229999999999</v>
      </c>
      <c r="J681">
        <v>63.85078</v>
      </c>
      <c r="K681">
        <v>67.424120000000002</v>
      </c>
      <c r="L681">
        <v>78.286559999999994</v>
      </c>
      <c r="M681">
        <v>74.387789999999995</v>
      </c>
      <c r="N681">
        <v>71.766170000000002</v>
      </c>
      <c r="O681">
        <v>34.364319999999999</v>
      </c>
      <c r="P681">
        <v>32.065289999999997</v>
      </c>
      <c r="Q681">
        <v>59.668559999999999</v>
      </c>
      <c r="R681">
        <v>54.991320000000002</v>
      </c>
      <c r="S681">
        <v>83.877880000000005</v>
      </c>
      <c r="T681">
        <v>54.608519999999999</v>
      </c>
      <c r="U681">
        <v>38.263919999999999</v>
      </c>
      <c r="V681">
        <v>70.954189999999997</v>
      </c>
      <c r="W681">
        <v>58.54468</v>
      </c>
      <c r="X681">
        <v>59.95628</v>
      </c>
      <c r="Y681">
        <v>119.9195</v>
      </c>
      <c r="Z681">
        <v>49.24147</v>
      </c>
      <c r="AA681">
        <v>26.742909999999998</v>
      </c>
      <c r="AB681">
        <v>70.861760000000004</v>
      </c>
      <c r="AC681">
        <v>30.188009999999998</v>
      </c>
      <c r="AD681">
        <v>61.253549999999997</v>
      </c>
      <c r="AE681">
        <v>55.006120000000003</v>
      </c>
    </row>
    <row r="682" spans="1:31" x14ac:dyDescent="0.2">
      <c r="A682" s="74">
        <v>39326</v>
      </c>
      <c r="B682">
        <v>50.765830000000001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37.62594</v>
      </c>
      <c r="I682">
        <v>48.572499999999998</v>
      </c>
      <c r="J682">
        <v>63.972760000000001</v>
      </c>
      <c r="K682">
        <v>68.350539999999995</v>
      </c>
      <c r="L682">
        <v>78.744979999999998</v>
      </c>
      <c r="M682">
        <v>74.882890000000003</v>
      </c>
      <c r="N682">
        <v>72.73639</v>
      </c>
      <c r="O682">
        <v>34.667859999999997</v>
      </c>
      <c r="P682">
        <v>32.656680000000001</v>
      </c>
      <c r="Q682">
        <v>61.786200000000001</v>
      </c>
      <c r="R682">
        <v>55.017420000000001</v>
      </c>
      <c r="S682">
        <v>83.967860000000002</v>
      </c>
      <c r="T682">
        <v>55.331150000000001</v>
      </c>
      <c r="U682">
        <v>39.205599999999997</v>
      </c>
      <c r="V682">
        <v>71.822149999999993</v>
      </c>
      <c r="W682">
        <v>59.131999999999998</v>
      </c>
      <c r="X682">
        <v>60.317749999999997</v>
      </c>
      <c r="Y682">
        <v>120.99930000000001</v>
      </c>
      <c r="Z682">
        <v>49.738889999999998</v>
      </c>
      <c r="AA682">
        <v>27.16187</v>
      </c>
      <c r="AB682">
        <v>72.913730000000001</v>
      </c>
      <c r="AC682">
        <v>30.19838</v>
      </c>
      <c r="AD682">
        <v>61.405630000000002</v>
      </c>
      <c r="AE682">
        <v>55.895180000000003</v>
      </c>
    </row>
    <row r="683" spans="1:31" x14ac:dyDescent="0.2">
      <c r="A683" s="74">
        <v>39356</v>
      </c>
      <c r="B683">
        <v>51.86974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38.688020000000002</v>
      </c>
      <c r="I683">
        <v>49.402940000000001</v>
      </c>
      <c r="J683">
        <v>64.391050000000007</v>
      </c>
      <c r="K683">
        <v>68.834320000000005</v>
      </c>
      <c r="L683">
        <v>79.670310000000001</v>
      </c>
      <c r="M683">
        <v>74.955719999999999</v>
      </c>
      <c r="N683">
        <v>73.884230000000002</v>
      </c>
      <c r="O683">
        <v>34.967790000000001</v>
      </c>
      <c r="P683">
        <v>33.281860000000002</v>
      </c>
      <c r="Q683">
        <v>64.061580000000006</v>
      </c>
      <c r="R683">
        <v>55.234369999999998</v>
      </c>
      <c r="S683">
        <v>84.196899999999999</v>
      </c>
      <c r="T683">
        <v>55.924779999999998</v>
      </c>
      <c r="U683">
        <v>39.368340000000003</v>
      </c>
      <c r="V683">
        <v>72.584500000000006</v>
      </c>
      <c r="W683">
        <v>59.867440000000002</v>
      </c>
      <c r="X683">
        <v>60.546700000000001</v>
      </c>
      <c r="Y683">
        <v>122.14960000000001</v>
      </c>
      <c r="Z683">
        <v>50.051679999999998</v>
      </c>
      <c r="AA683">
        <v>28.159079999999999</v>
      </c>
      <c r="AB683">
        <v>74.872450000000001</v>
      </c>
      <c r="AC683">
        <v>30.14376</v>
      </c>
      <c r="AD683">
        <v>61.518650000000001</v>
      </c>
      <c r="AE683">
        <v>56.374130000000001</v>
      </c>
    </row>
    <row r="684" spans="1:31" x14ac:dyDescent="0.2">
      <c r="A684" s="74">
        <v>39387</v>
      </c>
      <c r="B684">
        <v>53.262230000000002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39.211640000000003</v>
      </c>
      <c r="I684">
        <v>50.066899999999997</v>
      </c>
      <c r="J684">
        <v>65.698980000000006</v>
      </c>
      <c r="K684">
        <v>69.554220000000001</v>
      </c>
      <c r="L684">
        <v>80.605400000000003</v>
      </c>
      <c r="M684">
        <v>75.227630000000005</v>
      </c>
      <c r="N684">
        <v>74.449749999999995</v>
      </c>
      <c r="O684">
        <v>35.353549999999998</v>
      </c>
      <c r="P684">
        <v>33.840769999999999</v>
      </c>
      <c r="Q684">
        <v>66.1571</v>
      </c>
      <c r="R684">
        <v>54.910919999999997</v>
      </c>
      <c r="S684">
        <v>84.295060000000007</v>
      </c>
      <c r="T684">
        <v>56.385829999999999</v>
      </c>
      <c r="U684">
        <v>39.875210000000003</v>
      </c>
      <c r="V684">
        <v>72.825990000000004</v>
      </c>
      <c r="W684">
        <v>60.213250000000002</v>
      </c>
      <c r="X684">
        <v>60.904859999999999</v>
      </c>
      <c r="Y684">
        <v>123.10039999999999</v>
      </c>
      <c r="Z684">
        <v>50.557560000000002</v>
      </c>
      <c r="AA684">
        <v>28.78284</v>
      </c>
      <c r="AB684">
        <v>76.274349999999998</v>
      </c>
      <c r="AC684">
        <v>30.360720000000001</v>
      </c>
      <c r="AD684">
        <v>61.726399999999998</v>
      </c>
      <c r="AE684">
        <v>57.295340000000003</v>
      </c>
    </row>
    <row r="685" spans="1:31" x14ac:dyDescent="0.2">
      <c r="A685" s="74">
        <v>39417</v>
      </c>
      <c r="B685">
        <v>54.198030000000003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39.405090000000001</v>
      </c>
      <c r="I685">
        <v>50.606299999999997</v>
      </c>
      <c r="J685">
        <v>67.017629999999997</v>
      </c>
      <c r="K685">
        <v>71.035899999999998</v>
      </c>
      <c r="L685">
        <v>81.507710000000003</v>
      </c>
      <c r="M685">
        <v>76.379679999999993</v>
      </c>
      <c r="N685">
        <v>74.567120000000003</v>
      </c>
      <c r="O685">
        <v>36.256169999999997</v>
      </c>
      <c r="P685">
        <v>34.405349999999999</v>
      </c>
      <c r="Q685">
        <v>68.105490000000003</v>
      </c>
      <c r="R685">
        <v>54.985729999999997</v>
      </c>
      <c r="S685">
        <v>84.401409999999998</v>
      </c>
      <c r="T685">
        <v>57.173850000000002</v>
      </c>
      <c r="U685">
        <v>40.279559999999996</v>
      </c>
      <c r="V685">
        <v>73.804090000000002</v>
      </c>
      <c r="W685">
        <v>60.700969999999998</v>
      </c>
      <c r="X685">
        <v>61.31174</v>
      </c>
      <c r="Y685">
        <v>123.2865</v>
      </c>
      <c r="Z685">
        <v>51.106830000000002</v>
      </c>
      <c r="AA685">
        <v>28.32732</v>
      </c>
      <c r="AB685">
        <v>76.526719999999997</v>
      </c>
      <c r="AC685">
        <v>30.784009999999999</v>
      </c>
      <c r="AD685">
        <v>61.977370000000001</v>
      </c>
      <c r="AE685">
        <v>58.357039999999998</v>
      </c>
    </row>
    <row r="686" spans="1:31" x14ac:dyDescent="0.2">
      <c r="A686" s="74">
        <v>39448</v>
      </c>
      <c r="B686">
        <v>54.806019999999997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39.673679999999997</v>
      </c>
      <c r="I686">
        <v>52.475650000000002</v>
      </c>
      <c r="J686">
        <v>67.82338</v>
      </c>
      <c r="K686">
        <v>72.266850000000005</v>
      </c>
      <c r="L686">
        <v>82.413989999999998</v>
      </c>
      <c r="M686">
        <v>78.344610000000003</v>
      </c>
      <c r="N686">
        <v>75.076689999999999</v>
      </c>
      <c r="O686">
        <v>36.76052</v>
      </c>
      <c r="P686">
        <v>34.974159999999998</v>
      </c>
      <c r="Q686">
        <v>70.053809999999999</v>
      </c>
      <c r="R686">
        <v>55.346939999999996</v>
      </c>
      <c r="S686">
        <v>84.458659999999995</v>
      </c>
      <c r="T686">
        <v>57.902430000000003</v>
      </c>
      <c r="U686">
        <v>40.804259999999999</v>
      </c>
      <c r="V686">
        <v>72.669730000000001</v>
      </c>
      <c r="W686">
        <v>61.483069999999998</v>
      </c>
      <c r="X686">
        <v>61.783410000000003</v>
      </c>
      <c r="Y686">
        <v>123.5086</v>
      </c>
      <c r="Z686">
        <v>51.880929999999999</v>
      </c>
      <c r="AA686">
        <v>29.825140000000001</v>
      </c>
      <c r="AB686">
        <v>75.606899999999996</v>
      </c>
      <c r="AC686">
        <v>31.3584</v>
      </c>
      <c r="AD686">
        <v>62.258249999999997</v>
      </c>
      <c r="AE686">
        <v>59.051430000000003</v>
      </c>
    </row>
    <row r="687" spans="1:31" x14ac:dyDescent="0.2">
      <c r="A687" s="74">
        <v>39479</v>
      </c>
      <c r="B687">
        <v>55.371989999999997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40.018210000000003</v>
      </c>
      <c r="I687">
        <v>54.655320000000003</v>
      </c>
      <c r="J687">
        <v>68.175340000000006</v>
      </c>
      <c r="K687">
        <v>74.409930000000003</v>
      </c>
      <c r="L687">
        <v>82.953959999999995</v>
      </c>
      <c r="M687">
        <v>79.944940000000003</v>
      </c>
      <c r="N687">
        <v>76.736270000000005</v>
      </c>
      <c r="O687">
        <v>36.869160000000001</v>
      </c>
      <c r="P687">
        <v>35.612389999999998</v>
      </c>
      <c r="Q687">
        <v>71.939319999999995</v>
      </c>
      <c r="R687">
        <v>55.617739999999998</v>
      </c>
      <c r="S687">
        <v>84.524100000000004</v>
      </c>
      <c r="T687">
        <v>58.476390000000002</v>
      </c>
      <c r="U687">
        <v>41.46519</v>
      </c>
      <c r="V687">
        <v>70.713849999999994</v>
      </c>
      <c r="W687">
        <v>61.656979999999997</v>
      </c>
      <c r="X687">
        <v>62.40972</v>
      </c>
      <c r="Y687">
        <v>124.1704</v>
      </c>
      <c r="Z687">
        <v>52.714779999999998</v>
      </c>
      <c r="AA687">
        <v>31.41817</v>
      </c>
      <c r="AB687">
        <v>75.249600000000001</v>
      </c>
      <c r="AC687">
        <v>31.988990000000001</v>
      </c>
      <c r="AD687">
        <v>62.962119999999999</v>
      </c>
      <c r="AE687">
        <v>59.616230000000002</v>
      </c>
    </row>
    <row r="688" spans="1:31" x14ac:dyDescent="0.2">
      <c r="A688" s="74">
        <v>39508</v>
      </c>
      <c r="B688">
        <v>55.851089999999999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40.229410000000001</v>
      </c>
      <c r="I688">
        <v>55.519539999999999</v>
      </c>
      <c r="J688">
        <v>68.431139999999999</v>
      </c>
      <c r="K688">
        <v>75.565470000000005</v>
      </c>
      <c r="L688">
        <v>83.384829999999994</v>
      </c>
      <c r="M688">
        <v>80.887050000000002</v>
      </c>
      <c r="N688">
        <v>78.119150000000005</v>
      </c>
      <c r="O688">
        <v>37.092910000000003</v>
      </c>
      <c r="P688">
        <v>36.307580000000002</v>
      </c>
      <c r="Q688">
        <v>73.633979999999994</v>
      </c>
      <c r="R688">
        <v>56.008490000000002</v>
      </c>
      <c r="S688">
        <v>84.515919999999994</v>
      </c>
      <c r="T688">
        <v>59.305840000000003</v>
      </c>
      <c r="U688">
        <v>41.623939999999997</v>
      </c>
      <c r="V688">
        <v>71.062089999999998</v>
      </c>
      <c r="W688">
        <v>62.063969999999998</v>
      </c>
      <c r="X688">
        <v>62.960680000000004</v>
      </c>
      <c r="Y688">
        <v>124.8982</v>
      </c>
      <c r="Z688">
        <v>53.27646</v>
      </c>
      <c r="AA688">
        <v>31.436990000000002</v>
      </c>
      <c r="AB688">
        <v>76.116650000000007</v>
      </c>
      <c r="AC688">
        <v>33.131529999999998</v>
      </c>
      <c r="AD688">
        <v>63.510599999999997</v>
      </c>
      <c r="AE688">
        <v>60.48509</v>
      </c>
    </row>
    <row r="689" spans="1:31" x14ac:dyDescent="0.2">
      <c r="A689" s="74">
        <v>39539</v>
      </c>
      <c r="B689">
        <v>56.431060000000002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40.930810000000001</v>
      </c>
      <c r="I689">
        <v>56.56812</v>
      </c>
      <c r="J689">
        <v>69.000360000000001</v>
      </c>
      <c r="K689">
        <v>75.251050000000006</v>
      </c>
      <c r="L689">
        <v>84.16901</v>
      </c>
      <c r="M689">
        <v>81.68571</v>
      </c>
      <c r="N689">
        <v>78.174899999999994</v>
      </c>
      <c r="O689">
        <v>37.38252</v>
      </c>
      <c r="P689">
        <v>36.733040000000003</v>
      </c>
      <c r="Q689">
        <v>75.221469999999997</v>
      </c>
      <c r="R689">
        <v>56.3</v>
      </c>
      <c r="S689">
        <v>84.33596</v>
      </c>
      <c r="T689">
        <v>59.965290000000003</v>
      </c>
      <c r="U689">
        <v>42.040819999999997</v>
      </c>
      <c r="V689">
        <v>71.387600000000006</v>
      </c>
      <c r="W689">
        <v>62.620040000000003</v>
      </c>
      <c r="X689">
        <v>63.409190000000002</v>
      </c>
      <c r="Y689">
        <v>125.76860000000001</v>
      </c>
      <c r="Z689">
        <v>54.210830000000001</v>
      </c>
      <c r="AA689">
        <v>32.13888</v>
      </c>
      <c r="AB689">
        <v>77.634900000000002</v>
      </c>
      <c r="AC689">
        <v>34.124960000000002</v>
      </c>
      <c r="AD689">
        <v>63.86544</v>
      </c>
      <c r="AE689">
        <v>61.638779999999997</v>
      </c>
    </row>
    <row r="690" spans="1:31" x14ac:dyDescent="0.2">
      <c r="A690" s="74">
        <v>39569</v>
      </c>
      <c r="B690">
        <v>56.848529999999997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41.400509999999997</v>
      </c>
      <c r="I690">
        <v>57.848439999999997</v>
      </c>
      <c r="J690">
        <v>69.972660000000005</v>
      </c>
      <c r="K690">
        <v>76.007230000000007</v>
      </c>
      <c r="L690">
        <v>85.034229999999994</v>
      </c>
      <c r="M690">
        <v>81.956320000000005</v>
      </c>
      <c r="N690">
        <v>77.543610000000001</v>
      </c>
      <c r="O690">
        <v>38.008789999999998</v>
      </c>
      <c r="P690">
        <v>37.114199999999997</v>
      </c>
      <c r="Q690">
        <v>77.154349999999994</v>
      </c>
      <c r="R690">
        <v>56.48254</v>
      </c>
      <c r="S690">
        <v>84.491389999999996</v>
      </c>
      <c r="T690">
        <v>59.996270000000003</v>
      </c>
      <c r="U690">
        <v>42.74259</v>
      </c>
      <c r="V690">
        <v>71.423649999999995</v>
      </c>
      <c r="W690">
        <v>62.878509999999999</v>
      </c>
      <c r="X690">
        <v>63.677869999999999</v>
      </c>
      <c r="Y690">
        <v>127.4284</v>
      </c>
      <c r="Z690">
        <v>55.028559999999999</v>
      </c>
      <c r="AA690">
        <v>32.363349999999997</v>
      </c>
      <c r="AB690">
        <v>78.368129999999994</v>
      </c>
      <c r="AC690">
        <v>34.107469999999999</v>
      </c>
      <c r="AD690">
        <v>63.964329999999997</v>
      </c>
      <c r="AE690">
        <v>62.708210000000001</v>
      </c>
    </row>
    <row r="691" spans="1:31" x14ac:dyDescent="0.2">
      <c r="A691" s="74">
        <v>39600</v>
      </c>
      <c r="B691">
        <v>57.49015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41.498890000000003</v>
      </c>
      <c r="I691">
        <v>58.443150000000003</v>
      </c>
      <c r="J691">
        <v>70.137129999999999</v>
      </c>
      <c r="K691">
        <v>76.09008</v>
      </c>
      <c r="L691">
        <v>85.527950000000004</v>
      </c>
      <c r="M691">
        <v>82.279799999999994</v>
      </c>
      <c r="N691">
        <v>76.360420000000005</v>
      </c>
      <c r="O691">
        <v>38.712090000000003</v>
      </c>
      <c r="P691">
        <v>37.702750000000002</v>
      </c>
      <c r="Q691">
        <v>79.346760000000003</v>
      </c>
      <c r="R691">
        <v>56.92803</v>
      </c>
      <c r="S691">
        <v>84.704059999999998</v>
      </c>
      <c r="T691">
        <v>60.092680000000001</v>
      </c>
      <c r="U691">
        <v>43.064320000000002</v>
      </c>
      <c r="V691">
        <v>71.433369999999996</v>
      </c>
      <c r="W691">
        <v>63.655560000000001</v>
      </c>
      <c r="X691">
        <v>63.881979999999999</v>
      </c>
      <c r="Y691">
        <v>128.893</v>
      </c>
      <c r="Z691">
        <v>55.584710000000001</v>
      </c>
      <c r="AA691">
        <v>32.565980000000003</v>
      </c>
      <c r="AB691">
        <v>77.322559999999996</v>
      </c>
      <c r="AC691">
        <v>34.169240000000002</v>
      </c>
      <c r="AD691">
        <v>64.109759999999994</v>
      </c>
      <c r="AE691">
        <v>63.612029999999997</v>
      </c>
    </row>
    <row r="692" spans="1:31" x14ac:dyDescent="0.2">
      <c r="A692" s="74">
        <v>39630</v>
      </c>
      <c r="B692">
        <v>58.630479999999999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41.961770000000001</v>
      </c>
      <c r="I692">
        <v>59.167560000000002</v>
      </c>
      <c r="J692">
        <v>70.633399999999995</v>
      </c>
      <c r="K692">
        <v>76.083389999999994</v>
      </c>
      <c r="L692">
        <v>85.755499999999998</v>
      </c>
      <c r="M692">
        <v>82.543549999999996</v>
      </c>
      <c r="N692">
        <v>77.295810000000003</v>
      </c>
      <c r="O692">
        <v>39.122340000000001</v>
      </c>
      <c r="P692">
        <v>38.07385</v>
      </c>
      <c r="Q692">
        <v>81.384540000000001</v>
      </c>
      <c r="R692">
        <v>57.630569999999999</v>
      </c>
      <c r="S692">
        <v>84.630439999999993</v>
      </c>
      <c r="T692">
        <v>60.570259999999998</v>
      </c>
      <c r="U692">
        <v>43.578139999999998</v>
      </c>
      <c r="V692">
        <v>71.630219999999994</v>
      </c>
      <c r="W692">
        <v>64.209029999999998</v>
      </c>
      <c r="X692">
        <v>64.247439999999997</v>
      </c>
      <c r="Y692">
        <v>129.85980000000001</v>
      </c>
      <c r="Z692">
        <v>56.544370000000001</v>
      </c>
      <c r="AA692">
        <v>33.780380000000001</v>
      </c>
      <c r="AB692">
        <v>77.429209999999998</v>
      </c>
      <c r="AC692">
        <v>34.642740000000003</v>
      </c>
      <c r="AD692">
        <v>64.495350000000002</v>
      </c>
      <c r="AE692">
        <v>64.287080000000003</v>
      </c>
    </row>
    <row r="693" spans="1:31" x14ac:dyDescent="0.2">
      <c r="A693" s="74">
        <v>39661</v>
      </c>
      <c r="B693">
        <v>59.577489999999997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42.71848</v>
      </c>
      <c r="I693">
        <v>59.955970000000001</v>
      </c>
      <c r="J693">
        <v>71.887429999999995</v>
      </c>
      <c r="K693">
        <v>76.348560000000006</v>
      </c>
      <c r="L693">
        <v>86.019930000000002</v>
      </c>
      <c r="M693">
        <v>83.180989999999994</v>
      </c>
      <c r="N693">
        <v>78.290869999999998</v>
      </c>
      <c r="O693">
        <v>39.02028</v>
      </c>
      <c r="P693">
        <v>38.668199999999999</v>
      </c>
      <c r="Q693">
        <v>83.357770000000002</v>
      </c>
      <c r="R693">
        <v>58.264519999999997</v>
      </c>
      <c r="S693">
        <v>84.720420000000004</v>
      </c>
      <c r="T693">
        <v>61.014539999999997</v>
      </c>
      <c r="U693">
        <v>44.083019999999998</v>
      </c>
      <c r="V693">
        <v>72.062939999999998</v>
      </c>
      <c r="W693">
        <v>64.684349999999995</v>
      </c>
      <c r="X693">
        <v>64.549769999999995</v>
      </c>
      <c r="Y693">
        <v>130.8133</v>
      </c>
      <c r="Z693">
        <v>57.543460000000003</v>
      </c>
      <c r="AA693">
        <v>34.526200000000003</v>
      </c>
      <c r="AB693">
        <v>78.196529999999996</v>
      </c>
      <c r="AC693">
        <v>34.801409999999997</v>
      </c>
      <c r="AD693">
        <v>64.62</v>
      </c>
      <c r="AE693">
        <v>64.587689999999995</v>
      </c>
    </row>
    <row r="694" spans="1:31" x14ac:dyDescent="0.2">
      <c r="A694" s="74">
        <v>39692</v>
      </c>
      <c r="B694">
        <v>60.479669999999999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43.735210000000002</v>
      </c>
      <c r="I694">
        <v>60.237969999999997</v>
      </c>
      <c r="J694">
        <v>72.443749999999994</v>
      </c>
      <c r="K694">
        <v>76.355500000000006</v>
      </c>
      <c r="L694">
        <v>86.444519999999997</v>
      </c>
      <c r="M694">
        <v>83.614959999999996</v>
      </c>
      <c r="N694">
        <v>78.338470000000001</v>
      </c>
      <c r="O694">
        <v>39.88288</v>
      </c>
      <c r="P694">
        <v>39.343510000000002</v>
      </c>
      <c r="Q694">
        <v>85.1036</v>
      </c>
      <c r="R694">
        <v>58.74342</v>
      </c>
      <c r="S694">
        <v>84.744960000000006</v>
      </c>
      <c r="T694">
        <v>61.394089999999998</v>
      </c>
      <c r="U694">
        <v>44.230809999999998</v>
      </c>
      <c r="V694">
        <v>72.540660000000003</v>
      </c>
      <c r="W694">
        <v>65.164469999999994</v>
      </c>
      <c r="X694">
        <v>65.025419999999997</v>
      </c>
      <c r="Y694">
        <v>132.54169999999999</v>
      </c>
      <c r="Z694">
        <v>58.254370000000002</v>
      </c>
      <c r="AA694">
        <v>34.960659999999997</v>
      </c>
      <c r="AB694">
        <v>77.588790000000003</v>
      </c>
      <c r="AC694">
        <v>35.525419999999997</v>
      </c>
      <c r="AD694">
        <v>65.200890000000001</v>
      </c>
      <c r="AE694">
        <v>65.023700000000005</v>
      </c>
    </row>
    <row r="695" spans="1:31" x14ac:dyDescent="0.2">
      <c r="A695" s="74">
        <v>39722</v>
      </c>
      <c r="B695">
        <v>61.41827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44.486649999999997</v>
      </c>
      <c r="I695">
        <v>60.530009999999997</v>
      </c>
      <c r="J695">
        <v>73.061189999999996</v>
      </c>
      <c r="K695">
        <v>78.055049999999994</v>
      </c>
      <c r="L695">
        <v>87.356170000000006</v>
      </c>
      <c r="M695">
        <v>85.232159999999993</v>
      </c>
      <c r="N695">
        <v>79.194909999999993</v>
      </c>
      <c r="O695">
        <v>41.230060000000002</v>
      </c>
      <c r="P695">
        <v>39.96434</v>
      </c>
      <c r="Q695">
        <v>86.439819999999997</v>
      </c>
      <c r="R695">
        <v>59.625109999999999</v>
      </c>
      <c r="S695">
        <v>84.646799999999999</v>
      </c>
      <c r="T695">
        <v>61.702399999999997</v>
      </c>
      <c r="U695">
        <v>44.43873</v>
      </c>
      <c r="V695">
        <v>72.887090000000001</v>
      </c>
      <c r="W695">
        <v>65.657200000000003</v>
      </c>
      <c r="X695">
        <v>65.780320000000003</v>
      </c>
      <c r="Y695">
        <v>133.8674</v>
      </c>
      <c r="Z695">
        <v>58.755850000000002</v>
      </c>
      <c r="AA695">
        <v>35.730930000000001</v>
      </c>
      <c r="AB695">
        <v>76.96893</v>
      </c>
      <c r="AC695">
        <v>37.016970000000001</v>
      </c>
      <c r="AD695">
        <v>66.099220000000003</v>
      </c>
      <c r="AE695">
        <v>65.777119999999996</v>
      </c>
    </row>
    <row r="696" spans="1:31" x14ac:dyDescent="0.2">
      <c r="A696" s="74">
        <v>39753</v>
      </c>
      <c r="B696">
        <v>62.541789999999999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44.915170000000003</v>
      </c>
      <c r="I696">
        <v>60.858600000000003</v>
      </c>
      <c r="J696">
        <v>74.200630000000004</v>
      </c>
      <c r="K696">
        <v>80.162099999999995</v>
      </c>
      <c r="L696">
        <v>88.151110000000003</v>
      </c>
      <c r="M696">
        <v>88.030270000000002</v>
      </c>
      <c r="N696">
        <v>79.823269999999994</v>
      </c>
      <c r="O696">
        <v>41.947180000000003</v>
      </c>
      <c r="P696">
        <v>40.562559999999998</v>
      </c>
      <c r="Q696">
        <v>87.785269999999997</v>
      </c>
      <c r="R696">
        <v>60.863939999999999</v>
      </c>
      <c r="S696">
        <v>84.834950000000006</v>
      </c>
      <c r="T696">
        <v>61.68712</v>
      </c>
      <c r="U696">
        <v>44.740789999999997</v>
      </c>
      <c r="V696">
        <v>73.17501</v>
      </c>
      <c r="W696">
        <v>66.326660000000004</v>
      </c>
      <c r="X696">
        <v>66.398949999999999</v>
      </c>
      <c r="Y696">
        <v>133.1754</v>
      </c>
      <c r="Z696">
        <v>59.515999999999998</v>
      </c>
      <c r="AA696">
        <v>35.16283</v>
      </c>
      <c r="AB696">
        <v>76.757019999999997</v>
      </c>
      <c r="AC696">
        <v>38.01305</v>
      </c>
      <c r="AD696">
        <v>66.519710000000003</v>
      </c>
      <c r="AE696">
        <v>66.789069999999995</v>
      </c>
    </row>
    <row r="697" spans="1:31" x14ac:dyDescent="0.2">
      <c r="A697" s="74">
        <v>39783</v>
      </c>
      <c r="B697">
        <v>63.323500000000003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45.768569999999997</v>
      </c>
      <c r="I697">
        <v>61.654499999999999</v>
      </c>
      <c r="J697">
        <v>76.014039999999994</v>
      </c>
      <c r="K697">
        <v>78.928309999999996</v>
      </c>
      <c r="L697">
        <v>88.610529999999997</v>
      </c>
      <c r="M697">
        <v>89.892300000000006</v>
      </c>
      <c r="N697">
        <v>80.354590000000002</v>
      </c>
      <c r="O697">
        <v>42.310470000000002</v>
      </c>
      <c r="P697">
        <v>41.135579999999997</v>
      </c>
      <c r="Q697">
        <v>89.188609999999997</v>
      </c>
      <c r="R697">
        <v>61.811210000000003</v>
      </c>
      <c r="S697">
        <v>85.047619999999995</v>
      </c>
      <c r="T697">
        <v>62.046030000000002</v>
      </c>
      <c r="U697">
        <v>45.579880000000003</v>
      </c>
      <c r="V697">
        <v>73.432730000000006</v>
      </c>
      <c r="W697">
        <v>66.494050000000001</v>
      </c>
      <c r="X697">
        <v>67.417770000000004</v>
      </c>
      <c r="Y697">
        <v>133.10310000000001</v>
      </c>
      <c r="Z697">
        <v>60.386090000000003</v>
      </c>
      <c r="AA697">
        <v>33.246169999999999</v>
      </c>
      <c r="AB697">
        <v>77.929879999999997</v>
      </c>
      <c r="AC697">
        <v>38.51681</v>
      </c>
      <c r="AD697">
        <v>67.98563</v>
      </c>
      <c r="AE697">
        <v>67.210130000000007</v>
      </c>
    </row>
    <row r="698" spans="1:31" x14ac:dyDescent="0.2">
      <c r="A698" s="74">
        <v>39814</v>
      </c>
      <c r="B698">
        <v>63.760579999999997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46.643160000000002</v>
      </c>
      <c r="I698">
        <v>62.826340000000002</v>
      </c>
      <c r="J698">
        <v>77.455560000000006</v>
      </c>
      <c r="K698">
        <v>78.801190000000005</v>
      </c>
      <c r="L698">
        <v>88.764070000000004</v>
      </c>
      <c r="M698">
        <v>91.395290000000003</v>
      </c>
      <c r="N698">
        <v>81.905749999999998</v>
      </c>
      <c r="O698">
        <v>42.644829999999999</v>
      </c>
      <c r="P698">
        <v>41.979779999999998</v>
      </c>
      <c r="Q698">
        <v>90.444770000000005</v>
      </c>
      <c r="R698">
        <v>62.940550000000002</v>
      </c>
      <c r="S698">
        <v>85.263509999999997</v>
      </c>
      <c r="T698">
        <v>62.908119999999997</v>
      </c>
      <c r="U698">
        <v>46.61365</v>
      </c>
      <c r="V698">
        <v>73.700429999999997</v>
      </c>
      <c r="W698">
        <v>65.958179999999999</v>
      </c>
      <c r="X698">
        <v>68.069599999999994</v>
      </c>
      <c r="Y698">
        <v>67.585729999999998</v>
      </c>
      <c r="Z698">
        <v>61.163269999999997</v>
      </c>
      <c r="AA698">
        <v>34.104990000000001</v>
      </c>
      <c r="AB698">
        <v>79.145619999999994</v>
      </c>
      <c r="AC698">
        <v>39.107799999999997</v>
      </c>
      <c r="AD698">
        <v>68.662080000000003</v>
      </c>
      <c r="AE698">
        <v>67.218890000000002</v>
      </c>
    </row>
    <row r="699" spans="1:31" x14ac:dyDescent="0.2">
      <c r="A699" s="74">
        <v>39845</v>
      </c>
      <c r="B699">
        <v>64.682370000000006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47.231619999999999</v>
      </c>
      <c r="I699">
        <v>63.574939999999998</v>
      </c>
      <c r="J699">
        <v>77.842709999999997</v>
      </c>
      <c r="K699">
        <v>80.507300000000001</v>
      </c>
      <c r="L699">
        <v>88.719819999999999</v>
      </c>
      <c r="M699">
        <v>92.227199999999996</v>
      </c>
      <c r="N699">
        <v>83.608450000000005</v>
      </c>
      <c r="O699">
        <v>43.4848</v>
      </c>
      <c r="P699">
        <v>42.794170000000001</v>
      </c>
      <c r="Q699">
        <v>91.631619999999998</v>
      </c>
      <c r="R699">
        <v>64.466149999999999</v>
      </c>
      <c r="S699">
        <v>85.528570000000002</v>
      </c>
      <c r="T699">
        <v>63.473219999999998</v>
      </c>
      <c r="U699">
        <v>47.351819999999996</v>
      </c>
      <c r="V699">
        <v>73.811959999999999</v>
      </c>
      <c r="W699">
        <v>65.923450000000003</v>
      </c>
      <c r="X699">
        <v>68.495040000000003</v>
      </c>
      <c r="Y699">
        <v>68.401070000000004</v>
      </c>
      <c r="Z699">
        <v>62.030270000000002</v>
      </c>
      <c r="AA699">
        <v>35.638339999999999</v>
      </c>
      <c r="AB699">
        <v>79.526210000000006</v>
      </c>
      <c r="AC699">
        <v>39.9133</v>
      </c>
      <c r="AD699">
        <v>68.904740000000004</v>
      </c>
      <c r="AE699">
        <v>67.699969999999993</v>
      </c>
    </row>
    <row r="700" spans="1:31" x14ac:dyDescent="0.2">
      <c r="A700" s="74">
        <v>39873</v>
      </c>
      <c r="B700">
        <v>64.603920000000002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47.634509999999999</v>
      </c>
      <c r="I700">
        <v>64.240840000000006</v>
      </c>
      <c r="J700">
        <v>77.609030000000004</v>
      </c>
      <c r="K700">
        <v>80.210890000000006</v>
      </c>
      <c r="L700">
        <v>88.751620000000003</v>
      </c>
      <c r="M700">
        <v>92.217510000000004</v>
      </c>
      <c r="N700">
        <v>84.554460000000006</v>
      </c>
      <c r="O700">
        <v>44.229869999999998</v>
      </c>
      <c r="P700">
        <v>43.483890000000002</v>
      </c>
      <c r="Q700">
        <v>92.798580000000001</v>
      </c>
      <c r="R700">
        <v>65.339209999999994</v>
      </c>
      <c r="S700">
        <v>85.629850000000005</v>
      </c>
      <c r="T700">
        <v>63.75685</v>
      </c>
      <c r="U700">
        <v>47.610779999999998</v>
      </c>
      <c r="V700">
        <v>74.070750000000004</v>
      </c>
      <c r="W700">
        <v>66.08954</v>
      </c>
      <c r="X700">
        <v>68.875919999999994</v>
      </c>
      <c r="Y700">
        <v>68.691329999999994</v>
      </c>
      <c r="Z700">
        <v>62.673380000000002</v>
      </c>
      <c r="AA700">
        <v>35.250729999999997</v>
      </c>
      <c r="AB700">
        <v>79.505560000000003</v>
      </c>
      <c r="AC700">
        <v>40.340409999999999</v>
      </c>
      <c r="AD700">
        <v>69.453209999999999</v>
      </c>
      <c r="AE700">
        <v>67.773089999999996</v>
      </c>
    </row>
    <row r="701" spans="1:31" x14ac:dyDescent="0.2">
      <c r="A701" s="74">
        <v>39904</v>
      </c>
      <c r="B701">
        <v>64.536670000000001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47.646479999999997</v>
      </c>
      <c r="I701">
        <v>64.946749999999994</v>
      </c>
      <c r="J701">
        <v>77.533950000000004</v>
      </c>
      <c r="K701">
        <v>80.405850000000001</v>
      </c>
      <c r="L701">
        <v>89.108890000000002</v>
      </c>
      <c r="M701">
        <v>91.5779</v>
      </c>
      <c r="N701">
        <v>85.317920000000001</v>
      </c>
      <c r="O701">
        <v>44.607529999999997</v>
      </c>
      <c r="P701">
        <v>44.240369999999999</v>
      </c>
      <c r="Q701">
        <v>93.751999999999995</v>
      </c>
      <c r="R701">
        <v>65.47681</v>
      </c>
      <c r="S701">
        <v>85.75909</v>
      </c>
      <c r="T701">
        <v>64.131609999999995</v>
      </c>
      <c r="U701">
        <v>47.669890000000002</v>
      </c>
      <c r="V701">
        <v>74.159599999999998</v>
      </c>
      <c r="W701">
        <v>65.851200000000006</v>
      </c>
      <c r="X701">
        <v>68.902569999999997</v>
      </c>
      <c r="Y701">
        <v>68.56044</v>
      </c>
      <c r="Z701">
        <v>62.880319999999998</v>
      </c>
      <c r="AA701">
        <v>35.326720000000002</v>
      </c>
      <c r="AB701">
        <v>79.378590000000003</v>
      </c>
      <c r="AC701">
        <v>40.225659999999998</v>
      </c>
      <c r="AD701">
        <v>69.478970000000004</v>
      </c>
      <c r="AE701">
        <v>67.663480000000007</v>
      </c>
    </row>
    <row r="702" spans="1:31" x14ac:dyDescent="0.2">
      <c r="A702" s="74">
        <v>39934</v>
      </c>
      <c r="B702">
        <v>65.25394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47.915089999999999</v>
      </c>
      <c r="I702">
        <v>65.603939999999994</v>
      </c>
      <c r="J702">
        <v>78.22072</v>
      </c>
      <c r="K702">
        <v>81.456429999999997</v>
      </c>
      <c r="L702">
        <v>89.373620000000003</v>
      </c>
      <c r="M702">
        <v>90.734949999999998</v>
      </c>
      <c r="N702">
        <v>85.655330000000006</v>
      </c>
      <c r="O702">
        <v>44.853119999999997</v>
      </c>
      <c r="P702">
        <v>44.972679999999997</v>
      </c>
      <c r="Q702">
        <v>94.215140000000005</v>
      </c>
      <c r="R702">
        <v>65.619039999999998</v>
      </c>
      <c r="S702">
        <v>85.970640000000003</v>
      </c>
      <c r="T702">
        <v>64.565700000000007</v>
      </c>
      <c r="U702">
        <v>47.482259999999997</v>
      </c>
      <c r="V702">
        <v>74.437190000000001</v>
      </c>
      <c r="W702">
        <v>65.790279999999996</v>
      </c>
      <c r="X702">
        <v>69.153639999999996</v>
      </c>
      <c r="Y702">
        <v>68.492199999999997</v>
      </c>
      <c r="Z702">
        <v>62.976140000000001</v>
      </c>
      <c r="AA702">
        <v>35.330390000000001</v>
      </c>
      <c r="AB702">
        <v>79.760069999999999</v>
      </c>
      <c r="AC702">
        <v>40.30639</v>
      </c>
      <c r="AD702">
        <v>69.956810000000004</v>
      </c>
      <c r="AE702">
        <v>68.00103</v>
      </c>
    </row>
    <row r="703" spans="1:31" x14ac:dyDescent="0.2">
      <c r="A703" s="74">
        <v>39965</v>
      </c>
      <c r="B703">
        <v>65.747060000000005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48.454889999999999</v>
      </c>
      <c r="I703">
        <v>66.514560000000003</v>
      </c>
      <c r="J703">
        <v>77.754840000000002</v>
      </c>
      <c r="K703">
        <v>81.893230000000003</v>
      </c>
      <c r="L703">
        <v>89.219639999999998</v>
      </c>
      <c r="M703">
        <v>90.342579999999998</v>
      </c>
      <c r="N703">
        <v>85.824950000000001</v>
      </c>
      <c r="O703">
        <v>45.155140000000003</v>
      </c>
      <c r="P703">
        <v>45.54815</v>
      </c>
      <c r="Q703">
        <v>94.271159999999995</v>
      </c>
      <c r="R703">
        <v>65.61206</v>
      </c>
      <c r="S703">
        <v>86.079769999999996</v>
      </c>
      <c r="T703">
        <v>64.891400000000004</v>
      </c>
      <c r="U703">
        <v>47.576450000000001</v>
      </c>
      <c r="V703">
        <v>74.72784</v>
      </c>
      <c r="W703">
        <v>65.792529999999999</v>
      </c>
      <c r="X703">
        <v>69.264039999999994</v>
      </c>
      <c r="Y703">
        <v>68.555300000000003</v>
      </c>
      <c r="Z703">
        <v>63.576000000000001</v>
      </c>
      <c r="AA703">
        <v>35.344729999999998</v>
      </c>
      <c r="AB703">
        <v>79.147099999999995</v>
      </c>
      <c r="AC703">
        <v>40.567790000000002</v>
      </c>
      <c r="AD703">
        <v>70.036580000000001</v>
      </c>
      <c r="AE703">
        <v>68.161159999999995</v>
      </c>
    </row>
    <row r="704" spans="1:31" x14ac:dyDescent="0.2">
      <c r="A704" s="74">
        <v>39995</v>
      </c>
      <c r="B704">
        <v>66.116889999999998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48.912390000000002</v>
      </c>
      <c r="I704">
        <v>67.260760000000005</v>
      </c>
      <c r="J704">
        <v>76.729389999999995</v>
      </c>
      <c r="K704">
        <v>81.774259999999998</v>
      </c>
      <c r="L704">
        <v>89.021569999999997</v>
      </c>
      <c r="M704">
        <v>90.482749999999996</v>
      </c>
      <c r="N704">
        <v>85.601420000000005</v>
      </c>
      <c r="O704">
        <v>45.433680000000003</v>
      </c>
      <c r="P704">
        <v>46.12276</v>
      </c>
      <c r="Q704">
        <v>94.22166</v>
      </c>
      <c r="R704">
        <v>65.402050000000003</v>
      </c>
      <c r="S704">
        <v>86.243229999999997</v>
      </c>
      <c r="T704">
        <v>65.421869999999998</v>
      </c>
      <c r="U704">
        <v>48.117249999999999</v>
      </c>
      <c r="V704">
        <v>74.654290000000003</v>
      </c>
      <c r="W704">
        <v>65.941280000000006</v>
      </c>
      <c r="X704">
        <v>69.41328</v>
      </c>
      <c r="Y704">
        <v>68.691059999999993</v>
      </c>
      <c r="Z704">
        <v>64.007720000000006</v>
      </c>
      <c r="AA704">
        <v>36.156260000000003</v>
      </c>
      <c r="AB704">
        <v>78.331050000000005</v>
      </c>
      <c r="AC704">
        <v>40.853940000000001</v>
      </c>
      <c r="AD704">
        <v>70.075649999999996</v>
      </c>
      <c r="AE704">
        <v>68.100530000000006</v>
      </c>
    </row>
    <row r="705" spans="1:31" x14ac:dyDescent="0.2">
      <c r="A705" s="74">
        <v>40026</v>
      </c>
      <c r="B705">
        <v>66.293400000000005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49.174120000000002</v>
      </c>
      <c r="I705">
        <v>68.0929</v>
      </c>
      <c r="J705">
        <v>76.418869999999998</v>
      </c>
      <c r="K705">
        <v>81.953950000000006</v>
      </c>
      <c r="L705">
        <v>88.656090000000006</v>
      </c>
      <c r="M705">
        <v>91.207890000000006</v>
      </c>
      <c r="N705">
        <v>85.61515</v>
      </c>
      <c r="O705">
        <v>45.822319999999998</v>
      </c>
      <c r="P705">
        <v>46.66395</v>
      </c>
      <c r="Q705">
        <v>94.158900000000003</v>
      </c>
      <c r="R705">
        <v>65.302090000000007</v>
      </c>
      <c r="S705">
        <v>86.425880000000006</v>
      </c>
      <c r="T705">
        <v>65.909220000000005</v>
      </c>
      <c r="U705">
        <v>48.190719999999999</v>
      </c>
      <c r="V705">
        <v>74.499260000000007</v>
      </c>
      <c r="W705">
        <v>66.156229999999994</v>
      </c>
      <c r="X705">
        <v>69.530879999999996</v>
      </c>
      <c r="Y705">
        <v>68.981309999999993</v>
      </c>
      <c r="Z705">
        <v>63.588540000000002</v>
      </c>
      <c r="AA705">
        <v>37.174520000000001</v>
      </c>
      <c r="AB705">
        <v>78.292529999999999</v>
      </c>
      <c r="AC705">
        <v>41.251570000000001</v>
      </c>
      <c r="AD705">
        <v>70.073149999999998</v>
      </c>
      <c r="AE705">
        <v>68.153469999999999</v>
      </c>
    </row>
    <row r="706" spans="1:31" x14ac:dyDescent="0.2">
      <c r="A706" s="74">
        <v>40057</v>
      </c>
      <c r="B706">
        <v>66.399870000000007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49.140590000000003</v>
      </c>
      <c r="I706">
        <v>68.764809999999997</v>
      </c>
      <c r="J706">
        <v>75.792569999999998</v>
      </c>
      <c r="K706">
        <v>82.870609999999999</v>
      </c>
      <c r="L706">
        <v>88.454909999999998</v>
      </c>
      <c r="M706">
        <v>92.121729999999999</v>
      </c>
      <c r="N706">
        <v>85.658000000000001</v>
      </c>
      <c r="O706">
        <v>46.283679999999997</v>
      </c>
      <c r="P706">
        <v>47.143549999999998</v>
      </c>
      <c r="Q706">
        <v>94.092060000000004</v>
      </c>
      <c r="R706">
        <v>65.528559999999999</v>
      </c>
      <c r="S706">
        <v>86.524600000000007</v>
      </c>
      <c r="T706">
        <v>66.280550000000005</v>
      </c>
      <c r="U706">
        <v>48.269329999999997</v>
      </c>
      <c r="V706">
        <v>74.29213</v>
      </c>
      <c r="W706">
        <v>66.296260000000004</v>
      </c>
      <c r="X706">
        <v>69.680620000000005</v>
      </c>
      <c r="Y706">
        <v>69.4529</v>
      </c>
      <c r="Z706">
        <v>63.696640000000002</v>
      </c>
      <c r="AA706">
        <v>37.642200000000003</v>
      </c>
      <c r="AB706">
        <v>78.056290000000004</v>
      </c>
      <c r="AC706">
        <v>41.863410000000002</v>
      </c>
      <c r="AD706">
        <v>70.067340000000002</v>
      </c>
      <c r="AE706">
        <v>68.068629999999999</v>
      </c>
    </row>
    <row r="707" spans="1:31" x14ac:dyDescent="0.2">
      <c r="A707" s="74">
        <v>40087</v>
      </c>
      <c r="B707">
        <v>66.352239999999995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49.279789999999998</v>
      </c>
      <c r="I707">
        <v>69.270229999999998</v>
      </c>
      <c r="J707">
        <v>75.66386</v>
      </c>
      <c r="K707">
        <v>83.055499999999995</v>
      </c>
      <c r="L707">
        <v>88.370590000000007</v>
      </c>
      <c r="M707">
        <v>93.127549999999999</v>
      </c>
      <c r="N707">
        <v>85.183199999999999</v>
      </c>
      <c r="O707">
        <v>46.468809999999998</v>
      </c>
      <c r="P707">
        <v>47.687449999999998</v>
      </c>
      <c r="Q707">
        <v>93.964860000000002</v>
      </c>
      <c r="R707">
        <v>65.672179999999997</v>
      </c>
      <c r="S707">
        <v>86.673029999999997</v>
      </c>
      <c r="T707">
        <v>66.873990000000006</v>
      </c>
      <c r="U707">
        <v>48.907499999999999</v>
      </c>
      <c r="V707">
        <v>74.21602</v>
      </c>
      <c r="W707">
        <v>66.295429999999996</v>
      </c>
      <c r="X707">
        <v>70.0077</v>
      </c>
      <c r="Y707">
        <v>70.123350000000002</v>
      </c>
      <c r="Z707">
        <v>65.074820000000003</v>
      </c>
      <c r="AA707">
        <v>38.294269999999997</v>
      </c>
      <c r="AB707">
        <v>77.880740000000003</v>
      </c>
      <c r="AC707">
        <v>42.500120000000003</v>
      </c>
      <c r="AD707">
        <v>70.290049999999994</v>
      </c>
      <c r="AE707">
        <v>67.878489999999999</v>
      </c>
    </row>
    <row r="708" spans="1:31" x14ac:dyDescent="0.2">
      <c r="A708" s="74">
        <v>40118</v>
      </c>
      <c r="B708">
        <v>66.282200000000003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49.604399999999998</v>
      </c>
      <c r="I708">
        <v>69.045829999999995</v>
      </c>
      <c r="J708">
        <v>76.287170000000003</v>
      </c>
      <c r="K708">
        <v>82.635999999999996</v>
      </c>
      <c r="L708">
        <v>88.195080000000004</v>
      </c>
      <c r="M708">
        <v>93.688649999999996</v>
      </c>
      <c r="N708">
        <v>84.786349999999999</v>
      </c>
      <c r="O708">
        <v>46.850119999999997</v>
      </c>
      <c r="P708">
        <v>48.27664</v>
      </c>
      <c r="Q708">
        <v>93.622020000000006</v>
      </c>
      <c r="R708">
        <v>65.985069999999993</v>
      </c>
      <c r="S708">
        <v>86.84863</v>
      </c>
      <c r="T708">
        <v>67.296459999999996</v>
      </c>
      <c r="U708">
        <v>49.595039999999997</v>
      </c>
      <c r="V708">
        <v>73.853729999999999</v>
      </c>
      <c r="W708">
        <v>66.413129999999995</v>
      </c>
      <c r="X708">
        <v>70.327219999999997</v>
      </c>
      <c r="Y708">
        <v>70.618300000000005</v>
      </c>
      <c r="Z708">
        <v>65.385599999999997</v>
      </c>
      <c r="AA708">
        <v>38.724299999999999</v>
      </c>
      <c r="AB708">
        <v>78.27843</v>
      </c>
      <c r="AC708">
        <v>43.240369999999999</v>
      </c>
      <c r="AD708">
        <v>70.540180000000007</v>
      </c>
      <c r="AE708">
        <v>67.69408</v>
      </c>
    </row>
    <row r="709" spans="1:31" x14ac:dyDescent="0.2">
      <c r="A709" s="74">
        <v>40148</v>
      </c>
      <c r="B709">
        <v>66.139309999999995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49.684579999999997</v>
      </c>
      <c r="I709">
        <v>68.15701</v>
      </c>
      <c r="J709">
        <v>77.108760000000004</v>
      </c>
      <c r="K709">
        <v>81.841740000000001</v>
      </c>
      <c r="L709">
        <v>88.290019999999998</v>
      </c>
      <c r="M709">
        <v>93.358059999999995</v>
      </c>
      <c r="N709">
        <v>84.395610000000005</v>
      </c>
      <c r="O709">
        <v>47.476550000000003</v>
      </c>
      <c r="P709">
        <v>48.75244</v>
      </c>
      <c r="Q709">
        <v>93.082409999999996</v>
      </c>
      <c r="R709">
        <v>66.064089999999993</v>
      </c>
      <c r="S709">
        <v>86.950710000000001</v>
      </c>
      <c r="T709">
        <v>67.824370000000002</v>
      </c>
      <c r="U709">
        <v>49.653269999999999</v>
      </c>
      <c r="V709">
        <v>74.023089999999996</v>
      </c>
      <c r="W709">
        <v>66.861900000000006</v>
      </c>
      <c r="X709">
        <v>70.370649999999998</v>
      </c>
      <c r="Y709">
        <v>70.706190000000007</v>
      </c>
      <c r="Z709">
        <v>65.12603</v>
      </c>
      <c r="AA709">
        <v>38.163980000000002</v>
      </c>
      <c r="AB709">
        <v>78.449569999999994</v>
      </c>
      <c r="AC709">
        <v>43.786790000000003</v>
      </c>
      <c r="AD709">
        <v>70.498630000000006</v>
      </c>
      <c r="AE709">
        <v>67.807839999999999</v>
      </c>
    </row>
    <row r="710" spans="1:31" x14ac:dyDescent="0.2">
      <c r="A710" s="74">
        <v>40179</v>
      </c>
      <c r="B710">
        <v>66.158919999999995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50.148870000000002</v>
      </c>
      <c r="I710">
        <v>67.497020000000006</v>
      </c>
      <c r="J710">
        <v>77.192120000000003</v>
      </c>
      <c r="K710">
        <v>80.95308</v>
      </c>
      <c r="L710">
        <v>88.220020000000005</v>
      </c>
      <c r="M710">
        <v>96.979330000000004</v>
      </c>
      <c r="N710">
        <v>84.467619999999997</v>
      </c>
      <c r="O710">
        <v>47.647300000000001</v>
      </c>
      <c r="P710">
        <v>49.362389999999998</v>
      </c>
      <c r="Q710">
        <v>92.459270000000004</v>
      </c>
      <c r="R710">
        <v>66.146820000000005</v>
      </c>
      <c r="S710">
        <v>87.122020000000006</v>
      </c>
      <c r="T710">
        <v>68.452449999999999</v>
      </c>
      <c r="U710">
        <v>49.385719999999999</v>
      </c>
      <c r="V710">
        <v>74.413939999999997</v>
      </c>
      <c r="W710">
        <v>66.83981</v>
      </c>
      <c r="X710">
        <v>70.491560000000007</v>
      </c>
      <c r="Y710">
        <v>71.866969999999995</v>
      </c>
      <c r="Z710">
        <v>65.476389999999995</v>
      </c>
      <c r="AA710">
        <v>39.904690000000002</v>
      </c>
      <c r="AB710">
        <v>78.785200000000003</v>
      </c>
      <c r="AC710">
        <v>44.120330000000003</v>
      </c>
      <c r="AD710">
        <v>70.185339999999997</v>
      </c>
      <c r="AE710">
        <v>67.865009999999998</v>
      </c>
    </row>
    <row r="711" spans="1:31" x14ac:dyDescent="0.2">
      <c r="A711" s="74">
        <v>40210</v>
      </c>
      <c r="B711">
        <v>66.649230000000003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50.722180000000002</v>
      </c>
      <c r="I711">
        <v>67.112340000000003</v>
      </c>
      <c r="J711">
        <v>76.534419999999997</v>
      </c>
      <c r="K711">
        <v>80.451859999999996</v>
      </c>
      <c r="L711">
        <v>87.848209999999995</v>
      </c>
      <c r="M711">
        <v>101.4331</v>
      </c>
      <c r="N711">
        <v>85.247150000000005</v>
      </c>
      <c r="O711">
        <v>47.713360000000002</v>
      </c>
      <c r="P711">
        <v>50.148870000000002</v>
      </c>
      <c r="Q711">
        <v>91.817120000000003</v>
      </c>
      <c r="R711">
        <v>66.146709999999999</v>
      </c>
      <c r="S711">
        <v>87.247960000000006</v>
      </c>
      <c r="T711">
        <v>69.117059999999995</v>
      </c>
      <c r="U711">
        <v>49.430880000000002</v>
      </c>
      <c r="V711">
        <v>74.430700000000002</v>
      </c>
      <c r="W711">
        <v>66.643529999999998</v>
      </c>
      <c r="X711">
        <v>71.070689999999999</v>
      </c>
      <c r="Y711">
        <v>73.354969999999994</v>
      </c>
      <c r="Z711">
        <v>65.593500000000006</v>
      </c>
      <c r="AA711">
        <v>41.930210000000002</v>
      </c>
      <c r="AB711">
        <v>79.358860000000007</v>
      </c>
      <c r="AC711">
        <v>44.817439999999998</v>
      </c>
      <c r="AD711">
        <v>70.597530000000006</v>
      </c>
      <c r="AE711">
        <v>67.923609999999996</v>
      </c>
    </row>
    <row r="712" spans="1:31" x14ac:dyDescent="0.2">
      <c r="A712" s="74">
        <v>40238</v>
      </c>
      <c r="B712">
        <v>67.39452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50.830080000000002</v>
      </c>
      <c r="I712">
        <v>66.733580000000003</v>
      </c>
      <c r="J712">
        <v>76.568470000000005</v>
      </c>
      <c r="K712">
        <v>80.414339999999996</v>
      </c>
      <c r="L712">
        <v>87.787000000000006</v>
      </c>
      <c r="M712">
        <v>101.7574</v>
      </c>
      <c r="N712">
        <v>85.849779999999996</v>
      </c>
      <c r="O712">
        <v>48.393540000000002</v>
      </c>
      <c r="P712">
        <v>50.89152</v>
      </c>
      <c r="Q712">
        <v>91.137280000000004</v>
      </c>
      <c r="R712">
        <v>65.926919999999996</v>
      </c>
      <c r="S712">
        <v>87.309700000000007</v>
      </c>
      <c r="T712">
        <v>69.759609999999995</v>
      </c>
      <c r="U712">
        <v>49.875709999999998</v>
      </c>
      <c r="V712">
        <v>74.631420000000006</v>
      </c>
      <c r="W712">
        <v>66.820400000000006</v>
      </c>
      <c r="X712">
        <v>71.243279999999999</v>
      </c>
      <c r="Y712">
        <v>73.754519999999999</v>
      </c>
      <c r="Z712">
        <v>66.020099999999999</v>
      </c>
      <c r="AA712">
        <v>42.041350000000001</v>
      </c>
      <c r="AB712">
        <v>79.608469999999997</v>
      </c>
      <c r="AC712">
        <v>45.362879999999997</v>
      </c>
      <c r="AD712">
        <v>70.573430000000002</v>
      </c>
      <c r="AE712">
        <v>68.446830000000006</v>
      </c>
    </row>
    <row r="713" spans="1:31" x14ac:dyDescent="0.2">
      <c r="A713" s="74">
        <v>40269</v>
      </c>
      <c r="B713">
        <v>67.977289999999996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51.11439</v>
      </c>
      <c r="I713">
        <v>66.247280000000003</v>
      </c>
      <c r="J713">
        <v>77.356449999999995</v>
      </c>
      <c r="K713">
        <v>81.212590000000006</v>
      </c>
      <c r="L713">
        <v>88.241969999999995</v>
      </c>
      <c r="M713">
        <v>100.8651</v>
      </c>
      <c r="N713">
        <v>86.683329999999998</v>
      </c>
      <c r="O713">
        <v>49.186509999999998</v>
      </c>
      <c r="P713">
        <v>51.371980000000001</v>
      </c>
      <c r="Q713">
        <v>90.359930000000006</v>
      </c>
      <c r="R713">
        <v>66.267740000000003</v>
      </c>
      <c r="S713">
        <v>87.584460000000007</v>
      </c>
      <c r="T713">
        <v>70.223590000000002</v>
      </c>
      <c r="U713">
        <v>50.458939999999998</v>
      </c>
      <c r="V713">
        <v>74.790869999999998</v>
      </c>
      <c r="W713">
        <v>67.183329999999998</v>
      </c>
      <c r="X713">
        <v>71.549909999999997</v>
      </c>
      <c r="Y713">
        <v>73.808779999999999</v>
      </c>
      <c r="Z713">
        <v>66.537120000000002</v>
      </c>
      <c r="AA713">
        <v>42.775149999999996</v>
      </c>
      <c r="AB713">
        <v>79.583849999999998</v>
      </c>
      <c r="AC713">
        <v>45.680199999999999</v>
      </c>
      <c r="AD713">
        <v>70.826049999999995</v>
      </c>
      <c r="AE713">
        <v>68.92953</v>
      </c>
    </row>
    <row r="714" spans="1:31" x14ac:dyDescent="0.2">
      <c r="A714" s="74">
        <v>40299</v>
      </c>
      <c r="B714">
        <v>68.313500000000005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51.495089999999998</v>
      </c>
      <c r="I714">
        <v>66.627449999999996</v>
      </c>
      <c r="J714">
        <v>78.685280000000006</v>
      </c>
      <c r="K714">
        <v>82.161739999999995</v>
      </c>
      <c r="L714">
        <v>88.779160000000005</v>
      </c>
      <c r="M714">
        <v>100.2414</v>
      </c>
      <c r="N714">
        <v>87.635959999999997</v>
      </c>
      <c r="O714">
        <v>49.709139999999998</v>
      </c>
      <c r="P714">
        <v>51.810949999999998</v>
      </c>
      <c r="Q714">
        <v>89.547110000000004</v>
      </c>
      <c r="R714">
        <v>66.536000000000001</v>
      </c>
      <c r="S714">
        <v>87.953779999999995</v>
      </c>
      <c r="T714">
        <v>70.554119999999998</v>
      </c>
      <c r="U714">
        <v>51.113239999999998</v>
      </c>
      <c r="V714">
        <v>74.846919999999997</v>
      </c>
      <c r="W714">
        <v>67.535060000000001</v>
      </c>
      <c r="X714">
        <v>71.989819999999995</v>
      </c>
      <c r="Y714">
        <v>74.103030000000004</v>
      </c>
      <c r="Z714">
        <v>67.352199999999996</v>
      </c>
      <c r="AA714">
        <v>43.510249999999999</v>
      </c>
      <c r="AB714">
        <v>79.667649999999995</v>
      </c>
      <c r="AC714">
        <v>46.18777</v>
      </c>
      <c r="AD714">
        <v>71.280619999999999</v>
      </c>
      <c r="AE714">
        <v>69.217529999999996</v>
      </c>
    </row>
    <row r="715" spans="1:31" x14ac:dyDescent="0.2">
      <c r="A715" s="74">
        <v>40330</v>
      </c>
      <c r="B715">
        <v>68.728170000000006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52.048430000000003</v>
      </c>
      <c r="I715">
        <v>67.715720000000005</v>
      </c>
      <c r="J715">
        <v>79.292019999999994</v>
      </c>
      <c r="K715">
        <v>82.904079999999993</v>
      </c>
      <c r="L715">
        <v>88.103139999999996</v>
      </c>
      <c r="M715">
        <v>100.2081</v>
      </c>
      <c r="N715">
        <v>88.336560000000006</v>
      </c>
      <c r="O715">
        <v>50.566839999999999</v>
      </c>
      <c r="P715">
        <v>52.446370000000002</v>
      </c>
      <c r="Q715">
        <v>88.767139999999998</v>
      </c>
      <c r="R715">
        <v>67.04034</v>
      </c>
      <c r="S715">
        <v>87.923919999999995</v>
      </c>
      <c r="T715">
        <v>70.646799999999999</v>
      </c>
      <c r="U715">
        <v>51.705880000000001</v>
      </c>
      <c r="V715">
        <v>75.363979999999998</v>
      </c>
      <c r="W715">
        <v>67.465299999999999</v>
      </c>
      <c r="X715">
        <v>72.276700000000005</v>
      </c>
      <c r="Y715">
        <v>74.684979999999996</v>
      </c>
      <c r="Z715">
        <v>68.298090000000002</v>
      </c>
      <c r="AA715">
        <v>44.137169999999998</v>
      </c>
      <c r="AB715">
        <v>79.74033</v>
      </c>
      <c r="AC715">
        <v>47.083840000000002</v>
      </c>
      <c r="AD715">
        <v>71.439350000000005</v>
      </c>
      <c r="AE715">
        <v>69.637969999999996</v>
      </c>
    </row>
    <row r="716" spans="1:31" x14ac:dyDescent="0.2">
      <c r="A716" s="74">
        <v>40360</v>
      </c>
      <c r="B716">
        <v>69.316550000000007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52.554690000000001</v>
      </c>
      <c r="I716">
        <v>67.774159999999995</v>
      </c>
      <c r="J716">
        <v>79.030609999999996</v>
      </c>
      <c r="K716">
        <v>84.566969999999998</v>
      </c>
      <c r="L716">
        <v>87.233959999999996</v>
      </c>
      <c r="M716">
        <v>100.09399999999999</v>
      </c>
      <c r="N716">
        <v>88.730959999999996</v>
      </c>
      <c r="O716">
        <v>51.290669999999999</v>
      </c>
      <c r="P716">
        <v>53.211269999999999</v>
      </c>
      <c r="Q716">
        <v>88.017139999999998</v>
      </c>
      <c r="R716">
        <v>67.231769999999997</v>
      </c>
      <c r="S716">
        <v>88.026269999999997</v>
      </c>
      <c r="T716">
        <v>70.763990000000007</v>
      </c>
      <c r="U716">
        <v>52.33278</v>
      </c>
      <c r="V716">
        <v>76.280760000000001</v>
      </c>
      <c r="W716">
        <v>67.506259999999997</v>
      </c>
      <c r="X716">
        <v>72.503460000000004</v>
      </c>
      <c r="Y716">
        <v>75.113780000000006</v>
      </c>
      <c r="Z716">
        <v>68.808329999999998</v>
      </c>
      <c r="AA716">
        <v>45.124160000000003</v>
      </c>
      <c r="AB716">
        <v>80.364620000000002</v>
      </c>
      <c r="AC716">
        <v>47.815480000000001</v>
      </c>
      <c r="AD716">
        <v>71.519120000000001</v>
      </c>
      <c r="AE716">
        <v>70.317179999999993</v>
      </c>
    </row>
    <row r="717" spans="1:31" x14ac:dyDescent="0.2">
      <c r="A717" s="74">
        <v>40391</v>
      </c>
      <c r="B717">
        <v>69.918940000000006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52.830480000000001</v>
      </c>
      <c r="I717">
        <v>67.250659999999996</v>
      </c>
      <c r="J717">
        <v>78.687640000000002</v>
      </c>
      <c r="K717">
        <v>87.090630000000004</v>
      </c>
      <c r="L717">
        <v>87.210830000000001</v>
      </c>
      <c r="M717">
        <v>99.847269999999995</v>
      </c>
      <c r="N717">
        <v>88.842020000000005</v>
      </c>
      <c r="O717">
        <v>51.544910000000002</v>
      </c>
      <c r="P717">
        <v>53.938360000000003</v>
      </c>
      <c r="Q717">
        <v>87.304519999999997</v>
      </c>
      <c r="R717">
        <v>66.913039999999995</v>
      </c>
      <c r="S717">
        <v>88.236729999999994</v>
      </c>
      <c r="T717">
        <v>70.953969999999998</v>
      </c>
      <c r="U717">
        <v>53.335599999999999</v>
      </c>
      <c r="V717">
        <v>76.930269999999993</v>
      </c>
      <c r="W717">
        <v>68.008210000000005</v>
      </c>
      <c r="X717">
        <v>72.887259999999998</v>
      </c>
      <c r="Y717">
        <v>75.305809999999994</v>
      </c>
      <c r="Z717">
        <v>69.087509999999995</v>
      </c>
      <c r="AA717">
        <v>46.197769999999998</v>
      </c>
      <c r="AB717">
        <v>80.582040000000006</v>
      </c>
      <c r="AC717">
        <v>48.131100000000004</v>
      </c>
      <c r="AD717">
        <v>71.937129999999996</v>
      </c>
      <c r="AE717">
        <v>70.898650000000004</v>
      </c>
    </row>
    <row r="718" spans="1:31" x14ac:dyDescent="0.2">
      <c r="A718" s="74">
        <v>40422</v>
      </c>
      <c r="B718">
        <v>70.431659999999994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53.274630000000002</v>
      </c>
      <c r="I718">
        <v>66.887169999999998</v>
      </c>
      <c r="J718">
        <v>78.456860000000006</v>
      </c>
      <c r="K718">
        <v>86.90334</v>
      </c>
      <c r="L718">
        <v>87.235690000000005</v>
      </c>
      <c r="M718">
        <v>99.692300000000003</v>
      </c>
      <c r="N718">
        <v>88.305400000000006</v>
      </c>
      <c r="O718">
        <v>52.02149</v>
      </c>
      <c r="P718">
        <v>54.451839999999997</v>
      </c>
      <c r="Q718">
        <v>86.637529999999998</v>
      </c>
      <c r="R718">
        <v>66.945650000000001</v>
      </c>
      <c r="S718">
        <v>88.376840000000001</v>
      </c>
      <c r="T718">
        <v>71.256969999999995</v>
      </c>
      <c r="U718">
        <v>54.148090000000003</v>
      </c>
      <c r="V718">
        <v>77.236999999999995</v>
      </c>
      <c r="W718">
        <v>68.492829999999998</v>
      </c>
      <c r="X718">
        <v>73.145449999999997</v>
      </c>
      <c r="Y718">
        <v>75.451409999999996</v>
      </c>
      <c r="Z718">
        <v>69.519880000000001</v>
      </c>
      <c r="AA718">
        <v>46.807949999999998</v>
      </c>
      <c r="AB718">
        <v>80.401820000000001</v>
      </c>
      <c r="AC718">
        <v>48.581940000000003</v>
      </c>
      <c r="AD718">
        <v>72.196399999999997</v>
      </c>
      <c r="AE718">
        <v>71.22466</v>
      </c>
    </row>
    <row r="719" spans="1:31" x14ac:dyDescent="0.2">
      <c r="A719" s="74">
        <v>40452</v>
      </c>
      <c r="B719">
        <v>71.014430000000004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53.739879999999999</v>
      </c>
      <c r="I719">
        <v>66.49933</v>
      </c>
      <c r="J719">
        <v>78.427639999999997</v>
      </c>
      <c r="K719">
        <v>85.87415</v>
      </c>
      <c r="L719">
        <v>87.262609999999995</v>
      </c>
      <c r="M719">
        <v>99.884379999999993</v>
      </c>
      <c r="N719">
        <v>87.660989999999998</v>
      </c>
      <c r="O719">
        <v>52.782919999999997</v>
      </c>
      <c r="P719">
        <v>55.493819999999999</v>
      </c>
      <c r="Q719">
        <v>86.01361</v>
      </c>
      <c r="R719">
        <v>67.195049999999995</v>
      </c>
      <c r="S719">
        <v>88.520560000000003</v>
      </c>
      <c r="T719">
        <v>71.714709999999997</v>
      </c>
      <c r="U719">
        <v>55.03181</v>
      </c>
      <c r="V719">
        <v>77.600800000000007</v>
      </c>
      <c r="W719">
        <v>69.078410000000005</v>
      </c>
      <c r="X719">
        <v>73.560429999999997</v>
      </c>
      <c r="Y719">
        <v>75.788480000000007</v>
      </c>
      <c r="Z719">
        <v>69.979429999999994</v>
      </c>
      <c r="AA719">
        <v>47.779470000000003</v>
      </c>
      <c r="AB719">
        <v>80.934970000000007</v>
      </c>
      <c r="AC719">
        <v>49.265770000000003</v>
      </c>
      <c r="AD719">
        <v>72.6036</v>
      </c>
      <c r="AE719">
        <v>71.672820000000002</v>
      </c>
    </row>
    <row r="720" spans="1:31" x14ac:dyDescent="0.2">
      <c r="A720" s="74">
        <v>40483</v>
      </c>
      <c r="B720">
        <v>71.953040000000001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54.181530000000002</v>
      </c>
      <c r="I720">
        <v>67.343119999999999</v>
      </c>
      <c r="J720">
        <v>78.443399999999997</v>
      </c>
      <c r="K720">
        <v>86.340400000000002</v>
      </c>
      <c r="L720">
        <v>87.366529999999997</v>
      </c>
      <c r="M720">
        <v>99.537099999999995</v>
      </c>
      <c r="N720">
        <v>87.788889999999995</v>
      </c>
      <c r="O720">
        <v>53.526090000000003</v>
      </c>
      <c r="P720">
        <v>56.39669</v>
      </c>
      <c r="Q720">
        <v>85.440569999999994</v>
      </c>
      <c r="R720">
        <v>67.467160000000007</v>
      </c>
      <c r="S720">
        <v>88.561620000000005</v>
      </c>
      <c r="T720">
        <v>71.698229999999995</v>
      </c>
      <c r="U720">
        <v>55.505020000000002</v>
      </c>
      <c r="V720">
        <v>78.333820000000003</v>
      </c>
      <c r="W720">
        <v>69.599770000000007</v>
      </c>
      <c r="X720">
        <v>73.808719999999994</v>
      </c>
      <c r="Y720">
        <v>76.063130000000001</v>
      </c>
      <c r="Z720">
        <v>70.36121</v>
      </c>
      <c r="AA720">
        <v>48.524230000000003</v>
      </c>
      <c r="AB720">
        <v>81.125140000000002</v>
      </c>
      <c r="AC720">
        <v>49.959919999999997</v>
      </c>
      <c r="AD720">
        <v>72.775620000000004</v>
      </c>
      <c r="AE720">
        <v>72.157039999999995</v>
      </c>
    </row>
    <row r="721" spans="1:31" x14ac:dyDescent="0.2">
      <c r="A721" s="74">
        <v>40513</v>
      </c>
      <c r="B721">
        <v>72.748760000000004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54.880580000000002</v>
      </c>
      <c r="I721">
        <v>68.263159999999999</v>
      </c>
      <c r="J721">
        <v>78.936809999999994</v>
      </c>
      <c r="K721">
        <v>87.160839999999993</v>
      </c>
      <c r="L721">
        <v>87.665700000000001</v>
      </c>
      <c r="M721">
        <v>98.592669999999998</v>
      </c>
      <c r="N721">
        <v>87.244010000000003</v>
      </c>
      <c r="O721">
        <v>54.47383</v>
      </c>
      <c r="P721">
        <v>57.233699999999999</v>
      </c>
      <c r="Q721">
        <v>84.948980000000006</v>
      </c>
      <c r="R721">
        <v>67.693960000000004</v>
      </c>
      <c r="S721">
        <v>88.522220000000004</v>
      </c>
      <c r="T721">
        <v>71.710840000000005</v>
      </c>
      <c r="U721">
        <v>55.579880000000003</v>
      </c>
      <c r="V721">
        <v>79.029039999999995</v>
      </c>
      <c r="W721">
        <v>70.066860000000005</v>
      </c>
      <c r="X721">
        <v>74.038669999999996</v>
      </c>
      <c r="Y721">
        <v>76.338070000000002</v>
      </c>
      <c r="Z721">
        <v>70.842190000000002</v>
      </c>
      <c r="AA721">
        <v>47.791800000000002</v>
      </c>
      <c r="AB721">
        <v>80.816519999999997</v>
      </c>
      <c r="AC721">
        <v>51.146850000000001</v>
      </c>
      <c r="AD721">
        <v>73.040719999999993</v>
      </c>
      <c r="AE721">
        <v>72.429779999999994</v>
      </c>
    </row>
    <row r="722" spans="1:31" x14ac:dyDescent="0.2">
      <c r="A722" s="74">
        <v>40544</v>
      </c>
      <c r="B722">
        <v>73.227860000000007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55.55912</v>
      </c>
      <c r="I722">
        <v>68.726020000000005</v>
      </c>
      <c r="J722">
        <v>79.09666</v>
      </c>
      <c r="K722">
        <v>81.306820000000002</v>
      </c>
      <c r="L722">
        <v>87.850070000000002</v>
      </c>
      <c r="M722">
        <v>98.117189999999994</v>
      </c>
      <c r="N722">
        <v>87.016760000000005</v>
      </c>
      <c r="O722">
        <v>55.490070000000003</v>
      </c>
      <c r="P722">
        <v>57.980420000000002</v>
      </c>
      <c r="Q722">
        <v>84.601150000000004</v>
      </c>
      <c r="R722">
        <v>67.699420000000003</v>
      </c>
      <c r="S722">
        <v>88.696039999999996</v>
      </c>
      <c r="T722">
        <v>72.205979999999997</v>
      </c>
      <c r="U722">
        <v>56.110720000000001</v>
      </c>
      <c r="V722">
        <v>79.753749999999997</v>
      </c>
      <c r="W722">
        <v>70.797330000000002</v>
      </c>
      <c r="X722">
        <v>74.322239999999994</v>
      </c>
      <c r="Y722">
        <v>76.450299999999999</v>
      </c>
      <c r="Z722">
        <v>70.97681</v>
      </c>
      <c r="AA722">
        <v>49.702120000000001</v>
      </c>
      <c r="AB722">
        <v>80.352609999999999</v>
      </c>
      <c r="AC722">
        <v>52.387540000000001</v>
      </c>
      <c r="AD722">
        <v>73.34487</v>
      </c>
      <c r="AE722">
        <v>72.86533</v>
      </c>
    </row>
    <row r="723" spans="1:31" x14ac:dyDescent="0.2">
      <c r="A723" s="74">
        <v>40575</v>
      </c>
      <c r="B723">
        <v>73.869479999999996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56.086530000000003</v>
      </c>
      <c r="I723">
        <v>68.987009999999998</v>
      </c>
      <c r="J723">
        <v>78.797110000000004</v>
      </c>
      <c r="K723">
        <v>75.298310000000001</v>
      </c>
      <c r="L723">
        <v>87.745750000000001</v>
      </c>
      <c r="M723">
        <v>98.270150000000001</v>
      </c>
      <c r="N723">
        <v>87.528509999999997</v>
      </c>
      <c r="O723">
        <v>56.016779999999997</v>
      </c>
      <c r="P723">
        <v>58.487929999999999</v>
      </c>
      <c r="Q723">
        <v>84.43562</v>
      </c>
      <c r="R723">
        <v>68.000360000000001</v>
      </c>
      <c r="S723">
        <v>88.856549999999999</v>
      </c>
      <c r="T723">
        <v>72.499790000000004</v>
      </c>
      <c r="U723">
        <v>56.763289999999998</v>
      </c>
      <c r="V723">
        <v>80.335059999999999</v>
      </c>
      <c r="W723">
        <v>71.342560000000006</v>
      </c>
      <c r="X723">
        <v>74.686019999999999</v>
      </c>
      <c r="Y723">
        <v>76.650540000000007</v>
      </c>
      <c r="Z723">
        <v>71.13297</v>
      </c>
      <c r="AA723">
        <v>51.771099999999997</v>
      </c>
      <c r="AB723">
        <v>80.003960000000006</v>
      </c>
      <c r="AC723">
        <v>53.412300000000002</v>
      </c>
      <c r="AD723">
        <v>73.722980000000007</v>
      </c>
      <c r="AE723">
        <v>73.295349999999999</v>
      </c>
    </row>
    <row r="724" spans="1:31" x14ac:dyDescent="0.2">
      <c r="A724" s="74">
        <v>40603</v>
      </c>
      <c r="B724">
        <v>74.491470000000007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56.892699999999998</v>
      </c>
      <c r="I724">
        <v>69.092100000000002</v>
      </c>
      <c r="J724">
        <v>78.641220000000004</v>
      </c>
      <c r="K724">
        <v>76.028739999999999</v>
      </c>
      <c r="L724">
        <v>87.838419999999999</v>
      </c>
      <c r="M724">
        <v>98.800539999999998</v>
      </c>
      <c r="N724">
        <v>87.461579999999998</v>
      </c>
      <c r="O724">
        <v>56.442340000000002</v>
      </c>
      <c r="P724">
        <v>59.302880000000002</v>
      </c>
      <c r="Q724">
        <v>84.497730000000004</v>
      </c>
      <c r="R724">
        <v>68.414019999999994</v>
      </c>
      <c r="S724">
        <v>89.058329999999998</v>
      </c>
      <c r="T724">
        <v>72.805509999999998</v>
      </c>
      <c r="U724">
        <v>57.438940000000002</v>
      </c>
      <c r="V724">
        <v>80.568240000000003</v>
      </c>
      <c r="W724">
        <v>71.772319999999993</v>
      </c>
      <c r="X724">
        <v>75.152150000000006</v>
      </c>
      <c r="Y724">
        <v>77.410690000000002</v>
      </c>
      <c r="Z724">
        <v>72.530090000000001</v>
      </c>
      <c r="AA724">
        <v>51.658259999999999</v>
      </c>
      <c r="AB724">
        <v>80.574529999999996</v>
      </c>
      <c r="AC724">
        <v>54.484259999999999</v>
      </c>
      <c r="AD724">
        <v>74.091130000000007</v>
      </c>
      <c r="AE724">
        <v>73.384960000000007</v>
      </c>
    </row>
    <row r="725" spans="1:31" x14ac:dyDescent="0.2">
      <c r="A725" s="74">
        <v>40634</v>
      </c>
      <c r="B725">
        <v>74.981790000000004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57.31344</v>
      </c>
      <c r="I725">
        <v>69.859539999999996</v>
      </c>
      <c r="J725">
        <v>78.888319999999993</v>
      </c>
      <c r="K725">
        <v>75.616489999999999</v>
      </c>
      <c r="L725">
        <v>88.276309999999995</v>
      </c>
      <c r="M725">
        <v>99.017139999999998</v>
      </c>
      <c r="N725">
        <v>87.447730000000007</v>
      </c>
      <c r="O725">
        <v>56.774380000000001</v>
      </c>
      <c r="P725">
        <v>60.110480000000003</v>
      </c>
      <c r="Q725">
        <v>84.785499999999999</v>
      </c>
      <c r="R725">
        <v>68.595370000000003</v>
      </c>
      <c r="S725">
        <v>89.423789999999997</v>
      </c>
      <c r="T725">
        <v>73.107230000000001</v>
      </c>
      <c r="U725">
        <v>58.311680000000003</v>
      </c>
      <c r="V725">
        <v>81.108720000000005</v>
      </c>
      <c r="W725">
        <v>72.400720000000007</v>
      </c>
      <c r="X725">
        <v>75.670969999999997</v>
      </c>
      <c r="Y725">
        <v>77.940860000000001</v>
      </c>
      <c r="Z725">
        <v>73.424120000000002</v>
      </c>
      <c r="AA725">
        <v>52.415329999999997</v>
      </c>
      <c r="AB725">
        <v>80.998750000000001</v>
      </c>
      <c r="AC725">
        <v>55.412619999999997</v>
      </c>
      <c r="AD725">
        <v>74.608019999999996</v>
      </c>
      <c r="AE725">
        <v>73.365039999999993</v>
      </c>
    </row>
    <row r="726" spans="1:31" x14ac:dyDescent="0.2">
      <c r="A726" s="74">
        <v>40664</v>
      </c>
      <c r="B726">
        <v>75.379649999999998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58.033630000000002</v>
      </c>
      <c r="I726">
        <v>69.647189999999995</v>
      </c>
      <c r="J726">
        <v>79.557500000000005</v>
      </c>
      <c r="K726">
        <v>75.286749999999998</v>
      </c>
      <c r="L726">
        <v>88.574100000000001</v>
      </c>
      <c r="M726">
        <v>99.050929999999994</v>
      </c>
      <c r="N726">
        <v>87.853700000000003</v>
      </c>
      <c r="O726">
        <v>57.20158</v>
      </c>
      <c r="P726">
        <v>60.80894</v>
      </c>
      <c r="Q726">
        <v>85.168620000000004</v>
      </c>
      <c r="R726">
        <v>69.29419</v>
      </c>
      <c r="S726">
        <v>89.836519999999993</v>
      </c>
      <c r="T726">
        <v>73.310159999999996</v>
      </c>
      <c r="U726">
        <v>59.364280000000001</v>
      </c>
      <c r="V726">
        <v>81.909610000000001</v>
      </c>
      <c r="W726">
        <v>72.868930000000006</v>
      </c>
      <c r="X726">
        <v>76.124080000000006</v>
      </c>
      <c r="Y726">
        <v>78.340639999999993</v>
      </c>
      <c r="Z726">
        <v>73.234049999999996</v>
      </c>
      <c r="AA726">
        <v>52.749839999999999</v>
      </c>
      <c r="AB726">
        <v>80.879329999999996</v>
      </c>
      <c r="AC726">
        <v>56.449210000000001</v>
      </c>
      <c r="AD726">
        <v>75.034329999999997</v>
      </c>
      <c r="AE726">
        <v>73.579440000000005</v>
      </c>
    </row>
    <row r="727" spans="1:31" x14ac:dyDescent="0.2">
      <c r="A727" s="74">
        <v>40695</v>
      </c>
      <c r="B727">
        <v>75.404859999999999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59.273110000000003</v>
      </c>
      <c r="I727">
        <v>68.591549999999998</v>
      </c>
      <c r="J727">
        <v>79.348050000000001</v>
      </c>
      <c r="K727">
        <v>75.7316</v>
      </c>
      <c r="L727">
        <v>88.634860000000003</v>
      </c>
      <c r="M727">
        <v>98.978459999999998</v>
      </c>
      <c r="N727">
        <v>88.018280000000004</v>
      </c>
      <c r="O727">
        <v>57.727600000000002</v>
      </c>
      <c r="P727">
        <v>61.422400000000003</v>
      </c>
      <c r="Q727">
        <v>85.619029999999995</v>
      </c>
      <c r="R727">
        <v>69.961370000000002</v>
      </c>
      <c r="S727">
        <v>89.89958</v>
      </c>
      <c r="T727">
        <v>73.905100000000004</v>
      </c>
      <c r="U727">
        <v>60.274340000000002</v>
      </c>
      <c r="V727">
        <v>81.928240000000002</v>
      </c>
      <c r="W727">
        <v>73.336460000000002</v>
      </c>
      <c r="X727">
        <v>76.641840000000002</v>
      </c>
      <c r="Y727">
        <v>78.687359999999998</v>
      </c>
      <c r="Z727">
        <v>73.481960000000001</v>
      </c>
      <c r="AA727">
        <v>52.991950000000003</v>
      </c>
      <c r="AB727">
        <v>81.795400000000001</v>
      </c>
      <c r="AC727">
        <v>57.246090000000002</v>
      </c>
      <c r="AD727">
        <v>75.734049999999996</v>
      </c>
      <c r="AE727">
        <v>74.028000000000006</v>
      </c>
    </row>
    <row r="728" spans="1:31" x14ac:dyDescent="0.2">
      <c r="A728" s="74">
        <v>40725</v>
      </c>
      <c r="B728">
        <v>75.539339999999996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59.775820000000003</v>
      </c>
      <c r="I728">
        <v>68.566469999999995</v>
      </c>
      <c r="J728">
        <v>79.313860000000005</v>
      </c>
      <c r="K728">
        <v>76.347269999999995</v>
      </c>
      <c r="L728">
        <v>88.700209999999998</v>
      </c>
      <c r="M728">
        <v>98.634429999999995</v>
      </c>
      <c r="N728">
        <v>88.704769999999996</v>
      </c>
      <c r="O728">
        <v>58.601509999999998</v>
      </c>
      <c r="P728">
        <v>62.209029999999998</v>
      </c>
      <c r="Q728">
        <v>86.246610000000004</v>
      </c>
      <c r="R728">
        <v>70.720910000000003</v>
      </c>
      <c r="S728">
        <v>90.118549999999999</v>
      </c>
      <c r="T728">
        <v>74.517750000000007</v>
      </c>
      <c r="U728">
        <v>61.069070000000004</v>
      </c>
      <c r="V728">
        <v>81.942939999999993</v>
      </c>
      <c r="W728">
        <v>73.716800000000006</v>
      </c>
      <c r="X728">
        <v>77.585009999999997</v>
      </c>
      <c r="Y728">
        <v>78.954570000000004</v>
      </c>
      <c r="Z728">
        <v>73.922070000000005</v>
      </c>
      <c r="AA728">
        <v>53.86195</v>
      </c>
      <c r="AB728">
        <v>82.353260000000006</v>
      </c>
      <c r="AC728">
        <v>57.992319999999999</v>
      </c>
      <c r="AD728">
        <v>77.296360000000007</v>
      </c>
      <c r="AE728">
        <v>74.424359999999993</v>
      </c>
    </row>
    <row r="729" spans="1:31" x14ac:dyDescent="0.2">
      <c r="A729" s="74">
        <v>40756</v>
      </c>
      <c r="B729">
        <v>76.374279999999999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60.91628</v>
      </c>
      <c r="I729">
        <v>69.055660000000003</v>
      </c>
      <c r="J729">
        <v>79.575239999999994</v>
      </c>
      <c r="K729">
        <v>76.931740000000005</v>
      </c>
      <c r="L729">
        <v>88.897080000000003</v>
      </c>
      <c r="M729">
        <v>98.568659999999994</v>
      </c>
      <c r="N729">
        <v>89.481390000000005</v>
      </c>
      <c r="O729">
        <v>59.963760000000001</v>
      </c>
      <c r="P729">
        <v>63.008519999999997</v>
      </c>
      <c r="Q729">
        <v>87.047449999999998</v>
      </c>
      <c r="R729">
        <v>71.893810000000002</v>
      </c>
      <c r="S729">
        <v>90.188959999999994</v>
      </c>
      <c r="T729">
        <v>74.994960000000006</v>
      </c>
      <c r="U729">
        <v>62.41095</v>
      </c>
      <c r="V729">
        <v>82.446520000000007</v>
      </c>
      <c r="W729">
        <v>73.563699999999997</v>
      </c>
      <c r="X729">
        <v>78.766620000000003</v>
      </c>
      <c r="Y729">
        <v>79.557239999999993</v>
      </c>
      <c r="Z729">
        <v>74.76437</v>
      </c>
      <c r="AA729">
        <v>54.840260000000001</v>
      </c>
      <c r="AB729">
        <v>83.024889999999999</v>
      </c>
      <c r="AC729">
        <v>59.053730000000002</v>
      </c>
      <c r="AD729">
        <v>79.072249999999997</v>
      </c>
      <c r="AE729">
        <v>75.008129999999994</v>
      </c>
    </row>
    <row r="730" spans="1:31" x14ac:dyDescent="0.2">
      <c r="A730" s="74">
        <v>40787</v>
      </c>
      <c r="B730">
        <v>77.245639999999995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62.125520000000002</v>
      </c>
      <c r="I730">
        <v>69.361890000000002</v>
      </c>
      <c r="J730">
        <v>79.906229999999994</v>
      </c>
      <c r="K730">
        <v>79.091520000000003</v>
      </c>
      <c r="L730">
        <v>89.18056</v>
      </c>
      <c r="M730">
        <v>98.658799999999999</v>
      </c>
      <c r="N730">
        <v>90.896770000000004</v>
      </c>
      <c r="O730">
        <v>60.70778</v>
      </c>
      <c r="P730">
        <v>63.65287</v>
      </c>
      <c r="Q730">
        <v>87.821539999999999</v>
      </c>
      <c r="R730">
        <v>73.139359999999996</v>
      </c>
      <c r="S730">
        <v>90.381039999999999</v>
      </c>
      <c r="T730">
        <v>75.572819999999993</v>
      </c>
      <c r="U730">
        <v>63.492359999999998</v>
      </c>
      <c r="V730">
        <v>83.233230000000006</v>
      </c>
      <c r="W730">
        <v>73.473820000000003</v>
      </c>
      <c r="X730">
        <v>79.21387</v>
      </c>
      <c r="Y730">
        <v>80.260379999999998</v>
      </c>
      <c r="Z730">
        <v>76.124290000000002</v>
      </c>
      <c r="AA730">
        <v>55.557560000000002</v>
      </c>
      <c r="AB730">
        <v>84.503140000000002</v>
      </c>
      <c r="AC730">
        <v>59.579230000000003</v>
      </c>
      <c r="AD730">
        <v>79.276679999999999</v>
      </c>
      <c r="AE730">
        <v>75.721800000000002</v>
      </c>
    </row>
    <row r="731" spans="1:31" x14ac:dyDescent="0.2">
      <c r="A731" s="74">
        <v>40817</v>
      </c>
      <c r="B731">
        <v>77.72475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62.604970000000002</v>
      </c>
      <c r="I731">
        <v>70.037149999999997</v>
      </c>
      <c r="J731">
        <v>80.453950000000006</v>
      </c>
      <c r="K731">
        <v>79.447620000000001</v>
      </c>
      <c r="L731">
        <v>89.137079999999997</v>
      </c>
      <c r="M731">
        <v>98.063190000000006</v>
      </c>
      <c r="N731">
        <v>92.352260000000001</v>
      </c>
      <c r="O731">
        <v>61.289969999999997</v>
      </c>
      <c r="P731">
        <v>64.268789999999996</v>
      </c>
      <c r="Q731">
        <v>88.460340000000002</v>
      </c>
      <c r="R731">
        <v>73.850620000000006</v>
      </c>
      <c r="S731">
        <v>90.579610000000002</v>
      </c>
      <c r="T731">
        <v>75.988590000000002</v>
      </c>
      <c r="U731">
        <v>64.121920000000003</v>
      </c>
      <c r="V731">
        <v>84.111080000000001</v>
      </c>
      <c r="W731">
        <v>74.191019999999995</v>
      </c>
      <c r="X731">
        <v>79.498159999999999</v>
      </c>
      <c r="Y731">
        <v>80.366010000000003</v>
      </c>
      <c r="Z731">
        <v>77.108919999999998</v>
      </c>
      <c r="AA731">
        <v>57.120649999999998</v>
      </c>
      <c r="AB731">
        <v>85.237719999999996</v>
      </c>
      <c r="AC731">
        <v>59.395060000000001</v>
      </c>
      <c r="AD731">
        <v>79.539280000000005</v>
      </c>
      <c r="AE731">
        <v>76.585380000000001</v>
      </c>
    </row>
    <row r="732" spans="1:31" x14ac:dyDescent="0.2">
      <c r="A732" s="74">
        <v>40848</v>
      </c>
      <c r="B732">
        <v>78.069370000000006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63.658160000000002</v>
      </c>
      <c r="I732">
        <v>70.822720000000004</v>
      </c>
      <c r="J732">
        <v>80.844350000000006</v>
      </c>
      <c r="K732">
        <v>79.292540000000002</v>
      </c>
      <c r="L732">
        <v>89.053970000000007</v>
      </c>
      <c r="M732">
        <v>97.302390000000003</v>
      </c>
      <c r="N732">
        <v>92.575540000000004</v>
      </c>
      <c r="O732">
        <v>62.237560000000002</v>
      </c>
      <c r="P732">
        <v>64.917529999999999</v>
      </c>
      <c r="Q732">
        <v>89.096639999999994</v>
      </c>
      <c r="R732">
        <v>74.153589999999994</v>
      </c>
      <c r="S732">
        <v>90.752709999999993</v>
      </c>
      <c r="T732">
        <v>76.114379999999997</v>
      </c>
      <c r="U732">
        <v>64.89573</v>
      </c>
      <c r="V732">
        <v>84.409180000000006</v>
      </c>
      <c r="W732">
        <v>75.157550000000001</v>
      </c>
      <c r="X732">
        <v>79.814139999999995</v>
      </c>
      <c r="Y732">
        <v>80.392319999999998</v>
      </c>
      <c r="Z732">
        <v>78.113309999999998</v>
      </c>
      <c r="AA732">
        <v>58.728679999999997</v>
      </c>
      <c r="AB732">
        <v>85.40746</v>
      </c>
      <c r="AC732">
        <v>59.53266</v>
      </c>
      <c r="AD732">
        <v>79.88</v>
      </c>
      <c r="AE732">
        <v>77.283559999999994</v>
      </c>
    </row>
    <row r="733" spans="1:31" x14ac:dyDescent="0.2">
      <c r="A733" s="74">
        <v>40878</v>
      </c>
      <c r="B733">
        <v>78.52046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64.899609999999996</v>
      </c>
      <c r="I733">
        <v>71.434079999999994</v>
      </c>
      <c r="J733">
        <v>81.920829999999995</v>
      </c>
      <c r="K733">
        <v>81.768659999999997</v>
      </c>
      <c r="L733">
        <v>89.516689999999997</v>
      </c>
      <c r="M733">
        <v>96.451350000000005</v>
      </c>
      <c r="N733">
        <v>92.214489999999998</v>
      </c>
      <c r="O733">
        <v>63.490589999999997</v>
      </c>
      <c r="P733">
        <v>66.117779999999996</v>
      </c>
      <c r="Q733">
        <v>89.765690000000006</v>
      </c>
      <c r="R733">
        <v>75.068920000000006</v>
      </c>
      <c r="S733">
        <v>90.8215</v>
      </c>
      <c r="T733">
        <v>76.371129999999994</v>
      </c>
      <c r="U733">
        <v>65.936899999999994</v>
      </c>
      <c r="V733">
        <v>84.417230000000004</v>
      </c>
      <c r="W733">
        <v>75.628389999999996</v>
      </c>
      <c r="X733">
        <v>80.154160000000005</v>
      </c>
      <c r="Y733">
        <v>80.617400000000004</v>
      </c>
      <c r="Z733">
        <v>79.384219999999999</v>
      </c>
      <c r="AA733">
        <v>57.460389999999997</v>
      </c>
      <c r="AB733">
        <v>85.878720000000001</v>
      </c>
      <c r="AC733">
        <v>59.894730000000003</v>
      </c>
      <c r="AD733">
        <v>80.202439999999996</v>
      </c>
      <c r="AE733">
        <v>77.966089999999994</v>
      </c>
    </row>
    <row r="734" spans="1:31" x14ac:dyDescent="0.2">
      <c r="A734" s="74">
        <v>40909</v>
      </c>
      <c r="B734">
        <v>79.097629999999995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65.653220000000005</v>
      </c>
      <c r="I734">
        <v>71.907619999999994</v>
      </c>
      <c r="J734">
        <v>82.563280000000006</v>
      </c>
      <c r="K734">
        <v>84.164910000000006</v>
      </c>
      <c r="L734">
        <v>89.737949999999998</v>
      </c>
      <c r="M734">
        <v>96.289860000000004</v>
      </c>
      <c r="N734">
        <v>90.484759999999994</v>
      </c>
      <c r="O734">
        <v>64.913659999999993</v>
      </c>
      <c r="P734">
        <v>66.796229999999994</v>
      </c>
      <c r="Q734">
        <v>90.311769999999996</v>
      </c>
      <c r="R734">
        <v>75.985990000000001</v>
      </c>
      <c r="S734">
        <v>90.987790000000004</v>
      </c>
      <c r="T734">
        <v>76.966729999999998</v>
      </c>
      <c r="U734">
        <v>67.238950000000003</v>
      </c>
      <c r="V734">
        <v>84.643460000000005</v>
      </c>
      <c r="W734">
        <v>75.877989999999997</v>
      </c>
      <c r="X734">
        <v>80.711399999999998</v>
      </c>
      <c r="Y734">
        <v>80.866829999999993</v>
      </c>
      <c r="Z734">
        <v>80.271339999999995</v>
      </c>
      <c r="AA734">
        <v>59.104199999999999</v>
      </c>
      <c r="AB734">
        <v>87.25421</v>
      </c>
      <c r="AC734">
        <v>59.843649999999997</v>
      </c>
      <c r="AD734">
        <v>80.860600000000005</v>
      </c>
      <c r="AE734">
        <v>78.316019999999995</v>
      </c>
    </row>
    <row r="735" spans="1:31" x14ac:dyDescent="0.2">
      <c r="A735" s="74">
        <v>40940</v>
      </c>
      <c r="B735">
        <v>79.587950000000006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66.275859999999994</v>
      </c>
      <c r="I735">
        <v>72.408460000000005</v>
      </c>
      <c r="J735">
        <v>82.830960000000005</v>
      </c>
      <c r="K735">
        <v>86.092870000000005</v>
      </c>
      <c r="L735">
        <v>89.598780000000005</v>
      </c>
      <c r="M735">
        <v>96.25864</v>
      </c>
      <c r="N735">
        <v>88.771929999999998</v>
      </c>
      <c r="O735">
        <v>65.89452</v>
      </c>
      <c r="P735">
        <v>66.89743</v>
      </c>
      <c r="Q735">
        <v>90.663600000000002</v>
      </c>
      <c r="R735">
        <v>76.535550000000001</v>
      </c>
      <c r="S735">
        <v>91.11139</v>
      </c>
      <c r="T735">
        <v>78.086860000000001</v>
      </c>
      <c r="U735">
        <v>68.118110000000001</v>
      </c>
      <c r="V735">
        <v>85.243290000000002</v>
      </c>
      <c r="W735">
        <v>76.248599999999996</v>
      </c>
      <c r="X735">
        <v>81.050030000000007</v>
      </c>
      <c r="Y735">
        <v>81.027979999999999</v>
      </c>
      <c r="Z735">
        <v>80.518090000000001</v>
      </c>
      <c r="AA735">
        <v>61.815719999999999</v>
      </c>
      <c r="AB735">
        <v>88.350129999999993</v>
      </c>
      <c r="AC735">
        <v>59.86065</v>
      </c>
      <c r="AD735">
        <v>81.216279999999998</v>
      </c>
      <c r="AE735">
        <v>77.987669999999994</v>
      </c>
    </row>
    <row r="736" spans="1:31" x14ac:dyDescent="0.2">
      <c r="A736" s="74">
        <v>40969</v>
      </c>
      <c r="B736">
        <v>80.061449999999994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66.94547</v>
      </c>
      <c r="I736">
        <v>73.105000000000004</v>
      </c>
      <c r="J736">
        <v>83.134190000000004</v>
      </c>
      <c r="K736">
        <v>87.401340000000005</v>
      </c>
      <c r="L736">
        <v>90.120220000000003</v>
      </c>
      <c r="M736">
        <v>95.755380000000002</v>
      </c>
      <c r="N736">
        <v>88.355249999999998</v>
      </c>
      <c r="O736">
        <v>66.834519999999998</v>
      </c>
      <c r="P736">
        <v>67.429280000000006</v>
      </c>
      <c r="Q736">
        <v>90.824430000000007</v>
      </c>
      <c r="R736">
        <v>77.012439999999998</v>
      </c>
      <c r="S736">
        <v>91.349209999999999</v>
      </c>
      <c r="T736">
        <v>78.856290000000001</v>
      </c>
      <c r="U736">
        <v>69.255049999999997</v>
      </c>
      <c r="V736">
        <v>85.863990000000001</v>
      </c>
      <c r="W736">
        <v>76.814779999999999</v>
      </c>
      <c r="X736">
        <v>81.458430000000007</v>
      </c>
      <c r="Y736">
        <v>81.121989999999997</v>
      </c>
      <c r="Z736">
        <v>80.399450000000002</v>
      </c>
      <c r="AA736">
        <v>61.392940000000003</v>
      </c>
      <c r="AB736">
        <v>88.593729999999994</v>
      </c>
      <c r="AC736">
        <v>60.388669999999998</v>
      </c>
      <c r="AD736">
        <v>81.58775</v>
      </c>
      <c r="AE736">
        <v>78.026809999999998</v>
      </c>
    </row>
    <row r="737" spans="1:31" x14ac:dyDescent="0.2">
      <c r="A737" s="74">
        <v>41000</v>
      </c>
      <c r="B737">
        <v>80.484530000000007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67.669340000000005</v>
      </c>
      <c r="I737">
        <v>73.667140000000003</v>
      </c>
      <c r="J737">
        <v>83.372720000000001</v>
      </c>
      <c r="K737">
        <v>88.920509999999993</v>
      </c>
      <c r="L737">
        <v>90.605130000000003</v>
      </c>
      <c r="M737">
        <v>96.113919999999993</v>
      </c>
      <c r="N737">
        <v>87.720550000000003</v>
      </c>
      <c r="O737">
        <v>67.846599999999995</v>
      </c>
      <c r="P737">
        <v>68.090890000000002</v>
      </c>
      <c r="Q737">
        <v>88.871399999999994</v>
      </c>
      <c r="R737">
        <v>77.376549999999995</v>
      </c>
      <c r="S737">
        <v>91.480999999999995</v>
      </c>
      <c r="T737">
        <v>79.043400000000005</v>
      </c>
      <c r="U737">
        <v>70.319320000000005</v>
      </c>
      <c r="V737">
        <v>86.130309999999994</v>
      </c>
      <c r="W737">
        <v>77.517589999999998</v>
      </c>
      <c r="X737">
        <v>81.930970000000002</v>
      </c>
      <c r="Y737">
        <v>81.551249999999996</v>
      </c>
      <c r="Z737">
        <v>80.511989999999997</v>
      </c>
      <c r="AA737">
        <v>62.162570000000002</v>
      </c>
      <c r="AB737">
        <v>88.722819999999999</v>
      </c>
      <c r="AC737">
        <v>61.153689999999997</v>
      </c>
      <c r="AD737">
        <v>82.038989999999998</v>
      </c>
      <c r="AE737">
        <v>78.045659999999998</v>
      </c>
    </row>
    <row r="738" spans="1:31" x14ac:dyDescent="0.2">
      <c r="A738" s="74">
        <v>41030</v>
      </c>
      <c r="B738">
        <v>81.154150000000001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68.543009999999995</v>
      </c>
      <c r="I738">
        <v>74.037649999999999</v>
      </c>
      <c r="J738">
        <v>84.006159999999994</v>
      </c>
      <c r="K738">
        <v>89.344070000000002</v>
      </c>
      <c r="L738">
        <v>90.796610000000001</v>
      </c>
      <c r="M738">
        <v>96.546859999999995</v>
      </c>
      <c r="N738">
        <v>87.645359999999997</v>
      </c>
      <c r="O738">
        <v>68.899559999999994</v>
      </c>
      <c r="P738">
        <v>68.917850000000001</v>
      </c>
      <c r="Q738">
        <v>86.735039999999998</v>
      </c>
      <c r="R738">
        <v>77.799130000000005</v>
      </c>
      <c r="S738">
        <v>91.534360000000007</v>
      </c>
      <c r="T738">
        <v>79.50264</v>
      </c>
      <c r="U738">
        <v>71.107789999999994</v>
      </c>
      <c r="V738">
        <v>85.738290000000006</v>
      </c>
      <c r="W738">
        <v>78.065550000000002</v>
      </c>
      <c r="X738">
        <v>82.26061</v>
      </c>
      <c r="Y738">
        <v>81.978700000000003</v>
      </c>
      <c r="Z738">
        <v>81.051060000000007</v>
      </c>
      <c r="AA738">
        <v>62.876640000000002</v>
      </c>
      <c r="AB738">
        <v>88.263239999999996</v>
      </c>
      <c r="AC738">
        <v>61.820300000000003</v>
      </c>
      <c r="AD738">
        <v>82.302419999999998</v>
      </c>
      <c r="AE738">
        <v>78.238590000000002</v>
      </c>
    </row>
    <row r="739" spans="1:31" x14ac:dyDescent="0.2">
      <c r="A739" s="74">
        <v>41061</v>
      </c>
      <c r="B739">
        <v>81.888229999999993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69.030159999999995</v>
      </c>
      <c r="I739">
        <v>74.441800000000001</v>
      </c>
      <c r="J739">
        <v>84.246189999999999</v>
      </c>
      <c r="K739">
        <v>89.508700000000005</v>
      </c>
      <c r="L739">
        <v>91.149150000000006</v>
      </c>
      <c r="M739">
        <v>96.560050000000004</v>
      </c>
      <c r="N739">
        <v>88.148960000000002</v>
      </c>
      <c r="O739">
        <v>69.808859999999996</v>
      </c>
      <c r="P739">
        <v>70.327579999999998</v>
      </c>
      <c r="Q739">
        <v>86.403660000000002</v>
      </c>
      <c r="R739">
        <v>78.546629999999993</v>
      </c>
      <c r="S739">
        <v>91.650260000000003</v>
      </c>
      <c r="T739">
        <v>80.068420000000003</v>
      </c>
      <c r="U739">
        <v>72.502880000000005</v>
      </c>
      <c r="V739">
        <v>85.982929999999996</v>
      </c>
      <c r="W739">
        <v>78.537869999999998</v>
      </c>
      <c r="X739">
        <v>82.786940000000001</v>
      </c>
      <c r="Y739">
        <v>82.347909999999999</v>
      </c>
      <c r="Z739">
        <v>81.63194</v>
      </c>
      <c r="AA739">
        <v>63.482840000000003</v>
      </c>
      <c r="AB739">
        <v>87.539090000000002</v>
      </c>
      <c r="AC739">
        <v>62.51052</v>
      </c>
      <c r="AD739">
        <v>82.882469999999998</v>
      </c>
      <c r="AE739">
        <v>78.962249999999997</v>
      </c>
    </row>
    <row r="740" spans="1:31" x14ac:dyDescent="0.2">
      <c r="A740" s="74">
        <v>41091</v>
      </c>
      <c r="B740">
        <v>82.302890000000005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69.103740000000002</v>
      </c>
      <c r="I740">
        <v>74.860730000000004</v>
      </c>
      <c r="J740">
        <v>84.402000000000001</v>
      </c>
      <c r="K740">
        <v>89.129220000000004</v>
      </c>
      <c r="L740">
        <v>91.459479999999999</v>
      </c>
      <c r="M740">
        <v>96.70111</v>
      </c>
      <c r="N740">
        <v>87.879350000000002</v>
      </c>
      <c r="O740">
        <v>70.313360000000003</v>
      </c>
      <c r="P740">
        <v>71.292079999999999</v>
      </c>
      <c r="Q740">
        <v>85.980860000000007</v>
      </c>
      <c r="R740">
        <v>79.427520000000001</v>
      </c>
      <c r="S740">
        <v>91.888310000000004</v>
      </c>
      <c r="T740">
        <v>80.489930000000001</v>
      </c>
      <c r="U740">
        <v>73.883870000000002</v>
      </c>
      <c r="V740">
        <v>86.767439999999993</v>
      </c>
      <c r="W740">
        <v>79.460329999999999</v>
      </c>
      <c r="X740">
        <v>83.333839999999995</v>
      </c>
      <c r="Y740">
        <v>82.66592</v>
      </c>
      <c r="Z740">
        <v>82.020430000000005</v>
      </c>
      <c r="AA740">
        <v>64.554730000000006</v>
      </c>
      <c r="AB740">
        <v>87.232100000000003</v>
      </c>
      <c r="AC740">
        <v>62.95073</v>
      </c>
      <c r="AD740">
        <v>83.490780000000001</v>
      </c>
      <c r="AE740">
        <v>79.983590000000007</v>
      </c>
    </row>
    <row r="741" spans="1:31" x14ac:dyDescent="0.2">
      <c r="A741" s="74">
        <v>41122</v>
      </c>
      <c r="B741">
        <v>82.793210000000002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69.981350000000006</v>
      </c>
      <c r="I741">
        <v>75.392489999999995</v>
      </c>
      <c r="J741">
        <v>84.525850000000005</v>
      </c>
      <c r="K741">
        <v>88.965090000000004</v>
      </c>
      <c r="L741">
        <v>91.480779999999996</v>
      </c>
      <c r="M741">
        <v>96.867890000000003</v>
      </c>
      <c r="N741">
        <v>87.837280000000007</v>
      </c>
      <c r="O741">
        <v>71.001949999999994</v>
      </c>
      <c r="P741">
        <v>71.691779999999994</v>
      </c>
      <c r="Q741">
        <v>85.456789999999998</v>
      </c>
      <c r="R741">
        <v>80.176659999999998</v>
      </c>
      <c r="S741">
        <v>92.084299999999999</v>
      </c>
      <c r="T741">
        <v>80.716669999999993</v>
      </c>
      <c r="U741">
        <v>74.63194</v>
      </c>
      <c r="V741">
        <v>87.102580000000003</v>
      </c>
      <c r="W741">
        <v>79.956699999999998</v>
      </c>
      <c r="X741">
        <v>83.799509999999998</v>
      </c>
      <c r="Y741">
        <v>82.991389999999996</v>
      </c>
      <c r="Z741">
        <v>82.527439999999999</v>
      </c>
      <c r="AA741">
        <v>65.270049999999998</v>
      </c>
      <c r="AB741">
        <v>87.512659999999997</v>
      </c>
      <c r="AC741">
        <v>63.366289999999999</v>
      </c>
      <c r="AD741">
        <v>84.081630000000004</v>
      </c>
      <c r="AE741">
        <v>80.876850000000005</v>
      </c>
    </row>
    <row r="742" spans="1:31" x14ac:dyDescent="0.2">
      <c r="A742" s="74">
        <v>41153</v>
      </c>
      <c r="B742">
        <v>83.249899999999997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71.633110000000002</v>
      </c>
      <c r="I742">
        <v>76.649770000000004</v>
      </c>
      <c r="J742">
        <v>84.283439999999999</v>
      </c>
      <c r="K742">
        <v>90.061319999999995</v>
      </c>
      <c r="L742">
        <v>91.423839999999998</v>
      </c>
      <c r="M742">
        <v>96.94435</v>
      </c>
      <c r="N742">
        <v>88.205020000000005</v>
      </c>
      <c r="O742">
        <v>71.673029999999997</v>
      </c>
      <c r="P742">
        <v>72.33672</v>
      </c>
      <c r="Q742">
        <v>85.010850000000005</v>
      </c>
      <c r="R742">
        <v>80.493399999999994</v>
      </c>
      <c r="S742">
        <v>92.266949999999994</v>
      </c>
      <c r="T742">
        <v>81.079740000000001</v>
      </c>
      <c r="U742">
        <v>75.417010000000005</v>
      </c>
      <c r="V742">
        <v>87.637630000000001</v>
      </c>
      <c r="W742">
        <v>79.976190000000003</v>
      </c>
      <c r="X742">
        <v>84.312359999999998</v>
      </c>
      <c r="Y742">
        <v>83.445480000000003</v>
      </c>
      <c r="Z742">
        <v>82.724019999999996</v>
      </c>
      <c r="AA742">
        <v>65.500579999999999</v>
      </c>
      <c r="AB742">
        <v>88.437029999999993</v>
      </c>
      <c r="AC742">
        <v>64.183199999999999</v>
      </c>
      <c r="AD742">
        <v>84.765559999999994</v>
      </c>
      <c r="AE742">
        <v>81.331270000000004</v>
      </c>
    </row>
    <row r="743" spans="1:31" x14ac:dyDescent="0.2">
      <c r="A743" s="74">
        <v>41183</v>
      </c>
      <c r="B743">
        <v>83.602930000000001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72.843729999999994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97.226309999999998</v>
      </c>
      <c r="N743">
        <v>88.821820000000002</v>
      </c>
      <c r="O743">
        <v>72.458619999999996</v>
      </c>
      <c r="P743">
        <v>72.805260000000004</v>
      </c>
      <c r="Q743">
        <v>84.740430000000003</v>
      </c>
      <c r="R743">
        <v>80.471599999999995</v>
      </c>
      <c r="S743">
        <v>92.360050000000001</v>
      </c>
      <c r="T743">
        <v>81.585239999999999</v>
      </c>
      <c r="U743">
        <v>76.164609999999996</v>
      </c>
      <c r="V743">
        <v>87.971140000000005</v>
      </c>
      <c r="W743">
        <v>80.317549999999997</v>
      </c>
      <c r="X743">
        <v>84.756299999999996</v>
      </c>
      <c r="Y743">
        <v>83.888980000000004</v>
      </c>
      <c r="Z743">
        <v>83.041139999999999</v>
      </c>
      <c r="AA743">
        <v>66.177790000000002</v>
      </c>
      <c r="AB743">
        <v>88.61036</v>
      </c>
      <c r="AC743">
        <v>65.134299999999996</v>
      </c>
      <c r="AD743">
        <v>85.273319999999998</v>
      </c>
      <c r="AE743">
        <v>81.548000000000002</v>
      </c>
    </row>
    <row r="744" spans="1:31" x14ac:dyDescent="0.2">
      <c r="A744" s="74">
        <v>41214</v>
      </c>
      <c r="B744">
        <v>83.927940000000007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73.392759999999996</v>
      </c>
      <c r="I744">
        <v>77.552350000000004</v>
      </c>
      <c r="J744">
        <v>85.260090000000005</v>
      </c>
      <c r="K744">
        <v>84.888369999999995</v>
      </c>
      <c r="L744">
        <v>92.019729999999996</v>
      </c>
      <c r="M744">
        <v>97.087590000000006</v>
      </c>
      <c r="N744">
        <v>88.839179999999999</v>
      </c>
      <c r="O744">
        <v>73.422020000000003</v>
      </c>
      <c r="P744">
        <v>73.488200000000006</v>
      </c>
      <c r="Q744">
        <v>84.571430000000007</v>
      </c>
      <c r="R744">
        <v>80.531459999999996</v>
      </c>
      <c r="S744">
        <v>92.396889999999999</v>
      </c>
      <c r="T744">
        <v>82.100809999999996</v>
      </c>
      <c r="U744">
        <v>76.85172</v>
      </c>
      <c r="V744">
        <v>88.402600000000007</v>
      </c>
      <c r="W744">
        <v>80.933760000000007</v>
      </c>
      <c r="X744">
        <v>85.114509999999996</v>
      </c>
      <c r="Y744">
        <v>84.019210000000001</v>
      </c>
      <c r="Z744">
        <v>83.375489999999999</v>
      </c>
      <c r="AA744">
        <v>66.687610000000006</v>
      </c>
      <c r="AB744">
        <v>88.185490000000001</v>
      </c>
      <c r="AC744">
        <v>65.778660000000002</v>
      </c>
      <c r="AD744">
        <v>85.760289999999998</v>
      </c>
      <c r="AE744">
        <v>81.966059999999999</v>
      </c>
    </row>
    <row r="745" spans="1:31" x14ac:dyDescent="0.2">
      <c r="A745" s="74">
        <v>41244</v>
      </c>
      <c r="B745">
        <v>84.292180000000002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74.658230000000003</v>
      </c>
      <c r="I745">
        <v>78.278120000000001</v>
      </c>
      <c r="J745">
        <v>85.968890000000002</v>
      </c>
      <c r="K745">
        <v>84.089079999999996</v>
      </c>
      <c r="L745">
        <v>92.270629999999997</v>
      </c>
      <c r="M745">
        <v>97.625950000000003</v>
      </c>
      <c r="N745">
        <v>88.566760000000002</v>
      </c>
      <c r="O745">
        <v>73.951710000000006</v>
      </c>
      <c r="P745">
        <v>74.177090000000007</v>
      </c>
      <c r="Q745">
        <v>84.503119999999996</v>
      </c>
      <c r="R745">
        <v>80.540350000000004</v>
      </c>
      <c r="S745">
        <v>92.775620000000004</v>
      </c>
      <c r="T745">
        <v>82.555260000000004</v>
      </c>
      <c r="U745">
        <v>77.705619999999996</v>
      </c>
      <c r="V745">
        <v>88.506230000000002</v>
      </c>
      <c r="W745">
        <v>81.973309999999998</v>
      </c>
      <c r="X745">
        <v>85.837720000000004</v>
      </c>
      <c r="Y745">
        <v>84.381820000000005</v>
      </c>
      <c r="Z745">
        <v>83.416150000000002</v>
      </c>
      <c r="AA745">
        <v>64.975650000000002</v>
      </c>
      <c r="AB745">
        <v>88.602800000000002</v>
      </c>
      <c r="AC745">
        <v>66.178309999999996</v>
      </c>
      <c r="AD745">
        <v>86.805710000000005</v>
      </c>
      <c r="AE745">
        <v>82.646609999999995</v>
      </c>
    </row>
    <row r="746" spans="1:31" x14ac:dyDescent="0.2">
      <c r="A746" s="74">
        <v>41275</v>
      </c>
      <c r="B746">
        <v>84.818910000000002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75.819909999999993</v>
      </c>
      <c r="I746">
        <v>78.938890000000001</v>
      </c>
      <c r="J746">
        <v>86.496269999999996</v>
      </c>
      <c r="K746">
        <v>80.803929999999994</v>
      </c>
      <c r="L746">
        <v>92.213750000000005</v>
      </c>
      <c r="M746">
        <v>98.977810000000005</v>
      </c>
      <c r="N746">
        <v>89.263030000000001</v>
      </c>
      <c r="O746">
        <v>74.591449999999995</v>
      </c>
      <c r="P746">
        <v>74.866039999999998</v>
      </c>
      <c r="Q746">
        <v>84.529929999999993</v>
      </c>
      <c r="R746">
        <v>80.558679999999995</v>
      </c>
      <c r="S746">
        <v>93.018460000000005</v>
      </c>
      <c r="T746">
        <v>83.071569999999994</v>
      </c>
      <c r="U746">
        <v>78.755600000000001</v>
      </c>
      <c r="V746">
        <v>88.536600000000007</v>
      </c>
      <c r="W746">
        <v>82.804580000000001</v>
      </c>
      <c r="X746">
        <v>86.237849999999995</v>
      </c>
      <c r="Y746">
        <v>85.070300000000003</v>
      </c>
      <c r="Z746">
        <v>83.883260000000007</v>
      </c>
      <c r="AA746">
        <v>66.854389999999995</v>
      </c>
      <c r="AB746">
        <v>89.103650000000002</v>
      </c>
      <c r="AC746">
        <v>66.967160000000007</v>
      </c>
      <c r="AD746">
        <v>87.017619999999994</v>
      </c>
      <c r="AE746">
        <v>83.257390000000001</v>
      </c>
    </row>
    <row r="747" spans="1:31" x14ac:dyDescent="0.2">
      <c r="A747" s="74">
        <v>41306</v>
      </c>
      <c r="B747">
        <v>85.188749999999999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76.291690000000003</v>
      </c>
      <c r="I747">
        <v>78.845129999999997</v>
      </c>
      <c r="J747">
        <v>86.722160000000002</v>
      </c>
      <c r="K747">
        <v>76.570059999999998</v>
      </c>
      <c r="L747">
        <v>91.961280000000002</v>
      </c>
      <c r="M747">
        <v>99.735720000000001</v>
      </c>
      <c r="N747">
        <v>90.444010000000006</v>
      </c>
      <c r="O747">
        <v>75.65025</v>
      </c>
      <c r="P747">
        <v>75.505309999999994</v>
      </c>
      <c r="Q747">
        <v>84.602969999999999</v>
      </c>
      <c r="R747">
        <v>80.692580000000007</v>
      </c>
      <c r="S747">
        <v>93.315280000000001</v>
      </c>
      <c r="T747">
        <v>83.653880000000001</v>
      </c>
      <c r="U747">
        <v>79.490269999999995</v>
      </c>
      <c r="V747">
        <v>88.914550000000006</v>
      </c>
      <c r="W747">
        <v>83.397480000000002</v>
      </c>
      <c r="X747">
        <v>86.489980000000003</v>
      </c>
      <c r="Y747">
        <v>85.553989999999999</v>
      </c>
      <c r="Z747">
        <v>84.598650000000006</v>
      </c>
      <c r="AA747">
        <v>69.893410000000003</v>
      </c>
      <c r="AB747">
        <v>89.149429999999995</v>
      </c>
      <c r="AC747">
        <v>67.826639999999998</v>
      </c>
      <c r="AD747">
        <v>86.992689999999996</v>
      </c>
      <c r="AE747">
        <v>83.846379999999996</v>
      </c>
    </row>
    <row r="748" spans="1:31" x14ac:dyDescent="0.2">
      <c r="A748" s="74">
        <v>41334</v>
      </c>
      <c r="B748">
        <v>85.583799999999997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77.563389999999998</v>
      </c>
      <c r="I748">
        <v>79.024090000000001</v>
      </c>
      <c r="J748">
        <v>87.026730000000001</v>
      </c>
      <c r="K748">
        <v>75.794849999999997</v>
      </c>
      <c r="L748">
        <v>92.224909999999994</v>
      </c>
      <c r="M748">
        <v>99.966089999999994</v>
      </c>
      <c r="N748">
        <v>92.165629999999993</v>
      </c>
      <c r="O748">
        <v>76.573350000000005</v>
      </c>
      <c r="P748">
        <v>76.468500000000006</v>
      </c>
      <c r="Q748">
        <v>84.74718</v>
      </c>
      <c r="R748">
        <v>81.429299999999998</v>
      </c>
      <c r="S748">
        <v>93.638919999999999</v>
      </c>
      <c r="T748">
        <v>84.171620000000004</v>
      </c>
      <c r="U748">
        <v>80.500020000000006</v>
      </c>
      <c r="V748">
        <v>89.162379999999999</v>
      </c>
      <c r="W748">
        <v>84.030140000000003</v>
      </c>
      <c r="X748">
        <v>87.044430000000006</v>
      </c>
      <c r="Y748">
        <v>86.042299999999997</v>
      </c>
      <c r="Z748">
        <v>85.350459999999998</v>
      </c>
      <c r="AA748">
        <v>70.137259999999998</v>
      </c>
      <c r="AB748">
        <v>89.346010000000007</v>
      </c>
      <c r="AC748">
        <v>68.660799999999995</v>
      </c>
      <c r="AD748">
        <v>87.586870000000005</v>
      </c>
      <c r="AE748">
        <v>84.27158</v>
      </c>
    </row>
    <row r="749" spans="1:31" x14ac:dyDescent="0.2">
      <c r="A749" s="74">
        <v>41365</v>
      </c>
      <c r="B749">
        <v>86.228219999999993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78.736760000000004</v>
      </c>
      <c r="I749">
        <v>79.854690000000005</v>
      </c>
      <c r="J749">
        <v>87.294880000000006</v>
      </c>
      <c r="K749">
        <v>74.7774</v>
      </c>
      <c r="L749">
        <v>92.687889999999996</v>
      </c>
      <c r="M749">
        <v>100.16970000000001</v>
      </c>
      <c r="N749">
        <v>93.01155</v>
      </c>
      <c r="O749">
        <v>77.555070000000001</v>
      </c>
      <c r="P749">
        <v>77.279039999999995</v>
      </c>
      <c r="Q749">
        <v>84.976070000000007</v>
      </c>
      <c r="R749">
        <v>82.590819999999994</v>
      </c>
      <c r="S749">
        <v>93.849230000000006</v>
      </c>
      <c r="T749">
        <v>84.547290000000004</v>
      </c>
      <c r="U749">
        <v>81.536249999999995</v>
      </c>
      <c r="V749">
        <v>89.541020000000003</v>
      </c>
      <c r="W749">
        <v>84.399640000000005</v>
      </c>
      <c r="X749">
        <v>87.468829999999997</v>
      </c>
      <c r="Y749">
        <v>86.544730000000001</v>
      </c>
      <c r="Z749">
        <v>86.147919999999999</v>
      </c>
      <c r="AA749">
        <v>71.845079999999996</v>
      </c>
      <c r="AB749">
        <v>89.462119999999999</v>
      </c>
      <c r="AC749">
        <v>69.630830000000003</v>
      </c>
      <c r="AD749">
        <v>87.881050000000002</v>
      </c>
      <c r="AE749">
        <v>84.913349999999994</v>
      </c>
    </row>
    <row r="750" spans="1:31" x14ac:dyDescent="0.2">
      <c r="A750" s="74">
        <v>41395</v>
      </c>
      <c r="B750">
        <v>87.00712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79.603790000000004</v>
      </c>
      <c r="I750">
        <v>80.646609999999995</v>
      </c>
      <c r="J750">
        <v>87.513750000000002</v>
      </c>
      <c r="K750">
        <v>73.796099999999996</v>
      </c>
      <c r="L750">
        <v>92.929500000000004</v>
      </c>
      <c r="M750">
        <v>100.6309</v>
      </c>
      <c r="N750">
        <v>92.574709999999996</v>
      </c>
      <c r="O750">
        <v>78.808999999999997</v>
      </c>
      <c r="P750">
        <v>78.24915</v>
      </c>
      <c r="Q750">
        <v>85.244659999999996</v>
      </c>
      <c r="R750">
        <v>83.533259999999999</v>
      </c>
      <c r="S750">
        <v>94.119829999999993</v>
      </c>
      <c r="T750">
        <v>84.771850000000001</v>
      </c>
      <c r="U750">
        <v>81.948369999999997</v>
      </c>
      <c r="V750">
        <v>90.079430000000002</v>
      </c>
      <c r="W750">
        <v>85.097899999999996</v>
      </c>
      <c r="X750">
        <v>87.873949999999994</v>
      </c>
      <c r="Y750">
        <v>87.143219999999999</v>
      </c>
      <c r="Z750">
        <v>86.691230000000004</v>
      </c>
      <c r="AA750">
        <v>73.167280000000005</v>
      </c>
      <c r="AB750">
        <v>89.723339999999993</v>
      </c>
      <c r="AC750">
        <v>70.86833</v>
      </c>
      <c r="AD750">
        <v>88.181880000000007</v>
      </c>
      <c r="AE750">
        <v>85.649439999999998</v>
      </c>
    </row>
    <row r="751" spans="1:31" x14ac:dyDescent="0.2">
      <c r="A751" s="74">
        <v>41426</v>
      </c>
      <c r="B751">
        <v>87.475009999999997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80.815520000000006</v>
      </c>
      <c r="I751">
        <v>81.766580000000005</v>
      </c>
      <c r="J751">
        <v>87.486140000000006</v>
      </c>
      <c r="K751">
        <v>73.850350000000006</v>
      </c>
      <c r="L751">
        <v>92.901380000000003</v>
      </c>
      <c r="M751">
        <v>101.1767</v>
      </c>
      <c r="N751">
        <v>92.283670000000001</v>
      </c>
      <c r="O751">
        <v>78.878219999999999</v>
      </c>
      <c r="P751">
        <v>79.797359999999998</v>
      </c>
      <c r="Q751">
        <v>85.539879999999997</v>
      </c>
      <c r="R751">
        <v>84.093299999999999</v>
      </c>
      <c r="S751">
        <v>94.465000000000003</v>
      </c>
      <c r="T751">
        <v>85.069500000000005</v>
      </c>
      <c r="U751">
        <v>82.003630000000001</v>
      </c>
      <c r="V751">
        <v>90.535589999999999</v>
      </c>
      <c r="W751">
        <v>85.650279999999995</v>
      </c>
      <c r="X751">
        <v>88.349559999999997</v>
      </c>
      <c r="Y751">
        <v>87.913349999999994</v>
      </c>
      <c r="Z751">
        <v>87.167580000000001</v>
      </c>
      <c r="AA751">
        <v>73.799899999999994</v>
      </c>
      <c r="AB751">
        <v>90.378500000000003</v>
      </c>
      <c r="AC751">
        <v>72.178989999999999</v>
      </c>
      <c r="AD751">
        <v>88.63561</v>
      </c>
      <c r="AE751">
        <v>86.133539999999996</v>
      </c>
    </row>
    <row r="752" spans="1:31" x14ac:dyDescent="0.2">
      <c r="A752" s="74">
        <v>41456</v>
      </c>
      <c r="B752">
        <v>87.615099999999998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81.940119999999993</v>
      </c>
      <c r="I752">
        <v>82.650450000000006</v>
      </c>
      <c r="J752">
        <v>88.127660000000006</v>
      </c>
      <c r="K752">
        <v>74.052999999999997</v>
      </c>
      <c r="L752">
        <v>92.825019999999995</v>
      </c>
      <c r="M752">
        <v>101.5278</v>
      </c>
      <c r="N752">
        <v>91.844899999999996</v>
      </c>
      <c r="O752">
        <v>79.542010000000005</v>
      </c>
      <c r="P752">
        <v>80.428899999999999</v>
      </c>
      <c r="Q752">
        <v>85.922539999999998</v>
      </c>
      <c r="R752">
        <v>84.378270000000001</v>
      </c>
      <c r="S752">
        <v>94.673869999999994</v>
      </c>
      <c r="T752">
        <v>85.588189999999997</v>
      </c>
      <c r="U752">
        <v>82.011709999999994</v>
      </c>
      <c r="V752">
        <v>90.969179999999994</v>
      </c>
      <c r="W752">
        <v>86.144549999999995</v>
      </c>
      <c r="X752">
        <v>88.764830000000003</v>
      </c>
      <c r="Y752">
        <v>88.623990000000006</v>
      </c>
      <c r="Z752">
        <v>87.531289999999998</v>
      </c>
      <c r="AA752">
        <v>75.161500000000004</v>
      </c>
      <c r="AB752">
        <v>90.552859999999995</v>
      </c>
      <c r="AC752">
        <v>73.485470000000007</v>
      </c>
      <c r="AD752">
        <v>89.100980000000007</v>
      </c>
      <c r="AE752">
        <v>86.376019999999997</v>
      </c>
    </row>
    <row r="753" spans="1:31" x14ac:dyDescent="0.2">
      <c r="A753" s="74">
        <v>41487</v>
      </c>
      <c r="B753">
        <v>87.774810000000002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82.782129999999995</v>
      </c>
      <c r="I753">
        <v>82.930840000000003</v>
      </c>
      <c r="J753">
        <v>88.573779999999999</v>
      </c>
      <c r="K753">
        <v>73.555250000000001</v>
      </c>
      <c r="L753">
        <v>92.992599999999996</v>
      </c>
      <c r="M753">
        <v>101.8516</v>
      </c>
      <c r="N753">
        <v>91.522310000000004</v>
      </c>
      <c r="O753">
        <v>80.853870000000001</v>
      </c>
      <c r="P753">
        <v>80.675579999999997</v>
      </c>
      <c r="Q753">
        <v>86.419820000000001</v>
      </c>
      <c r="R753">
        <v>84.855490000000003</v>
      </c>
      <c r="S753">
        <v>94.900210000000001</v>
      </c>
      <c r="T753">
        <v>86.116420000000005</v>
      </c>
      <c r="U753">
        <v>82.767499999999998</v>
      </c>
      <c r="V753">
        <v>92.026740000000004</v>
      </c>
      <c r="W753">
        <v>87.088999999999999</v>
      </c>
      <c r="X753">
        <v>89.284970000000001</v>
      </c>
      <c r="Y753">
        <v>89.265469999999993</v>
      </c>
      <c r="Z753">
        <v>87.720410000000001</v>
      </c>
      <c r="AA753">
        <v>76.766270000000006</v>
      </c>
      <c r="AB753">
        <v>90.449960000000004</v>
      </c>
      <c r="AC753">
        <v>75.061070000000001</v>
      </c>
      <c r="AD753">
        <v>89.587130000000002</v>
      </c>
      <c r="AE753">
        <v>86.612620000000007</v>
      </c>
    </row>
    <row r="754" spans="1:31" x14ac:dyDescent="0.2">
      <c r="A754" s="74">
        <v>41518</v>
      </c>
      <c r="B754">
        <v>88.125039999999998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83.472489999999993</v>
      </c>
      <c r="I754">
        <v>83.543139999999994</v>
      </c>
      <c r="J754">
        <v>88.364410000000007</v>
      </c>
      <c r="K754">
        <v>77.860439999999997</v>
      </c>
      <c r="L754">
        <v>93.019300000000001</v>
      </c>
      <c r="M754">
        <v>101.5615</v>
      </c>
      <c r="N754">
        <v>91.439959999999999</v>
      </c>
      <c r="O754">
        <v>81.606009999999998</v>
      </c>
      <c r="P754">
        <v>81.558409999999995</v>
      </c>
      <c r="Q754">
        <v>86.926280000000006</v>
      </c>
      <c r="R754">
        <v>85.57011</v>
      </c>
      <c r="S754">
        <v>95.152429999999995</v>
      </c>
      <c r="T754">
        <v>86.532160000000005</v>
      </c>
      <c r="U754">
        <v>83.769009999999994</v>
      </c>
      <c r="V754">
        <v>92.127489999999995</v>
      </c>
      <c r="W754">
        <v>87.83314</v>
      </c>
      <c r="X754">
        <v>89.762450000000001</v>
      </c>
      <c r="Y754">
        <v>89.728319999999997</v>
      </c>
      <c r="Z754">
        <v>87.772829999999999</v>
      </c>
      <c r="AA754">
        <v>77.497249999999994</v>
      </c>
      <c r="AB754">
        <v>90.367040000000003</v>
      </c>
      <c r="AC754">
        <v>76.370609999999999</v>
      </c>
      <c r="AD754">
        <v>90.020920000000004</v>
      </c>
      <c r="AE754">
        <v>86.986800000000002</v>
      </c>
    </row>
    <row r="755" spans="1:31" x14ac:dyDescent="0.2">
      <c r="A755" s="74">
        <v>41548</v>
      </c>
      <c r="B755">
        <v>88.763850000000005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84.338819999999998</v>
      </c>
      <c r="I755">
        <v>84.455539999999999</v>
      </c>
      <c r="J755">
        <v>88.596419999999995</v>
      </c>
      <c r="K755">
        <v>82.667689999999993</v>
      </c>
      <c r="L755">
        <v>92.902760000000001</v>
      </c>
      <c r="M755">
        <v>101.17570000000001</v>
      </c>
      <c r="N755">
        <v>91.663259999999994</v>
      </c>
      <c r="O755">
        <v>82.414860000000004</v>
      </c>
      <c r="P755">
        <v>82.463930000000005</v>
      </c>
      <c r="Q755">
        <v>87.398690000000002</v>
      </c>
      <c r="R755">
        <v>86.153909999999996</v>
      </c>
      <c r="S755">
        <v>95.413340000000005</v>
      </c>
      <c r="T755">
        <v>86.902010000000004</v>
      </c>
      <c r="U755">
        <v>84.735600000000005</v>
      </c>
      <c r="V755">
        <v>91.769710000000003</v>
      </c>
      <c r="W755">
        <v>88.28783</v>
      </c>
      <c r="X755">
        <v>90.453680000000006</v>
      </c>
      <c r="Y755">
        <v>90.12285</v>
      </c>
      <c r="Z755">
        <v>87.967830000000006</v>
      </c>
      <c r="AA755">
        <v>77.954059999999998</v>
      </c>
      <c r="AB755">
        <v>90.557360000000003</v>
      </c>
      <c r="AC755">
        <v>77.380099999999999</v>
      </c>
      <c r="AD755">
        <v>90.956649999999996</v>
      </c>
      <c r="AE755">
        <v>87.192089999999993</v>
      </c>
    </row>
    <row r="756" spans="1:31" x14ac:dyDescent="0.2">
      <c r="A756" s="74">
        <v>41579</v>
      </c>
      <c r="B756">
        <v>89.366230000000002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85.37379</v>
      </c>
      <c r="I756">
        <v>84.6387</v>
      </c>
      <c r="J756">
        <v>89.445030000000003</v>
      </c>
      <c r="K756">
        <v>82.591579999999993</v>
      </c>
      <c r="L756">
        <v>93.098110000000005</v>
      </c>
      <c r="M756">
        <v>101.2208</v>
      </c>
      <c r="N756">
        <v>92.000500000000002</v>
      </c>
      <c r="O756">
        <v>82.905010000000004</v>
      </c>
      <c r="P756">
        <v>83.697929999999999</v>
      </c>
      <c r="Q756">
        <v>87.860879999999995</v>
      </c>
      <c r="R756">
        <v>86.656130000000005</v>
      </c>
      <c r="S756">
        <v>95.570509999999999</v>
      </c>
      <c r="T756">
        <v>87.345169999999996</v>
      </c>
      <c r="U756">
        <v>85.886290000000002</v>
      </c>
      <c r="V756">
        <v>92.379080000000002</v>
      </c>
      <c r="W756">
        <v>88.606049999999996</v>
      </c>
      <c r="X756">
        <v>90.767780000000002</v>
      </c>
      <c r="Y756">
        <v>90.631649999999993</v>
      </c>
      <c r="Z756">
        <v>88.1614</v>
      </c>
      <c r="AA756">
        <v>77.734120000000004</v>
      </c>
      <c r="AB756">
        <v>91.333780000000004</v>
      </c>
      <c r="AC756">
        <v>78.549790000000002</v>
      </c>
      <c r="AD756">
        <v>91.021469999999994</v>
      </c>
      <c r="AE756">
        <v>87.414919999999995</v>
      </c>
    </row>
    <row r="757" spans="1:31" x14ac:dyDescent="0.2">
      <c r="A757" s="74">
        <v>41609</v>
      </c>
      <c r="B757">
        <v>90.035870000000003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85.914599999999993</v>
      </c>
      <c r="I757">
        <v>85.271709999999999</v>
      </c>
      <c r="J757">
        <v>90.476429999999993</v>
      </c>
      <c r="K757">
        <v>82.657060000000001</v>
      </c>
      <c r="L757">
        <v>93.060379999999995</v>
      </c>
      <c r="M757">
        <v>100.62439999999999</v>
      </c>
      <c r="N757">
        <v>92.798810000000003</v>
      </c>
      <c r="O757">
        <v>83.562049999999999</v>
      </c>
      <c r="P757">
        <v>84.974239999999995</v>
      </c>
      <c r="Q757">
        <v>88.252170000000007</v>
      </c>
      <c r="R757">
        <v>87.227919999999997</v>
      </c>
      <c r="S757">
        <v>95.889660000000006</v>
      </c>
      <c r="T757">
        <v>87.978890000000007</v>
      </c>
      <c r="U757">
        <v>86.614660000000001</v>
      </c>
      <c r="V757">
        <v>93.534260000000003</v>
      </c>
      <c r="W757">
        <v>88.91001</v>
      </c>
      <c r="X757">
        <v>91.263760000000005</v>
      </c>
      <c r="Y757">
        <v>91.063680000000005</v>
      </c>
      <c r="Z757">
        <v>88.421800000000005</v>
      </c>
      <c r="AA757">
        <v>75.783199999999994</v>
      </c>
      <c r="AB757">
        <v>91.934420000000003</v>
      </c>
      <c r="AC757">
        <v>79.922690000000003</v>
      </c>
      <c r="AD757">
        <v>91.536699999999996</v>
      </c>
      <c r="AE757">
        <v>87.870840000000001</v>
      </c>
    </row>
    <row r="758" spans="1:31" x14ac:dyDescent="0.2">
      <c r="A758" s="74">
        <v>41640</v>
      </c>
      <c r="B758">
        <v>90.657859999999999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86.674629999999993</v>
      </c>
      <c r="I758">
        <v>86.620480000000001</v>
      </c>
      <c r="J758">
        <v>90.742609999999999</v>
      </c>
      <c r="K758">
        <v>81.288730000000001</v>
      </c>
      <c r="L758">
        <v>92.90446</v>
      </c>
      <c r="M758">
        <v>100.69759999999999</v>
      </c>
      <c r="N758">
        <v>93.457449999999994</v>
      </c>
      <c r="O758">
        <v>83.968270000000004</v>
      </c>
      <c r="P758">
        <v>85.741969999999995</v>
      </c>
      <c r="Q758">
        <v>88.589839999999995</v>
      </c>
      <c r="R758">
        <v>87.860339999999994</v>
      </c>
      <c r="S758">
        <v>96.203410000000005</v>
      </c>
      <c r="T758">
        <v>88.643140000000002</v>
      </c>
      <c r="U758">
        <v>86.470680000000002</v>
      </c>
      <c r="V758">
        <v>94.422669999999997</v>
      </c>
      <c r="W758">
        <v>89.527720000000002</v>
      </c>
      <c r="X758">
        <v>91.724990000000005</v>
      </c>
      <c r="Y758">
        <v>91.682400000000001</v>
      </c>
      <c r="Z758">
        <v>88.78416</v>
      </c>
      <c r="AA758">
        <v>77.90222</v>
      </c>
      <c r="AB758">
        <v>91.77261</v>
      </c>
      <c r="AC758">
        <v>81.724879999999999</v>
      </c>
      <c r="AD758">
        <v>91.957189999999997</v>
      </c>
      <c r="AE758">
        <v>88.571740000000005</v>
      </c>
    </row>
    <row r="759" spans="1:31" x14ac:dyDescent="0.2">
      <c r="A759" s="74">
        <v>41671</v>
      </c>
      <c r="B759">
        <v>91.164990000000003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88.019000000000005</v>
      </c>
      <c r="I759">
        <v>89.514520000000005</v>
      </c>
      <c r="J759">
        <v>91.016980000000004</v>
      </c>
      <c r="K759">
        <v>80.718890000000002</v>
      </c>
      <c r="L759">
        <v>92.976519999999994</v>
      </c>
      <c r="M759">
        <v>101.8283</v>
      </c>
      <c r="N759">
        <v>93.785139999999998</v>
      </c>
      <c r="O759">
        <v>84.236500000000007</v>
      </c>
      <c r="P759">
        <v>86.460750000000004</v>
      </c>
      <c r="Q759">
        <v>88.955410000000001</v>
      </c>
      <c r="R759">
        <v>88.503659999999996</v>
      </c>
      <c r="S759">
        <v>96.267979999999994</v>
      </c>
      <c r="T759">
        <v>89.112110000000001</v>
      </c>
      <c r="U759">
        <v>87.240110000000001</v>
      </c>
      <c r="V759">
        <v>94.716560000000001</v>
      </c>
      <c r="W759">
        <v>90.478890000000007</v>
      </c>
      <c r="X759">
        <v>92.302059999999997</v>
      </c>
      <c r="Y759">
        <v>92.409549999999996</v>
      </c>
      <c r="Z759">
        <v>89.102649999999997</v>
      </c>
      <c r="AA759">
        <v>81.532420000000002</v>
      </c>
      <c r="AB759">
        <v>91.894329999999997</v>
      </c>
      <c r="AC759">
        <v>82.763440000000003</v>
      </c>
      <c r="AD759">
        <v>92.647769999999994</v>
      </c>
      <c r="AE759">
        <v>89.152500000000003</v>
      </c>
    </row>
    <row r="760" spans="1:31" x14ac:dyDescent="0.2">
      <c r="A760" s="74">
        <v>41699</v>
      </c>
      <c r="B760">
        <v>91.571250000000006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88.862639999999999</v>
      </c>
      <c r="I760">
        <v>91.77843</v>
      </c>
      <c r="J760">
        <v>91.574010000000001</v>
      </c>
      <c r="K760">
        <v>81.369110000000006</v>
      </c>
      <c r="L760">
        <v>93.100489999999994</v>
      </c>
      <c r="M760">
        <v>101.31100000000001</v>
      </c>
      <c r="N760">
        <v>94.085620000000006</v>
      </c>
      <c r="O760">
        <v>84.512990000000002</v>
      </c>
      <c r="P760">
        <v>86.981899999999996</v>
      </c>
      <c r="Q760">
        <v>89.316739999999996</v>
      </c>
      <c r="R760">
        <v>89.407970000000006</v>
      </c>
      <c r="S760">
        <v>96.333759999999998</v>
      </c>
      <c r="T760">
        <v>89.502660000000006</v>
      </c>
      <c r="U760">
        <v>88.349559999999997</v>
      </c>
      <c r="V760">
        <v>95.018370000000004</v>
      </c>
      <c r="W760">
        <v>90.509900000000002</v>
      </c>
      <c r="X760">
        <v>92.630240000000001</v>
      </c>
      <c r="Y760">
        <v>92.482600000000005</v>
      </c>
      <c r="Z760">
        <v>89.83784</v>
      </c>
      <c r="AA760">
        <v>82.453540000000004</v>
      </c>
      <c r="AB760">
        <v>92.265649999999994</v>
      </c>
      <c r="AC760">
        <v>82.786529999999999</v>
      </c>
      <c r="AD760">
        <v>92.993480000000005</v>
      </c>
      <c r="AE760">
        <v>90.100070000000002</v>
      </c>
    </row>
    <row r="761" spans="1:31" x14ac:dyDescent="0.2">
      <c r="A761" s="74">
        <v>41730</v>
      </c>
      <c r="B761">
        <v>92.050349999999995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89.365309999999994</v>
      </c>
      <c r="I761">
        <v>92.371449999999996</v>
      </c>
      <c r="J761">
        <v>92.034480000000002</v>
      </c>
      <c r="K761">
        <v>81.718789999999998</v>
      </c>
      <c r="L761">
        <v>93.268039999999999</v>
      </c>
      <c r="M761">
        <v>100.2861</v>
      </c>
      <c r="N761">
        <v>94.781199999999998</v>
      </c>
      <c r="O761">
        <v>85.632099999999994</v>
      </c>
      <c r="P761">
        <v>87.79392</v>
      </c>
      <c r="Q761">
        <v>89.791600000000003</v>
      </c>
      <c r="R761">
        <v>90.197640000000007</v>
      </c>
      <c r="S761">
        <v>96.493089999999995</v>
      </c>
      <c r="T761">
        <v>89.978650000000002</v>
      </c>
      <c r="U761">
        <v>88.944890000000001</v>
      </c>
      <c r="V761">
        <v>95.481800000000007</v>
      </c>
      <c r="W761">
        <v>90.485249999999994</v>
      </c>
      <c r="X761">
        <v>92.968360000000004</v>
      </c>
      <c r="Y761">
        <v>92.473110000000005</v>
      </c>
      <c r="Z761">
        <v>90.717730000000003</v>
      </c>
      <c r="AA761">
        <v>83.103620000000006</v>
      </c>
      <c r="AB761">
        <v>92.617570000000001</v>
      </c>
      <c r="AC761">
        <v>83.106549999999999</v>
      </c>
      <c r="AD761">
        <v>93.460509999999999</v>
      </c>
      <c r="AE761">
        <v>91.070530000000005</v>
      </c>
    </row>
    <row r="762" spans="1:31" x14ac:dyDescent="0.2">
      <c r="A762" s="74">
        <v>41760</v>
      </c>
      <c r="B762">
        <v>92.739599999999996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89.899159999999995</v>
      </c>
      <c r="I762">
        <v>93.31026</v>
      </c>
      <c r="J762">
        <v>92.614090000000004</v>
      </c>
      <c r="K762">
        <v>82.459059999999994</v>
      </c>
      <c r="L762">
        <v>93.702870000000004</v>
      </c>
      <c r="M762">
        <v>100.1232</v>
      </c>
      <c r="N762">
        <v>95.312070000000006</v>
      </c>
      <c r="O762">
        <v>87.206890000000001</v>
      </c>
      <c r="P762">
        <v>88.679829999999995</v>
      </c>
      <c r="Q762">
        <v>90.50658</v>
      </c>
      <c r="R762">
        <v>90.841470000000001</v>
      </c>
      <c r="S762">
        <v>96.598500000000001</v>
      </c>
      <c r="T762">
        <v>90.441220000000001</v>
      </c>
      <c r="U762">
        <v>89.95129</v>
      </c>
      <c r="V762">
        <v>95.968850000000003</v>
      </c>
      <c r="W762">
        <v>91.169849999999997</v>
      </c>
      <c r="X762">
        <v>93.412440000000004</v>
      </c>
      <c r="Y762">
        <v>92.640339999999995</v>
      </c>
      <c r="Z762">
        <v>91.313839999999999</v>
      </c>
      <c r="AA762">
        <v>83.054829999999995</v>
      </c>
      <c r="AB762">
        <v>93.256010000000003</v>
      </c>
      <c r="AC762">
        <v>83.086730000000003</v>
      </c>
      <c r="AD762">
        <v>94.028090000000006</v>
      </c>
      <c r="AE762">
        <v>91.710359999999994</v>
      </c>
    </row>
    <row r="763" spans="1:31" x14ac:dyDescent="0.2">
      <c r="A763" s="74">
        <v>41791</v>
      </c>
      <c r="B763">
        <v>93.308359999999993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90.423180000000002</v>
      </c>
      <c r="I763">
        <v>93.386979999999994</v>
      </c>
      <c r="J763">
        <v>92.528949999999995</v>
      </c>
      <c r="K763">
        <v>83.025210000000001</v>
      </c>
      <c r="L763">
        <v>94.111130000000003</v>
      </c>
      <c r="M763">
        <v>99.853610000000003</v>
      </c>
      <c r="N763">
        <v>95.139169999999993</v>
      </c>
      <c r="O763">
        <v>88.182209999999998</v>
      </c>
      <c r="P763">
        <v>89.311599999999999</v>
      </c>
      <c r="Q763">
        <v>91.225729999999999</v>
      </c>
      <c r="R763">
        <v>91.707229999999996</v>
      </c>
      <c r="S763">
        <v>96.820790000000002</v>
      </c>
      <c r="T763">
        <v>91.082130000000006</v>
      </c>
      <c r="U763">
        <v>91.321650000000005</v>
      </c>
      <c r="V763">
        <v>96.682400000000001</v>
      </c>
      <c r="W763">
        <v>91.680239999999998</v>
      </c>
      <c r="X763">
        <v>93.845339999999993</v>
      </c>
      <c r="Y763">
        <v>92.862949999999998</v>
      </c>
      <c r="Z763">
        <v>91.753730000000004</v>
      </c>
      <c r="AA763">
        <v>83.309169999999995</v>
      </c>
      <c r="AB763">
        <v>93.953289999999996</v>
      </c>
      <c r="AC763">
        <v>83.658720000000002</v>
      </c>
      <c r="AD763">
        <v>94.462720000000004</v>
      </c>
      <c r="AE763">
        <v>92.300830000000005</v>
      </c>
    </row>
    <row r="764" spans="1:31" x14ac:dyDescent="0.2">
      <c r="A764" s="74">
        <v>41821</v>
      </c>
      <c r="B764">
        <v>93.860320000000002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91.183369999999996</v>
      </c>
      <c r="I764">
        <v>93.873130000000003</v>
      </c>
      <c r="J764">
        <v>92.557270000000003</v>
      </c>
      <c r="K764">
        <v>83.904619999999994</v>
      </c>
      <c r="L764">
        <v>94.332980000000006</v>
      </c>
      <c r="M764">
        <v>99.622720000000001</v>
      </c>
      <c r="N764">
        <v>95.615499999999997</v>
      </c>
      <c r="O764">
        <v>89.131259999999997</v>
      </c>
      <c r="P764">
        <v>90.135140000000007</v>
      </c>
      <c r="Q764">
        <v>91.774029999999996</v>
      </c>
      <c r="R764">
        <v>91.934070000000006</v>
      </c>
      <c r="S764">
        <v>97.009299999999996</v>
      </c>
      <c r="T764">
        <v>91.765280000000004</v>
      </c>
      <c r="U764">
        <v>92.695729999999998</v>
      </c>
      <c r="V764">
        <v>97.027919999999995</v>
      </c>
      <c r="W764">
        <v>92.019040000000004</v>
      </c>
      <c r="X764">
        <v>94.385670000000005</v>
      </c>
      <c r="Y764">
        <v>93.388310000000004</v>
      </c>
      <c r="Z764">
        <v>92.41628</v>
      </c>
      <c r="AA764">
        <v>83.183530000000005</v>
      </c>
      <c r="AB764">
        <v>94.449250000000006</v>
      </c>
      <c r="AC764">
        <v>85.245159999999998</v>
      </c>
      <c r="AD764">
        <v>94.972130000000007</v>
      </c>
      <c r="AE764">
        <v>92.334900000000005</v>
      </c>
    </row>
    <row r="765" spans="1:31" x14ac:dyDescent="0.2">
      <c r="A765" s="74">
        <v>41852</v>
      </c>
      <c r="B765">
        <v>94.552369999999996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91.823809999999995</v>
      </c>
      <c r="I765">
        <v>95.433090000000007</v>
      </c>
      <c r="J765">
        <v>92.952079999999995</v>
      </c>
      <c r="K765">
        <v>85.687259999999995</v>
      </c>
      <c r="L765">
        <v>94.716470000000001</v>
      </c>
      <c r="M765">
        <v>99.850449999999995</v>
      </c>
      <c r="N765">
        <v>96.474469999999997</v>
      </c>
      <c r="O765">
        <v>89.811490000000006</v>
      </c>
      <c r="P765">
        <v>91.093469999999996</v>
      </c>
      <c r="Q765">
        <v>92.292439999999999</v>
      </c>
      <c r="R765">
        <v>92.789320000000004</v>
      </c>
      <c r="S765">
        <v>97.240560000000002</v>
      </c>
      <c r="T765">
        <v>92.274109999999993</v>
      </c>
      <c r="U765">
        <v>93.500860000000003</v>
      </c>
      <c r="V765">
        <v>97.718180000000004</v>
      </c>
      <c r="W765">
        <v>92.567089999999993</v>
      </c>
      <c r="X765">
        <v>94.810569999999998</v>
      </c>
      <c r="Y765">
        <v>94.038409999999999</v>
      </c>
      <c r="Z765">
        <v>93.619590000000002</v>
      </c>
      <c r="AA765">
        <v>83.510859999999994</v>
      </c>
      <c r="AB765">
        <v>94.503870000000006</v>
      </c>
      <c r="AC765">
        <v>86.237889999999993</v>
      </c>
      <c r="AD765">
        <v>95.214789999999994</v>
      </c>
      <c r="AE765">
        <v>92.286829999999995</v>
      </c>
    </row>
    <row r="766" spans="1:31" x14ac:dyDescent="0.2">
      <c r="A766" s="74">
        <v>41883</v>
      </c>
      <c r="B766">
        <v>95.261219999999994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92.124610000000004</v>
      </c>
      <c r="I766">
        <v>96.332490000000007</v>
      </c>
      <c r="J766">
        <v>93.005340000000004</v>
      </c>
      <c r="K766">
        <v>87.393910000000005</v>
      </c>
      <c r="L766">
        <v>94.995369999999994</v>
      </c>
      <c r="M766">
        <v>100.0724</v>
      </c>
      <c r="N766">
        <v>96.772760000000005</v>
      </c>
      <c r="O766">
        <v>90.967830000000006</v>
      </c>
      <c r="P766">
        <v>91.92004</v>
      </c>
      <c r="Q766">
        <v>92.964489999999998</v>
      </c>
      <c r="R766">
        <v>94.112219999999994</v>
      </c>
      <c r="S766">
        <v>97.548580000000001</v>
      </c>
      <c r="T766">
        <v>93.037220000000005</v>
      </c>
      <c r="U766">
        <v>93.521280000000004</v>
      </c>
      <c r="V766">
        <v>98.243470000000002</v>
      </c>
      <c r="W766">
        <v>93.521109999999993</v>
      </c>
      <c r="X766">
        <v>95.214550000000003</v>
      </c>
      <c r="Y766">
        <v>94.6965</v>
      </c>
      <c r="Z766">
        <v>94.535759999999996</v>
      </c>
      <c r="AA766">
        <v>84.316540000000003</v>
      </c>
      <c r="AB766">
        <v>94.891850000000005</v>
      </c>
      <c r="AC766">
        <v>87.464619999999996</v>
      </c>
      <c r="AD766">
        <v>95.500659999999996</v>
      </c>
      <c r="AE766">
        <v>93.152950000000004</v>
      </c>
    </row>
    <row r="767" spans="1:31" x14ac:dyDescent="0.2">
      <c r="A767" s="74">
        <v>41913</v>
      </c>
      <c r="B767">
        <v>95.782359999999997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92.746650000000002</v>
      </c>
      <c r="I767">
        <v>96.516229999999993</v>
      </c>
      <c r="J767">
        <v>93.487570000000005</v>
      </c>
      <c r="K767">
        <v>89.221279999999993</v>
      </c>
      <c r="L767">
        <v>95.159710000000004</v>
      </c>
      <c r="M767">
        <v>99.723799999999997</v>
      </c>
      <c r="N767">
        <v>96.722539999999995</v>
      </c>
      <c r="O767">
        <v>92.441289999999995</v>
      </c>
      <c r="P767">
        <v>92.894289999999998</v>
      </c>
      <c r="Q767">
        <v>93.799350000000004</v>
      </c>
      <c r="R767">
        <v>94.618049999999997</v>
      </c>
      <c r="S767">
        <v>97.877390000000005</v>
      </c>
      <c r="T767">
        <v>93.915409999999994</v>
      </c>
      <c r="U767">
        <v>94.323700000000002</v>
      </c>
      <c r="V767">
        <v>97.848489999999998</v>
      </c>
      <c r="W767">
        <v>94.108249999999998</v>
      </c>
      <c r="X767">
        <v>95.672300000000007</v>
      </c>
      <c r="Y767">
        <v>94.939260000000004</v>
      </c>
      <c r="Z767">
        <v>94.796679999999995</v>
      </c>
      <c r="AA767">
        <v>85.471729999999994</v>
      </c>
      <c r="AB767">
        <v>95.298959999999994</v>
      </c>
      <c r="AC767">
        <v>88.278930000000003</v>
      </c>
      <c r="AD767">
        <v>95.994290000000007</v>
      </c>
      <c r="AE767">
        <v>94.067700000000002</v>
      </c>
    </row>
    <row r="768" spans="1:31" x14ac:dyDescent="0.2">
      <c r="A768" s="74">
        <v>41944</v>
      </c>
      <c r="B768">
        <v>96.079350000000005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93.481110000000001</v>
      </c>
      <c r="I768">
        <v>97.213629999999995</v>
      </c>
      <c r="J768">
        <v>94.465109999999996</v>
      </c>
      <c r="K768">
        <v>91.31644</v>
      </c>
      <c r="L768">
        <v>95.721649999999997</v>
      </c>
      <c r="M768">
        <v>99.578050000000005</v>
      </c>
      <c r="N768">
        <v>96.728890000000007</v>
      </c>
      <c r="O768">
        <v>93.381309999999999</v>
      </c>
      <c r="P768">
        <v>93.987759999999994</v>
      </c>
      <c r="Q768">
        <v>94.694820000000007</v>
      </c>
      <c r="R768">
        <v>96.090209999999999</v>
      </c>
      <c r="S768">
        <v>98.295000000000002</v>
      </c>
      <c r="T768">
        <v>94.751589999999993</v>
      </c>
      <c r="U768">
        <v>96.112219999999994</v>
      </c>
      <c r="V768">
        <v>98.4602</v>
      </c>
      <c r="W768">
        <v>94.475380000000001</v>
      </c>
      <c r="X768">
        <v>96.12679</v>
      </c>
      <c r="Y768">
        <v>95.193700000000007</v>
      </c>
      <c r="Z768">
        <v>95.207639999999998</v>
      </c>
      <c r="AA768">
        <v>86.590580000000003</v>
      </c>
      <c r="AB768">
        <v>95.423789999999997</v>
      </c>
      <c r="AC768">
        <v>88.525279999999995</v>
      </c>
      <c r="AD768">
        <v>96.320049999999995</v>
      </c>
      <c r="AE768">
        <v>94.506110000000007</v>
      </c>
    </row>
    <row r="769" spans="1:31" x14ac:dyDescent="0.2">
      <c r="A769" s="74">
        <v>41974</v>
      </c>
      <c r="B769">
        <v>96.594880000000003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93.989930000000001</v>
      </c>
      <c r="I769">
        <v>97.978549999999998</v>
      </c>
      <c r="J769">
        <v>95.919479999999993</v>
      </c>
      <c r="K769">
        <v>92.518060000000006</v>
      </c>
      <c r="L769">
        <v>96.783100000000005</v>
      </c>
      <c r="M769">
        <v>99.713229999999996</v>
      </c>
      <c r="N769">
        <v>97.445430000000002</v>
      </c>
      <c r="O769">
        <v>93.973179999999999</v>
      </c>
      <c r="P769">
        <v>94.743089999999995</v>
      </c>
      <c r="Q769">
        <v>95.634240000000005</v>
      </c>
      <c r="R769">
        <v>97.695179999999993</v>
      </c>
      <c r="S769">
        <v>98.634590000000003</v>
      </c>
      <c r="T769">
        <v>95.390519999999995</v>
      </c>
      <c r="U769">
        <v>96.753559999999993</v>
      </c>
      <c r="V769">
        <v>99.820980000000006</v>
      </c>
      <c r="W769">
        <v>94.931920000000005</v>
      </c>
      <c r="X769">
        <v>96.737020000000001</v>
      </c>
      <c r="Y769">
        <v>95.845020000000005</v>
      </c>
      <c r="Z769">
        <v>95.751279999999994</v>
      </c>
      <c r="AA769">
        <v>88.782589999999999</v>
      </c>
      <c r="AB769">
        <v>95.868449999999996</v>
      </c>
      <c r="AC769">
        <v>89.596279999999993</v>
      </c>
      <c r="AD769">
        <v>96.963250000000002</v>
      </c>
      <c r="AE769">
        <v>94.643330000000006</v>
      </c>
    </row>
    <row r="770" spans="1:31" x14ac:dyDescent="0.2">
      <c r="A770" s="74">
        <v>42005</v>
      </c>
      <c r="B770">
        <v>97.107600000000005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94.763660000000002</v>
      </c>
      <c r="I770">
        <v>98.198800000000006</v>
      </c>
      <c r="J770">
        <v>96.710679999999996</v>
      </c>
      <c r="K770">
        <v>94.684420000000003</v>
      </c>
      <c r="L770">
        <v>97.724090000000004</v>
      </c>
      <c r="M770">
        <v>99.567149999999998</v>
      </c>
      <c r="N770">
        <v>98.448670000000007</v>
      </c>
      <c r="O770">
        <v>95.193799999999996</v>
      </c>
      <c r="P770">
        <v>95.434560000000005</v>
      </c>
      <c r="Q770">
        <v>96.660929999999993</v>
      </c>
      <c r="R770">
        <v>98.417649999999995</v>
      </c>
      <c r="S770">
        <v>98.844909999999999</v>
      </c>
      <c r="T770">
        <v>95.948130000000006</v>
      </c>
      <c r="U770">
        <v>97.468090000000004</v>
      </c>
      <c r="V770">
        <v>100.6729</v>
      </c>
      <c r="W770">
        <v>95.519450000000006</v>
      </c>
      <c r="X770">
        <v>97.265339999999995</v>
      </c>
      <c r="Y770">
        <v>96.411990000000003</v>
      </c>
      <c r="Z770">
        <v>96.217020000000005</v>
      </c>
      <c r="AA770">
        <v>94.512410000000003</v>
      </c>
      <c r="AB770">
        <v>95.837100000000007</v>
      </c>
      <c r="AC770">
        <v>90.922719999999998</v>
      </c>
      <c r="AD770">
        <v>97.495930000000001</v>
      </c>
      <c r="AE770">
        <v>95.026989999999998</v>
      </c>
    </row>
    <row r="771" spans="1:31" x14ac:dyDescent="0.2">
      <c r="A771" s="74">
        <v>42036</v>
      </c>
      <c r="B771">
        <v>97.802449999999993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95.811989999999994</v>
      </c>
      <c r="I771">
        <v>98.252750000000006</v>
      </c>
      <c r="J771">
        <v>97.133799999999994</v>
      </c>
      <c r="K771">
        <v>97.183999999999997</v>
      </c>
      <c r="L771">
        <v>98.14461</v>
      </c>
      <c r="M771">
        <v>99.235370000000003</v>
      </c>
      <c r="N771">
        <v>98.876909999999995</v>
      </c>
      <c r="O771">
        <v>97.142489999999995</v>
      </c>
      <c r="P771">
        <v>96.156660000000002</v>
      </c>
      <c r="Q771">
        <v>97.733459999999994</v>
      </c>
      <c r="R771">
        <v>99.062740000000005</v>
      </c>
      <c r="S771">
        <v>99.044880000000006</v>
      </c>
      <c r="T771">
        <v>97.214650000000006</v>
      </c>
      <c r="U771">
        <v>98.565700000000007</v>
      </c>
      <c r="V771">
        <v>100.6039</v>
      </c>
      <c r="W771">
        <v>96.405969999999996</v>
      </c>
      <c r="X771">
        <v>98.0214</v>
      </c>
      <c r="Y771">
        <v>96.993709999999993</v>
      </c>
      <c r="Z771">
        <v>96.775999999999996</v>
      </c>
      <c r="AA771">
        <v>97.416470000000004</v>
      </c>
      <c r="AB771">
        <v>96.315200000000004</v>
      </c>
      <c r="AC771">
        <v>92.751230000000007</v>
      </c>
      <c r="AD771">
        <v>98.496480000000005</v>
      </c>
      <c r="AE771">
        <v>96.032330000000002</v>
      </c>
    </row>
    <row r="772" spans="1:31" x14ac:dyDescent="0.2">
      <c r="A772" s="74">
        <v>42064</v>
      </c>
      <c r="B772">
        <v>98.458079999999995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96.675049999999999</v>
      </c>
      <c r="I772">
        <v>98.042249999999996</v>
      </c>
      <c r="J772">
        <v>97.723519999999994</v>
      </c>
      <c r="K772">
        <v>96.837609999999998</v>
      </c>
      <c r="L772">
        <v>98.451269999999994</v>
      </c>
      <c r="M772">
        <v>99.608159999999998</v>
      </c>
      <c r="N772">
        <v>98.792289999999994</v>
      </c>
      <c r="O772">
        <v>98.168390000000002</v>
      </c>
      <c r="P772">
        <v>97.024379999999994</v>
      </c>
      <c r="Q772">
        <v>98.747020000000006</v>
      </c>
      <c r="R772">
        <v>99.37191</v>
      </c>
      <c r="S772">
        <v>99.271090000000001</v>
      </c>
      <c r="T772">
        <v>98.580529999999996</v>
      </c>
      <c r="U772">
        <v>98.369290000000007</v>
      </c>
      <c r="V772">
        <v>101.12439999999999</v>
      </c>
      <c r="W772">
        <v>97.355130000000003</v>
      </c>
      <c r="X772">
        <v>98.411379999999994</v>
      </c>
      <c r="Y772">
        <v>97.900049999999993</v>
      </c>
      <c r="Z772">
        <v>97.691019999999995</v>
      </c>
      <c r="AA772">
        <v>96.213939999999994</v>
      </c>
      <c r="AB772">
        <v>97.489779999999996</v>
      </c>
      <c r="AC772">
        <v>94.893829999999994</v>
      </c>
      <c r="AD772">
        <v>98.636920000000003</v>
      </c>
      <c r="AE772">
        <v>96.880340000000004</v>
      </c>
    </row>
    <row r="773" spans="1:31" x14ac:dyDescent="0.2">
      <c r="A773" s="74">
        <v>42095</v>
      </c>
      <c r="B773">
        <v>98.855930000000001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97.217330000000004</v>
      </c>
      <c r="I773">
        <v>98.029949999999999</v>
      </c>
      <c r="J773">
        <v>98.283420000000007</v>
      </c>
      <c r="K773">
        <v>97.606459999999998</v>
      </c>
      <c r="L773">
        <v>99.132900000000006</v>
      </c>
      <c r="M773">
        <v>100.1562</v>
      </c>
      <c r="N773">
        <v>98.747749999999996</v>
      </c>
      <c r="O773">
        <v>98.785480000000007</v>
      </c>
      <c r="P773">
        <v>97.818929999999995</v>
      </c>
      <c r="Q773">
        <v>99.598529999999997</v>
      </c>
      <c r="R773">
        <v>99.556259999999995</v>
      </c>
      <c r="S773">
        <v>99.435079999999999</v>
      </c>
      <c r="T773">
        <v>99.430440000000004</v>
      </c>
      <c r="U773">
        <v>98.74409</v>
      </c>
      <c r="V773">
        <v>99.810180000000003</v>
      </c>
      <c r="W773">
        <v>98.06644</v>
      </c>
      <c r="X773">
        <v>98.896569999999997</v>
      </c>
      <c r="Y773">
        <v>98.69256</v>
      </c>
      <c r="Z773">
        <v>97.888419999999996</v>
      </c>
      <c r="AA773">
        <v>95.783249999999995</v>
      </c>
      <c r="AB773">
        <v>98.281459999999996</v>
      </c>
      <c r="AC773">
        <v>97.050049999999999</v>
      </c>
      <c r="AD773">
        <v>99.029160000000005</v>
      </c>
      <c r="AE773">
        <v>98.013099999999994</v>
      </c>
    </row>
    <row r="774" spans="1:31" x14ac:dyDescent="0.2">
      <c r="A774" s="74">
        <v>42125</v>
      </c>
      <c r="B774">
        <v>99.259389999999996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98.294020000000003</v>
      </c>
      <c r="I774">
        <v>98.816059999999993</v>
      </c>
      <c r="J774">
        <v>99.130399999999995</v>
      </c>
      <c r="K774">
        <v>99.971469999999997</v>
      </c>
      <c r="L774">
        <v>99.780950000000004</v>
      </c>
      <c r="M774">
        <v>100.1247</v>
      </c>
      <c r="N774">
        <v>99.438950000000006</v>
      </c>
      <c r="O774">
        <v>99.235799999999998</v>
      </c>
      <c r="P774">
        <v>98.578680000000006</v>
      </c>
      <c r="Q774">
        <v>100.31950000000001</v>
      </c>
      <c r="R774">
        <v>99.541600000000003</v>
      </c>
      <c r="S774">
        <v>99.759749999999997</v>
      </c>
      <c r="T774">
        <v>100.1588</v>
      </c>
      <c r="U774">
        <v>100.16970000000001</v>
      </c>
      <c r="V774">
        <v>98.529349999999994</v>
      </c>
      <c r="W774">
        <v>98.561440000000005</v>
      </c>
      <c r="X774">
        <v>99.33511</v>
      </c>
      <c r="Y774">
        <v>99.23339</v>
      </c>
      <c r="Z774">
        <v>97.969700000000003</v>
      </c>
      <c r="AA774">
        <v>95.677800000000005</v>
      </c>
      <c r="AB774">
        <v>99.367750000000001</v>
      </c>
      <c r="AC774">
        <v>98.607569999999996</v>
      </c>
      <c r="AD774">
        <v>99.300899999999999</v>
      </c>
      <c r="AE774">
        <v>99.231639999999999</v>
      </c>
    </row>
    <row r="775" spans="1:31" x14ac:dyDescent="0.2">
      <c r="A775" s="74">
        <v>42156</v>
      </c>
      <c r="B775">
        <v>99.59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99.522130000000004</v>
      </c>
      <c r="I775">
        <v>100.76560000000001</v>
      </c>
      <c r="J775">
        <v>99.266940000000005</v>
      </c>
      <c r="K775">
        <v>100.1371</v>
      </c>
      <c r="L775">
        <v>99.954080000000005</v>
      </c>
      <c r="M775">
        <v>99.712469999999996</v>
      </c>
      <c r="N775">
        <v>99.402760000000001</v>
      </c>
      <c r="O775">
        <v>99.485230000000001</v>
      </c>
      <c r="P775">
        <v>99.84487</v>
      </c>
      <c r="Q775">
        <v>100.97329999999999</v>
      </c>
      <c r="R775">
        <v>99.215170000000001</v>
      </c>
      <c r="S775">
        <v>99.877399999999994</v>
      </c>
      <c r="T775">
        <v>100.8933</v>
      </c>
      <c r="U775">
        <v>100.56270000000001</v>
      </c>
      <c r="V775">
        <v>99.212940000000003</v>
      </c>
      <c r="W775">
        <v>99.607280000000003</v>
      </c>
      <c r="X775">
        <v>99.691310000000001</v>
      </c>
      <c r="Y775">
        <v>99.570819999999998</v>
      </c>
      <c r="Z775">
        <v>98.967140000000001</v>
      </c>
      <c r="AA775">
        <v>96.779520000000005</v>
      </c>
      <c r="AB775">
        <v>100.1168</v>
      </c>
      <c r="AC775">
        <v>99.512799999999999</v>
      </c>
      <c r="AD775">
        <v>99.677359999999993</v>
      </c>
      <c r="AE775">
        <v>100.1425</v>
      </c>
    </row>
    <row r="776" spans="1:31" x14ac:dyDescent="0.2">
      <c r="A776" s="74">
        <v>42186</v>
      </c>
      <c r="B776">
        <v>100.254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100.2627</v>
      </c>
      <c r="I776">
        <v>102.1236</v>
      </c>
      <c r="J776">
        <v>99.694190000000006</v>
      </c>
      <c r="K776">
        <v>101.2812</v>
      </c>
      <c r="L776">
        <v>100.309</v>
      </c>
      <c r="M776">
        <v>99.781589999999994</v>
      </c>
      <c r="N776">
        <v>99.021029999999996</v>
      </c>
      <c r="O776">
        <v>100.1818</v>
      </c>
      <c r="P776">
        <v>100.6861</v>
      </c>
      <c r="Q776">
        <v>101.4503</v>
      </c>
      <c r="R776">
        <v>99.077600000000004</v>
      </c>
      <c r="S776">
        <v>100.12430000000001</v>
      </c>
      <c r="T776">
        <v>101.6247</v>
      </c>
      <c r="U776">
        <v>100.6583</v>
      </c>
      <c r="V776">
        <v>99.461550000000003</v>
      </c>
      <c r="W776">
        <v>100.7188</v>
      </c>
      <c r="X776">
        <v>100.2226</v>
      </c>
      <c r="Y776">
        <v>100.2176</v>
      </c>
      <c r="Z776">
        <v>100.0967</v>
      </c>
      <c r="AA776">
        <v>98.546459999999996</v>
      </c>
      <c r="AB776">
        <v>100.5607</v>
      </c>
      <c r="AC776">
        <v>101.0185</v>
      </c>
      <c r="AD776">
        <v>100.1095</v>
      </c>
      <c r="AE776">
        <v>101.14879999999999</v>
      </c>
    </row>
    <row r="777" spans="1:31" x14ac:dyDescent="0.2">
      <c r="A777" s="74">
        <v>42217</v>
      </c>
      <c r="B777">
        <v>100.764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101.43219999999999</v>
      </c>
      <c r="I777">
        <v>101.1634</v>
      </c>
      <c r="J777">
        <v>100.4667</v>
      </c>
      <c r="K777">
        <v>101.65470000000001</v>
      </c>
      <c r="L777">
        <v>100.6511</v>
      </c>
      <c r="M777">
        <v>100.277</v>
      </c>
      <c r="N777">
        <v>99.539519999999996</v>
      </c>
      <c r="O777">
        <v>101.1357</v>
      </c>
      <c r="P777">
        <v>101.3252</v>
      </c>
      <c r="Q777">
        <v>101.6116</v>
      </c>
      <c r="R777">
        <v>99.475620000000006</v>
      </c>
      <c r="S777">
        <v>100.4721</v>
      </c>
      <c r="T777">
        <v>102.1083</v>
      </c>
      <c r="U777">
        <v>101.3523</v>
      </c>
      <c r="V777">
        <v>99.669669999999996</v>
      </c>
      <c r="W777">
        <v>101.3967</v>
      </c>
      <c r="X777">
        <v>100.8173</v>
      </c>
      <c r="Y777">
        <v>101.12260000000001</v>
      </c>
      <c r="Z777">
        <v>101.0039</v>
      </c>
      <c r="AA777">
        <v>101.749</v>
      </c>
      <c r="AB777">
        <v>101.22709999999999</v>
      </c>
      <c r="AC777">
        <v>103.06950000000001</v>
      </c>
      <c r="AD777">
        <v>100.5333</v>
      </c>
      <c r="AE777">
        <v>101.7364</v>
      </c>
    </row>
    <row r="778" spans="1:31" x14ac:dyDescent="0.2">
      <c r="A778" s="74">
        <v>42248</v>
      </c>
      <c r="B778">
        <v>101.2094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102.74930000000001</v>
      </c>
      <c r="I778">
        <v>100.35590000000001</v>
      </c>
      <c r="J778">
        <v>101.16670000000001</v>
      </c>
      <c r="K778">
        <v>101.4876</v>
      </c>
      <c r="L778">
        <v>100.6182</v>
      </c>
      <c r="M778">
        <v>100.2484</v>
      </c>
      <c r="N778">
        <v>100.2856</v>
      </c>
      <c r="O778">
        <v>102.5197</v>
      </c>
      <c r="P778">
        <v>102.15730000000001</v>
      </c>
      <c r="Q778">
        <v>101.41070000000001</v>
      </c>
      <c r="R778">
        <v>100.4311</v>
      </c>
      <c r="S778">
        <v>100.52079999999999</v>
      </c>
      <c r="T778">
        <v>102.48569999999999</v>
      </c>
      <c r="U778">
        <v>101.3167</v>
      </c>
      <c r="V778">
        <v>99.703800000000001</v>
      </c>
      <c r="W778">
        <v>102.1661</v>
      </c>
      <c r="X778">
        <v>101.28100000000001</v>
      </c>
      <c r="Y778">
        <v>101.9036</v>
      </c>
      <c r="Z778">
        <v>101.9448</v>
      </c>
      <c r="AA778">
        <v>104.72150000000001</v>
      </c>
      <c r="AB778">
        <v>101.4928</v>
      </c>
      <c r="AC778">
        <v>105.408</v>
      </c>
      <c r="AD778">
        <v>100.9945</v>
      </c>
      <c r="AE778">
        <v>101.8069</v>
      </c>
    </row>
    <row r="779" spans="1:31" x14ac:dyDescent="0.2">
      <c r="A779" s="74">
        <v>42278</v>
      </c>
      <c r="B779">
        <v>101.72499999999999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103.8098</v>
      </c>
      <c r="I779">
        <v>100.79730000000001</v>
      </c>
      <c r="J779">
        <v>102.2316</v>
      </c>
      <c r="K779">
        <v>102.5333</v>
      </c>
      <c r="L779">
        <v>101.10299999999999</v>
      </c>
      <c r="M779">
        <v>100.2689</v>
      </c>
      <c r="N779">
        <v>101.1078</v>
      </c>
      <c r="O779">
        <v>102.9776</v>
      </c>
      <c r="P779">
        <v>102.7561</v>
      </c>
      <c r="Q779">
        <v>100.98950000000001</v>
      </c>
      <c r="R779">
        <v>101.53830000000001</v>
      </c>
      <c r="S779">
        <v>100.7015</v>
      </c>
      <c r="T779">
        <v>102.8468</v>
      </c>
      <c r="U779">
        <v>101.1859</v>
      </c>
      <c r="V779">
        <v>100.15470000000001</v>
      </c>
      <c r="W779">
        <v>102.5672</v>
      </c>
      <c r="X779">
        <v>101.5754</v>
      </c>
      <c r="Y779">
        <v>102.4327</v>
      </c>
      <c r="Z779">
        <v>102.99679999999999</v>
      </c>
      <c r="AA779">
        <v>105.3665</v>
      </c>
      <c r="AB779">
        <v>102.36190000000001</v>
      </c>
      <c r="AC779">
        <v>106.19840000000001</v>
      </c>
      <c r="AD779">
        <v>101.25960000000001</v>
      </c>
      <c r="AE779">
        <v>102.6019</v>
      </c>
    </row>
    <row r="780" spans="1:31" x14ac:dyDescent="0.2">
      <c r="A780" s="74">
        <v>42309</v>
      </c>
      <c r="B780">
        <v>102.2461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104.48260000000001</v>
      </c>
      <c r="I780">
        <v>101.48950000000001</v>
      </c>
      <c r="J780">
        <v>103.5442</v>
      </c>
      <c r="K780">
        <v>102.9909</v>
      </c>
      <c r="L780">
        <v>101.9152</v>
      </c>
      <c r="M780">
        <v>100.31019999999999</v>
      </c>
      <c r="N780">
        <v>102.4743</v>
      </c>
      <c r="O780">
        <v>102.5325</v>
      </c>
      <c r="P780">
        <v>103.58110000000001</v>
      </c>
      <c r="Q780">
        <v>100.5141</v>
      </c>
      <c r="R780">
        <v>102.102</v>
      </c>
      <c r="S780">
        <v>100.86579999999999</v>
      </c>
      <c r="T780">
        <v>103.3182</v>
      </c>
      <c r="U780">
        <v>100.78579999999999</v>
      </c>
      <c r="V780">
        <v>100.4422</v>
      </c>
      <c r="W780">
        <v>103.3274</v>
      </c>
      <c r="X780">
        <v>102.04470000000001</v>
      </c>
      <c r="Y780">
        <v>102.6105</v>
      </c>
      <c r="Z780">
        <v>103.90689999999999</v>
      </c>
      <c r="AA780">
        <v>105.8497</v>
      </c>
      <c r="AB780">
        <v>103.28489999999999</v>
      </c>
      <c r="AC780">
        <v>105.4862</v>
      </c>
      <c r="AD780">
        <v>102.0009</v>
      </c>
      <c r="AE780">
        <v>103.4956</v>
      </c>
    </row>
    <row r="781" spans="1:31" x14ac:dyDescent="0.2">
      <c r="A781" s="74">
        <v>42339</v>
      </c>
      <c r="B781">
        <v>102.72799999999999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104.97920000000001</v>
      </c>
      <c r="I781">
        <v>101.9648</v>
      </c>
      <c r="J781">
        <v>104.6478</v>
      </c>
      <c r="K781">
        <v>103.63120000000001</v>
      </c>
      <c r="L781">
        <v>102.2157</v>
      </c>
      <c r="M781">
        <v>100.71</v>
      </c>
      <c r="N781">
        <v>103.8644</v>
      </c>
      <c r="O781">
        <v>102.6416</v>
      </c>
      <c r="P781">
        <v>104.636</v>
      </c>
      <c r="Q781">
        <v>99.99091</v>
      </c>
      <c r="R781">
        <v>102.21</v>
      </c>
      <c r="S781">
        <v>101.0825</v>
      </c>
      <c r="T781">
        <v>103.9216</v>
      </c>
      <c r="U781">
        <v>100.8215</v>
      </c>
      <c r="V781">
        <v>100.6144</v>
      </c>
      <c r="W781">
        <v>104.3082</v>
      </c>
      <c r="X781">
        <v>102.4379</v>
      </c>
      <c r="Y781">
        <v>102.9104</v>
      </c>
      <c r="Z781">
        <v>104.5416</v>
      </c>
      <c r="AA781">
        <v>107.38339999999999</v>
      </c>
      <c r="AB781">
        <v>103.6645</v>
      </c>
      <c r="AC781">
        <v>105.0813</v>
      </c>
      <c r="AD781">
        <v>102.4654</v>
      </c>
      <c r="AE781">
        <v>103.8835</v>
      </c>
    </row>
    <row r="782" spans="1:31" x14ac:dyDescent="0.2">
      <c r="A782" s="74">
        <v>42370</v>
      </c>
      <c r="B782">
        <v>103.1259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105.8082</v>
      </c>
      <c r="I782">
        <v>101.7316</v>
      </c>
      <c r="J782">
        <v>105.2835</v>
      </c>
      <c r="K782">
        <v>101.5668</v>
      </c>
      <c r="L782">
        <v>102.5261</v>
      </c>
      <c r="M782">
        <v>101.6015</v>
      </c>
      <c r="N782">
        <v>104.08540000000001</v>
      </c>
      <c r="O782">
        <v>103.3395</v>
      </c>
      <c r="P782">
        <v>105.6285</v>
      </c>
      <c r="Q782">
        <v>99.40437</v>
      </c>
      <c r="R782">
        <v>102.57980000000001</v>
      </c>
      <c r="S782">
        <v>101.3419</v>
      </c>
      <c r="T782">
        <v>104.5882</v>
      </c>
      <c r="U782">
        <v>102.07510000000001</v>
      </c>
      <c r="V782">
        <v>100.8831</v>
      </c>
      <c r="W782">
        <v>104.8233</v>
      </c>
      <c r="X782">
        <v>103.2452</v>
      </c>
      <c r="Y782">
        <v>103.4743</v>
      </c>
      <c r="Z782">
        <v>105.4562</v>
      </c>
      <c r="AA782">
        <v>109.6157</v>
      </c>
      <c r="AB782">
        <v>104.51560000000001</v>
      </c>
      <c r="AC782">
        <v>105.6236</v>
      </c>
      <c r="AD782">
        <v>103.5283</v>
      </c>
      <c r="AE782">
        <v>103.8933</v>
      </c>
    </row>
    <row r="783" spans="1:31" x14ac:dyDescent="0.2">
      <c r="A783" s="74">
        <v>42401</v>
      </c>
      <c r="B783">
        <v>103.5882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106.7278</v>
      </c>
      <c r="I783">
        <v>101.3751</v>
      </c>
      <c r="J783">
        <v>105.9415</v>
      </c>
      <c r="K783">
        <v>99.397540000000006</v>
      </c>
      <c r="L783">
        <v>103.0043</v>
      </c>
      <c r="M783">
        <v>102.47620000000001</v>
      </c>
      <c r="N783">
        <v>103.47750000000001</v>
      </c>
      <c r="O783">
        <v>104.4958</v>
      </c>
      <c r="P783">
        <v>106.63809999999999</v>
      </c>
      <c r="Q783">
        <v>98.756680000000003</v>
      </c>
      <c r="R783">
        <v>103.1788</v>
      </c>
      <c r="S783">
        <v>101.54</v>
      </c>
      <c r="T783">
        <v>105.8999</v>
      </c>
      <c r="U783">
        <v>102.6425</v>
      </c>
      <c r="V783">
        <v>101.41630000000001</v>
      </c>
      <c r="W783">
        <v>105.6437</v>
      </c>
      <c r="X783">
        <v>103.8325</v>
      </c>
      <c r="Y783">
        <v>104.2042</v>
      </c>
      <c r="Z783">
        <v>106.5334</v>
      </c>
      <c r="AA783">
        <v>111.5479</v>
      </c>
      <c r="AB783">
        <v>105.3663</v>
      </c>
      <c r="AC783">
        <v>106.7955</v>
      </c>
      <c r="AD783">
        <v>104.16240000000001</v>
      </c>
      <c r="AE783">
        <v>104.09439999999999</v>
      </c>
    </row>
    <row r="784" spans="1:31" x14ac:dyDescent="0.2">
      <c r="A784" s="74">
        <v>42430</v>
      </c>
      <c r="B784">
        <v>104.0757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107.75449999999999</v>
      </c>
      <c r="I784">
        <v>102.4328</v>
      </c>
      <c r="J784">
        <v>106.41840000000001</v>
      </c>
      <c r="K784">
        <v>99.337890000000002</v>
      </c>
      <c r="L784">
        <v>103.29040000000001</v>
      </c>
      <c r="M784">
        <v>103.1397</v>
      </c>
      <c r="N784">
        <v>103.3159</v>
      </c>
      <c r="O784">
        <v>105.3177</v>
      </c>
      <c r="P784">
        <v>107.2807</v>
      </c>
      <c r="Q784">
        <v>98.055809999999994</v>
      </c>
      <c r="R784">
        <v>103.3215</v>
      </c>
      <c r="S784">
        <v>101.78</v>
      </c>
      <c r="T784">
        <v>106.8244</v>
      </c>
      <c r="U784">
        <v>102.8263</v>
      </c>
      <c r="V784">
        <v>101.9165</v>
      </c>
      <c r="W784">
        <v>106.571</v>
      </c>
      <c r="X784">
        <v>104.3185</v>
      </c>
      <c r="Y784">
        <v>104.8497</v>
      </c>
      <c r="Z784">
        <v>107.01900000000001</v>
      </c>
      <c r="AA784">
        <v>111.91370000000001</v>
      </c>
      <c r="AB784">
        <v>106.0192</v>
      </c>
      <c r="AC784">
        <v>107.8456</v>
      </c>
      <c r="AD784">
        <v>104.6909</v>
      </c>
      <c r="AE784">
        <v>105.069</v>
      </c>
    </row>
    <row r="785" spans="1:31" x14ac:dyDescent="0.2">
      <c r="A785" s="74">
        <v>42461</v>
      </c>
      <c r="B785">
        <v>104.5408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108.7542</v>
      </c>
      <c r="I785">
        <v>102.7851</v>
      </c>
      <c r="J785">
        <v>106.9884</v>
      </c>
      <c r="K785">
        <v>100.125</v>
      </c>
      <c r="L785">
        <v>103.8903</v>
      </c>
      <c r="M785">
        <v>103.24460000000001</v>
      </c>
      <c r="N785">
        <v>103.2794</v>
      </c>
      <c r="O785">
        <v>105.9277</v>
      </c>
      <c r="P785">
        <v>108.4104</v>
      </c>
      <c r="Q785">
        <v>97.298079999999999</v>
      </c>
      <c r="R785">
        <v>103.7684</v>
      </c>
      <c r="S785">
        <v>102.1553</v>
      </c>
      <c r="T785">
        <v>107.2851</v>
      </c>
      <c r="U785">
        <v>103.27070000000001</v>
      </c>
      <c r="V785">
        <v>102.4327</v>
      </c>
      <c r="W785">
        <v>107.4952</v>
      </c>
      <c r="X785">
        <v>104.9379</v>
      </c>
      <c r="Y785">
        <v>105.3068</v>
      </c>
      <c r="Z785">
        <v>107.9957</v>
      </c>
      <c r="AA785">
        <v>111.3922</v>
      </c>
      <c r="AB785">
        <v>106.7122</v>
      </c>
      <c r="AC785">
        <v>108.5829</v>
      </c>
      <c r="AD785">
        <v>105.43300000000001</v>
      </c>
      <c r="AE785">
        <v>105.7873</v>
      </c>
    </row>
    <row r="786" spans="1:31" x14ac:dyDescent="0.2">
      <c r="A786" s="74">
        <v>42491</v>
      </c>
      <c r="B786">
        <v>104.92740000000001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109.48390000000001</v>
      </c>
      <c r="I786">
        <v>102.15600000000001</v>
      </c>
      <c r="J786">
        <v>108.0234</v>
      </c>
      <c r="K786">
        <v>101.3857</v>
      </c>
      <c r="L786">
        <v>104.5536</v>
      </c>
      <c r="M786">
        <v>103.40349999999999</v>
      </c>
      <c r="N786">
        <v>103.36750000000001</v>
      </c>
      <c r="O786">
        <v>106.5111</v>
      </c>
      <c r="P786">
        <v>109.3104</v>
      </c>
      <c r="Q786">
        <v>96.468530000000001</v>
      </c>
      <c r="R786">
        <v>104.81270000000001</v>
      </c>
      <c r="S786">
        <v>102.5132</v>
      </c>
      <c r="T786">
        <v>107.95780000000001</v>
      </c>
      <c r="U786">
        <v>103.6686</v>
      </c>
      <c r="V786">
        <v>102.76649999999999</v>
      </c>
      <c r="W786">
        <v>108.2645</v>
      </c>
      <c r="X786">
        <v>105.52379999999999</v>
      </c>
      <c r="Y786">
        <v>105.96469999999999</v>
      </c>
      <c r="Z786">
        <v>109.3193</v>
      </c>
      <c r="AA786">
        <v>111.97920000000001</v>
      </c>
      <c r="AB786">
        <v>107.2761</v>
      </c>
      <c r="AC786">
        <v>109.80119999999999</v>
      </c>
      <c r="AD786">
        <v>106.0047</v>
      </c>
      <c r="AE786">
        <v>105.941</v>
      </c>
    </row>
    <row r="787" spans="1:31" x14ac:dyDescent="0.2">
      <c r="A787" s="74">
        <v>42522</v>
      </c>
      <c r="B787">
        <v>105.37569999999999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109.9579</v>
      </c>
      <c r="I787">
        <v>102.57089999999999</v>
      </c>
      <c r="J787">
        <v>108.4391</v>
      </c>
      <c r="K787">
        <v>101.5321</v>
      </c>
      <c r="L787">
        <v>104.8455</v>
      </c>
      <c r="M787">
        <v>105.408</v>
      </c>
      <c r="N787">
        <v>103.9226</v>
      </c>
      <c r="O787">
        <v>107.4927</v>
      </c>
      <c r="P787">
        <v>109.3151</v>
      </c>
      <c r="Q787">
        <v>95.723179999999999</v>
      </c>
      <c r="R787">
        <v>105.5962</v>
      </c>
      <c r="S787">
        <v>102.7394</v>
      </c>
      <c r="T787">
        <v>108.6904</v>
      </c>
      <c r="U787">
        <v>104.1071</v>
      </c>
      <c r="V787">
        <v>103.1657</v>
      </c>
      <c r="W787">
        <v>108.7921</v>
      </c>
      <c r="X787">
        <v>106.20359999999999</v>
      </c>
      <c r="Y787">
        <v>107.2886</v>
      </c>
      <c r="Z787">
        <v>110.3683</v>
      </c>
      <c r="AA787">
        <v>112.1842</v>
      </c>
      <c r="AB787">
        <v>107.25960000000001</v>
      </c>
      <c r="AC787">
        <v>111.48860000000001</v>
      </c>
      <c r="AD787">
        <v>106.5665</v>
      </c>
      <c r="AE787">
        <v>106.1618</v>
      </c>
    </row>
    <row r="788" spans="1:31" x14ac:dyDescent="0.2">
      <c r="A788" s="74">
        <v>42552</v>
      </c>
      <c r="B788">
        <v>106.10420000000001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110.5654</v>
      </c>
      <c r="I788">
        <v>103.5001</v>
      </c>
      <c r="J788">
        <v>108.7743</v>
      </c>
      <c r="K788">
        <v>101.3673</v>
      </c>
      <c r="L788">
        <v>105.38809999999999</v>
      </c>
      <c r="M788">
        <v>107.76349999999999</v>
      </c>
      <c r="N788">
        <v>104.2315</v>
      </c>
      <c r="O788">
        <v>108.5878</v>
      </c>
      <c r="P788">
        <v>110.2634</v>
      </c>
      <c r="Q788">
        <v>95.273030000000006</v>
      </c>
      <c r="R788">
        <v>106.3809</v>
      </c>
      <c r="S788">
        <v>103.0076</v>
      </c>
      <c r="T788">
        <v>109.65170000000001</v>
      </c>
      <c r="U788">
        <v>104.6474</v>
      </c>
      <c r="V788">
        <v>103.9729</v>
      </c>
      <c r="W788">
        <v>109.4333</v>
      </c>
      <c r="X788">
        <v>106.9055</v>
      </c>
      <c r="Y788">
        <v>108.6442</v>
      </c>
      <c r="Z788">
        <v>111.1972</v>
      </c>
      <c r="AA788">
        <v>111.8858</v>
      </c>
      <c r="AB788">
        <v>108.161</v>
      </c>
      <c r="AC788">
        <v>112.7543</v>
      </c>
      <c r="AD788">
        <v>107.0543</v>
      </c>
      <c r="AE788">
        <v>106.4057</v>
      </c>
    </row>
    <row r="789" spans="1:31" x14ac:dyDescent="0.2">
      <c r="A789" s="74">
        <v>42583</v>
      </c>
      <c r="B789">
        <v>106.84950000000001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111.3103</v>
      </c>
      <c r="I789">
        <v>104.31399999999999</v>
      </c>
      <c r="J789">
        <v>109.5771</v>
      </c>
      <c r="K789">
        <v>100.8535</v>
      </c>
      <c r="L789">
        <v>105.774</v>
      </c>
      <c r="M789">
        <v>108.7431</v>
      </c>
      <c r="N789">
        <v>104.24509999999999</v>
      </c>
      <c r="O789">
        <v>109.1512</v>
      </c>
      <c r="P789">
        <v>111.66379999999999</v>
      </c>
      <c r="Q789">
        <v>95.126559999999998</v>
      </c>
      <c r="R789">
        <v>106.83710000000001</v>
      </c>
      <c r="S789">
        <v>103.2486</v>
      </c>
      <c r="T789">
        <v>110.3708</v>
      </c>
      <c r="U789">
        <v>104.9644</v>
      </c>
      <c r="V789">
        <v>104.7256</v>
      </c>
      <c r="W789">
        <v>109.9494</v>
      </c>
      <c r="X789">
        <v>107.5433</v>
      </c>
      <c r="Y789">
        <v>109.3599</v>
      </c>
      <c r="Z789">
        <v>111.55459999999999</v>
      </c>
      <c r="AA789">
        <v>111.8096</v>
      </c>
      <c r="AB789">
        <v>109.64530000000001</v>
      </c>
      <c r="AC789">
        <v>113.48860000000001</v>
      </c>
      <c r="AD789">
        <v>107.78060000000001</v>
      </c>
      <c r="AE789">
        <v>106.8796</v>
      </c>
    </row>
    <row r="790" spans="1:31" x14ac:dyDescent="0.2">
      <c r="A790" s="74">
        <v>42614</v>
      </c>
      <c r="B790">
        <v>107.1969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111.8796</v>
      </c>
      <c r="I790">
        <v>104.8117</v>
      </c>
      <c r="J790">
        <v>110.0626</v>
      </c>
      <c r="K790">
        <v>100.2302</v>
      </c>
      <c r="L790">
        <v>105.7385</v>
      </c>
      <c r="M790">
        <v>109.5196</v>
      </c>
      <c r="N790">
        <v>104.53740000000001</v>
      </c>
      <c r="O790">
        <v>109.0556</v>
      </c>
      <c r="P790">
        <v>112.9333</v>
      </c>
      <c r="Q790">
        <v>95.297839999999994</v>
      </c>
      <c r="R790">
        <v>106.7906</v>
      </c>
      <c r="S790">
        <v>103.4743</v>
      </c>
      <c r="T790">
        <v>110.78149999999999</v>
      </c>
      <c r="U790">
        <v>106.4222</v>
      </c>
      <c r="V790">
        <v>105.67700000000001</v>
      </c>
      <c r="W790">
        <v>110.0643</v>
      </c>
      <c r="X790">
        <v>108.1046</v>
      </c>
      <c r="Y790">
        <v>109.9851</v>
      </c>
      <c r="Z790">
        <v>111.90940000000001</v>
      </c>
      <c r="AA790">
        <v>111.37820000000001</v>
      </c>
      <c r="AB790">
        <v>110.2269</v>
      </c>
      <c r="AC790">
        <v>114.33499999999999</v>
      </c>
      <c r="AD790">
        <v>108.28749999999999</v>
      </c>
      <c r="AE790">
        <v>107.4494</v>
      </c>
    </row>
    <row r="791" spans="1:31" x14ac:dyDescent="0.2">
      <c r="A791" s="74">
        <v>42644</v>
      </c>
      <c r="B791">
        <v>107.648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112.0154</v>
      </c>
      <c r="I791">
        <v>105.0057</v>
      </c>
      <c r="J791">
        <v>110.6374</v>
      </c>
      <c r="K791">
        <v>99.680880000000002</v>
      </c>
      <c r="L791">
        <v>105.9027</v>
      </c>
      <c r="M791">
        <v>110.56319999999999</v>
      </c>
      <c r="N791">
        <v>105.1534</v>
      </c>
      <c r="O791">
        <v>109.4764</v>
      </c>
      <c r="P791">
        <v>113.9786</v>
      </c>
      <c r="Q791">
        <v>95.744619999999998</v>
      </c>
      <c r="R791">
        <v>107.17740000000001</v>
      </c>
      <c r="S791">
        <v>103.76179999999999</v>
      </c>
      <c r="T791">
        <v>111.21510000000001</v>
      </c>
      <c r="U791">
        <v>107.40479999999999</v>
      </c>
      <c r="V791">
        <v>106.19110000000001</v>
      </c>
      <c r="W791">
        <v>110.77889999999999</v>
      </c>
      <c r="X791">
        <v>108.7368</v>
      </c>
      <c r="Y791">
        <v>110.923</v>
      </c>
      <c r="Z791">
        <v>112.34529999999999</v>
      </c>
      <c r="AA791">
        <v>111.1182</v>
      </c>
      <c r="AB791">
        <v>110.8456</v>
      </c>
      <c r="AC791">
        <v>116.08329999999999</v>
      </c>
      <c r="AD791">
        <v>108.85760000000001</v>
      </c>
      <c r="AE791">
        <v>108.8939</v>
      </c>
    </row>
    <row r="792" spans="1:31" x14ac:dyDescent="0.2">
      <c r="A792" s="74">
        <v>42675</v>
      </c>
      <c r="B792">
        <v>108.4409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112.44450000000001</v>
      </c>
      <c r="I792">
        <v>104.8443</v>
      </c>
      <c r="J792">
        <v>111.96259999999999</v>
      </c>
      <c r="K792">
        <v>99.737570000000005</v>
      </c>
      <c r="L792">
        <v>106.50190000000001</v>
      </c>
      <c r="M792">
        <v>111.08</v>
      </c>
      <c r="N792">
        <v>106.0009</v>
      </c>
      <c r="O792">
        <v>111.18049999999999</v>
      </c>
      <c r="P792">
        <v>114.4473</v>
      </c>
      <c r="Q792">
        <v>96.190539999999999</v>
      </c>
      <c r="R792">
        <v>107.67749999999999</v>
      </c>
      <c r="S792">
        <v>104.12179999999999</v>
      </c>
      <c r="T792">
        <v>111.4933</v>
      </c>
      <c r="U792">
        <v>107.4286</v>
      </c>
      <c r="V792">
        <v>106.49890000000001</v>
      </c>
      <c r="W792">
        <v>111.6204</v>
      </c>
      <c r="X792">
        <v>109.3779</v>
      </c>
      <c r="Y792">
        <v>112.1694</v>
      </c>
      <c r="Z792">
        <v>113.4661</v>
      </c>
      <c r="AA792">
        <v>111.25</v>
      </c>
      <c r="AB792">
        <v>111.9196</v>
      </c>
      <c r="AC792">
        <v>119.124</v>
      </c>
      <c r="AD792">
        <v>109.4418</v>
      </c>
      <c r="AE792">
        <v>109.57</v>
      </c>
    </row>
    <row r="793" spans="1:31" x14ac:dyDescent="0.2">
      <c r="A793" s="74">
        <v>42705</v>
      </c>
      <c r="B793">
        <v>109.38509999999999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112.8905</v>
      </c>
      <c r="I793">
        <v>104.9572</v>
      </c>
      <c r="J793">
        <v>112.38679999999999</v>
      </c>
      <c r="K793">
        <v>99.985799999999998</v>
      </c>
      <c r="L793">
        <v>107.19840000000001</v>
      </c>
      <c r="M793">
        <v>111.0193</v>
      </c>
      <c r="N793">
        <v>109.1631</v>
      </c>
      <c r="O793">
        <v>112.6748</v>
      </c>
      <c r="P793">
        <v>113.1645</v>
      </c>
      <c r="Q793">
        <v>96.53201</v>
      </c>
      <c r="R793">
        <v>108.0424</v>
      </c>
      <c r="S793">
        <v>104.47029999999999</v>
      </c>
      <c r="T793">
        <v>111.76</v>
      </c>
      <c r="U793">
        <v>108.1177</v>
      </c>
      <c r="V793">
        <v>106.36109999999999</v>
      </c>
      <c r="W793">
        <v>112.1229</v>
      </c>
      <c r="X793">
        <v>109.87139999999999</v>
      </c>
      <c r="Y793">
        <v>113.29340000000001</v>
      </c>
      <c r="Z793">
        <v>114.5689</v>
      </c>
      <c r="AA793">
        <v>109.5448</v>
      </c>
      <c r="AB793">
        <v>112.42659999999999</v>
      </c>
      <c r="AC793">
        <v>122.3516</v>
      </c>
      <c r="AD793">
        <v>109.6853</v>
      </c>
      <c r="AE793">
        <v>109.50539999999999</v>
      </c>
    </row>
    <row r="794" spans="1:31" x14ac:dyDescent="0.2">
      <c r="A794" s="74">
        <v>42736</v>
      </c>
      <c r="B794">
        <v>110.22839999999999</v>
      </c>
      <c r="C794">
        <v>117.4995</v>
      </c>
      <c r="D794">
        <v>112.86239999999999</v>
      </c>
      <c r="E794">
        <v>104.06659999999999</v>
      </c>
      <c r="F794">
        <v>115.2863</v>
      </c>
      <c r="G794">
        <v>118.7757</v>
      </c>
      <c r="H794">
        <v>113.5608</v>
      </c>
      <c r="I794">
        <v>105.6105</v>
      </c>
      <c r="J794">
        <v>113.00279999999999</v>
      </c>
      <c r="K794">
        <v>99.499979999999994</v>
      </c>
      <c r="L794">
        <v>107.5622</v>
      </c>
      <c r="M794">
        <v>111.4924</v>
      </c>
      <c r="N794">
        <v>111.1553</v>
      </c>
      <c r="O794">
        <v>113.6743</v>
      </c>
      <c r="P794">
        <v>112.252</v>
      </c>
      <c r="Q794">
        <v>96.868129999999994</v>
      </c>
      <c r="R794">
        <v>108.6681</v>
      </c>
      <c r="S794">
        <v>104.801</v>
      </c>
      <c r="T794">
        <v>112.4896</v>
      </c>
      <c r="U794">
        <v>108.5231</v>
      </c>
      <c r="V794">
        <v>106.63760000000001</v>
      </c>
      <c r="W794">
        <v>112.7332</v>
      </c>
      <c r="X794">
        <v>110.4931</v>
      </c>
      <c r="Y794">
        <v>114.294</v>
      </c>
      <c r="Z794">
        <v>114.9385</v>
      </c>
      <c r="AA794">
        <v>109.5886</v>
      </c>
      <c r="AB794">
        <v>114</v>
      </c>
      <c r="AC794">
        <v>124.66840000000001</v>
      </c>
      <c r="AD794">
        <v>110.321</v>
      </c>
      <c r="AE794">
        <v>110.9233</v>
      </c>
    </row>
    <row r="795" spans="1:31" x14ac:dyDescent="0.2">
      <c r="A795" s="74">
        <v>42767</v>
      </c>
      <c r="B795">
        <v>110.84480000000001</v>
      </c>
      <c r="C795">
        <v>118.423</v>
      </c>
      <c r="D795">
        <v>112.85850000000001</v>
      </c>
      <c r="E795">
        <v>104.3103</v>
      </c>
      <c r="F795">
        <v>115.95659999999999</v>
      </c>
      <c r="G795">
        <v>119.5943</v>
      </c>
      <c r="H795">
        <v>114.30110000000001</v>
      </c>
      <c r="I795">
        <v>106.322</v>
      </c>
      <c r="J795">
        <v>114.9421</v>
      </c>
      <c r="K795">
        <v>100.024</v>
      </c>
      <c r="L795">
        <v>107.8459</v>
      </c>
      <c r="M795">
        <v>112.5848</v>
      </c>
      <c r="N795">
        <v>110.3412</v>
      </c>
      <c r="O795">
        <v>114.5266</v>
      </c>
      <c r="P795">
        <v>113.28789999999999</v>
      </c>
      <c r="Q795">
        <v>97.209230000000005</v>
      </c>
      <c r="R795">
        <v>109.0887</v>
      </c>
      <c r="S795">
        <v>105.1431</v>
      </c>
      <c r="T795">
        <v>113.7022</v>
      </c>
      <c r="U795">
        <v>109.01739999999999</v>
      </c>
      <c r="V795">
        <v>107.7745</v>
      </c>
      <c r="W795">
        <v>113.0228</v>
      </c>
      <c r="X795">
        <v>111.04810000000001</v>
      </c>
      <c r="Y795">
        <v>115.0934</v>
      </c>
      <c r="Z795">
        <v>115.36369999999999</v>
      </c>
      <c r="AA795">
        <v>111.9546</v>
      </c>
      <c r="AB795">
        <v>115.7784</v>
      </c>
      <c r="AC795">
        <v>125.1601</v>
      </c>
      <c r="AD795">
        <v>110.867</v>
      </c>
      <c r="AE795">
        <v>111.5116</v>
      </c>
    </row>
    <row r="796" spans="1:31" x14ac:dyDescent="0.2">
      <c r="A796" s="74">
        <v>42795</v>
      </c>
      <c r="B796">
        <v>111.2119</v>
      </c>
      <c r="C796">
        <v>119.5359</v>
      </c>
      <c r="D796">
        <v>113.76990000000001</v>
      </c>
      <c r="E796">
        <v>104.67310000000001</v>
      </c>
      <c r="F796">
        <v>116.9821</v>
      </c>
      <c r="G796">
        <v>120.2932</v>
      </c>
      <c r="H796">
        <v>114.393</v>
      </c>
      <c r="I796">
        <v>106.5762</v>
      </c>
      <c r="J796">
        <v>116.79600000000001</v>
      </c>
      <c r="K796">
        <v>101.1495</v>
      </c>
      <c r="L796">
        <v>108.4999</v>
      </c>
      <c r="M796">
        <v>113.8531</v>
      </c>
      <c r="N796">
        <v>110.7197</v>
      </c>
      <c r="O796">
        <v>115.4727</v>
      </c>
      <c r="P796">
        <v>116.21599999999999</v>
      </c>
      <c r="Q796">
        <v>97.619069999999994</v>
      </c>
      <c r="R796">
        <v>109.4183</v>
      </c>
      <c r="S796">
        <v>105.42870000000001</v>
      </c>
      <c r="T796">
        <v>114.76900000000001</v>
      </c>
      <c r="U796">
        <v>110.1095</v>
      </c>
      <c r="V796">
        <v>108.8466</v>
      </c>
      <c r="W796">
        <v>113.46250000000001</v>
      </c>
      <c r="X796">
        <v>111.7406</v>
      </c>
      <c r="Y796">
        <v>116.0639</v>
      </c>
      <c r="Z796">
        <v>115.5592</v>
      </c>
      <c r="AA796">
        <v>112.69929999999999</v>
      </c>
      <c r="AB796">
        <v>116.497</v>
      </c>
      <c r="AC796">
        <v>126.2807</v>
      </c>
      <c r="AD796">
        <v>111.4512</v>
      </c>
      <c r="AE796">
        <v>111.35850000000001</v>
      </c>
    </row>
    <row r="797" spans="1:31" x14ac:dyDescent="0.2">
      <c r="A797" s="74">
        <v>42826</v>
      </c>
      <c r="B797">
        <v>111.8843</v>
      </c>
      <c r="C797">
        <v>120.20780000000001</v>
      </c>
      <c r="D797">
        <v>115.0069</v>
      </c>
      <c r="E797">
        <v>104.99590000000001</v>
      </c>
      <c r="F797">
        <v>118.152</v>
      </c>
      <c r="G797">
        <v>121.0492</v>
      </c>
      <c r="H797">
        <v>115.43210000000001</v>
      </c>
      <c r="I797">
        <v>106.80119999999999</v>
      </c>
      <c r="J797">
        <v>118.8035</v>
      </c>
      <c r="K797">
        <v>101.17610000000001</v>
      </c>
      <c r="L797">
        <v>109.2167</v>
      </c>
      <c r="M797">
        <v>114.7972</v>
      </c>
      <c r="N797">
        <v>111.6465</v>
      </c>
      <c r="O797">
        <v>116.4062</v>
      </c>
      <c r="P797">
        <v>117.1298</v>
      </c>
      <c r="Q797">
        <v>98.131420000000006</v>
      </c>
      <c r="R797">
        <v>109.619</v>
      </c>
      <c r="S797">
        <v>105.57850000000001</v>
      </c>
      <c r="T797">
        <v>115.2159</v>
      </c>
      <c r="U797">
        <v>111.036</v>
      </c>
      <c r="V797">
        <v>109.6681</v>
      </c>
      <c r="W797">
        <v>114.1808</v>
      </c>
      <c r="X797">
        <v>112.45829999999999</v>
      </c>
      <c r="Y797">
        <v>117.30759999999999</v>
      </c>
      <c r="Z797">
        <v>115.8415</v>
      </c>
      <c r="AA797">
        <v>113.587</v>
      </c>
      <c r="AB797">
        <v>117.50360000000001</v>
      </c>
      <c r="AC797">
        <v>129.19470000000001</v>
      </c>
      <c r="AD797">
        <v>111.99469999999999</v>
      </c>
      <c r="AE797">
        <v>111.5445</v>
      </c>
    </row>
    <row r="798" spans="1:31" x14ac:dyDescent="0.2">
      <c r="A798" s="74">
        <v>42856</v>
      </c>
      <c r="B798">
        <v>112.71080000000001</v>
      </c>
      <c r="C798">
        <v>120.26730000000001</v>
      </c>
      <c r="D798">
        <v>115.89579999999999</v>
      </c>
      <c r="E798">
        <v>105.5074</v>
      </c>
      <c r="F798">
        <v>118.52760000000001</v>
      </c>
      <c r="G798">
        <v>121.4682</v>
      </c>
      <c r="H798">
        <v>116.19629999999999</v>
      </c>
      <c r="I798">
        <v>107.20189999999999</v>
      </c>
      <c r="J798">
        <v>119.92829999999999</v>
      </c>
      <c r="K798">
        <v>101.1185</v>
      </c>
      <c r="L798">
        <v>109.52549999999999</v>
      </c>
      <c r="M798">
        <v>115.1259</v>
      </c>
      <c r="N798">
        <v>112.267</v>
      </c>
      <c r="O798">
        <v>117.6562</v>
      </c>
      <c r="P798">
        <v>116.5616</v>
      </c>
      <c r="Q798">
        <v>98.631410000000002</v>
      </c>
      <c r="R798">
        <v>109.9247</v>
      </c>
      <c r="S798">
        <v>105.8043</v>
      </c>
      <c r="T798">
        <v>115.4355</v>
      </c>
      <c r="U798">
        <v>111.04559999999999</v>
      </c>
      <c r="V798">
        <v>109.7945</v>
      </c>
      <c r="W798">
        <v>114.8325</v>
      </c>
      <c r="X798">
        <v>112.9311</v>
      </c>
      <c r="Y798">
        <v>118.023</v>
      </c>
      <c r="Z798">
        <v>116.40009999999999</v>
      </c>
      <c r="AA798">
        <v>114.5637</v>
      </c>
      <c r="AB798">
        <v>118.0493</v>
      </c>
      <c r="AC798">
        <v>130.9375</v>
      </c>
      <c r="AD798">
        <v>112.441</v>
      </c>
      <c r="AE798">
        <v>112.0506</v>
      </c>
    </row>
    <row r="799" spans="1:31" x14ac:dyDescent="0.2">
      <c r="A799" s="74">
        <v>42887</v>
      </c>
      <c r="B799">
        <v>113.3777</v>
      </c>
      <c r="C799">
        <v>120.78830000000001</v>
      </c>
      <c r="D799">
        <v>115.57040000000001</v>
      </c>
      <c r="E799">
        <v>106.084</v>
      </c>
      <c r="F799">
        <v>118.7702</v>
      </c>
      <c r="G799">
        <v>122.0975</v>
      </c>
      <c r="H799">
        <v>116.4376</v>
      </c>
      <c r="I799">
        <v>107.7355</v>
      </c>
      <c r="J799">
        <v>119.60680000000001</v>
      </c>
      <c r="K799">
        <v>101.5493</v>
      </c>
      <c r="L799">
        <v>109.7787</v>
      </c>
      <c r="M799">
        <v>115.2471</v>
      </c>
      <c r="N799">
        <v>113.5042</v>
      </c>
      <c r="O799">
        <v>118.9115</v>
      </c>
      <c r="P799">
        <v>117.44329999999999</v>
      </c>
      <c r="Q799">
        <v>99.068560000000005</v>
      </c>
      <c r="R799">
        <v>111.12179999999999</v>
      </c>
      <c r="S799">
        <v>106.15940000000001</v>
      </c>
      <c r="T799">
        <v>116.08029999999999</v>
      </c>
      <c r="U799">
        <v>111.75490000000001</v>
      </c>
      <c r="V799">
        <v>110.1177</v>
      </c>
      <c r="W799">
        <v>115.4979</v>
      </c>
      <c r="X799">
        <v>113.26179999999999</v>
      </c>
      <c r="Y799">
        <v>118.54819999999999</v>
      </c>
      <c r="Z799">
        <v>116.56829999999999</v>
      </c>
      <c r="AA799">
        <v>115.7345</v>
      </c>
      <c r="AB799">
        <v>118.68470000000001</v>
      </c>
      <c r="AC799">
        <v>132.3237</v>
      </c>
      <c r="AD799">
        <v>112.6703</v>
      </c>
      <c r="AE799">
        <v>112.74760000000001</v>
      </c>
    </row>
    <row r="800" spans="1:31" x14ac:dyDescent="0.2">
      <c r="A800" s="74">
        <v>42917</v>
      </c>
      <c r="B800">
        <v>113.9128</v>
      </c>
      <c r="C800">
        <v>121.36839999999999</v>
      </c>
      <c r="D800">
        <v>115.2299</v>
      </c>
      <c r="E800">
        <v>106.44880000000001</v>
      </c>
      <c r="F800">
        <v>119.431</v>
      </c>
      <c r="G800">
        <v>123.1019</v>
      </c>
      <c r="H800">
        <v>117.23</v>
      </c>
      <c r="I800">
        <v>108.1062</v>
      </c>
      <c r="J800">
        <v>119.6142</v>
      </c>
      <c r="K800">
        <v>101.5377</v>
      </c>
      <c r="L800">
        <v>110.1246</v>
      </c>
      <c r="M800">
        <v>115.5544</v>
      </c>
      <c r="N800">
        <v>114.4876</v>
      </c>
      <c r="O800">
        <v>119.3028</v>
      </c>
      <c r="P800">
        <v>118.0385</v>
      </c>
      <c r="Q800">
        <v>99.465149999999994</v>
      </c>
      <c r="R800">
        <v>112.24469999999999</v>
      </c>
      <c r="S800">
        <v>106.4682</v>
      </c>
      <c r="T800">
        <v>116.66370000000001</v>
      </c>
      <c r="U800">
        <v>113.16500000000001</v>
      </c>
      <c r="V800">
        <v>110.9978</v>
      </c>
      <c r="W800">
        <v>116.3419</v>
      </c>
      <c r="X800">
        <v>113.78440000000001</v>
      </c>
      <c r="Y800">
        <v>119.1053</v>
      </c>
      <c r="Z800">
        <v>116.7728</v>
      </c>
      <c r="AA800">
        <v>116.1896</v>
      </c>
      <c r="AB800">
        <v>119.32680000000001</v>
      </c>
      <c r="AC800">
        <v>133.6095</v>
      </c>
      <c r="AD800">
        <v>113.1698</v>
      </c>
      <c r="AE800">
        <v>113.5125</v>
      </c>
    </row>
    <row r="801" spans="1:31" x14ac:dyDescent="0.2">
      <c r="A801" s="74">
        <v>42948</v>
      </c>
      <c r="B801">
        <v>114.21259999999999</v>
      </c>
      <c r="C801">
        <v>122.25790000000001</v>
      </c>
      <c r="D801">
        <v>115.51779999999999</v>
      </c>
      <c r="E801">
        <v>106.75749999999999</v>
      </c>
      <c r="F801">
        <v>119.3856</v>
      </c>
      <c r="G801">
        <v>123.9585</v>
      </c>
      <c r="H801">
        <v>117.3616</v>
      </c>
      <c r="I801">
        <v>109.1221</v>
      </c>
      <c r="J801">
        <v>120.5217</v>
      </c>
      <c r="K801">
        <v>101.7094</v>
      </c>
      <c r="L801">
        <v>110.54559999999999</v>
      </c>
      <c r="M801">
        <v>116.3779</v>
      </c>
      <c r="N801">
        <v>115.2758</v>
      </c>
      <c r="O801">
        <v>119.7398</v>
      </c>
      <c r="P801">
        <v>118.535</v>
      </c>
      <c r="Q801">
        <v>99.862729999999999</v>
      </c>
      <c r="R801">
        <v>113.20910000000001</v>
      </c>
      <c r="S801">
        <v>106.7076</v>
      </c>
      <c r="T801">
        <v>116.83540000000001</v>
      </c>
      <c r="U801">
        <v>113.556</v>
      </c>
      <c r="V801">
        <v>111.2591</v>
      </c>
      <c r="W801">
        <v>117.0651</v>
      </c>
      <c r="X801">
        <v>114.2859</v>
      </c>
      <c r="Y801">
        <v>119.9923</v>
      </c>
      <c r="Z801">
        <v>117.40689999999999</v>
      </c>
      <c r="AA801">
        <v>115.90689999999999</v>
      </c>
      <c r="AB801">
        <v>120.0205</v>
      </c>
      <c r="AC801">
        <v>135.16900000000001</v>
      </c>
      <c r="AD801">
        <v>113.631</v>
      </c>
      <c r="AE801">
        <v>114.3184</v>
      </c>
    </row>
    <row r="802" spans="1:31" x14ac:dyDescent="0.2">
      <c r="A802" s="74">
        <v>42979</v>
      </c>
      <c r="B802">
        <v>114.5376</v>
      </c>
      <c r="C802">
        <v>123.5425</v>
      </c>
      <c r="D802">
        <v>115.9006</v>
      </c>
      <c r="E802">
        <v>107.1083</v>
      </c>
      <c r="F802">
        <v>119.48090000000001</v>
      </c>
      <c r="G802">
        <v>125.0239</v>
      </c>
      <c r="H802">
        <v>117.6009</v>
      </c>
      <c r="I802">
        <v>108.8998</v>
      </c>
      <c r="J802">
        <v>121.0099</v>
      </c>
      <c r="K802">
        <v>102.4581</v>
      </c>
      <c r="L802">
        <v>110.8762</v>
      </c>
      <c r="M802">
        <v>117.333</v>
      </c>
      <c r="N802">
        <v>117.1414</v>
      </c>
      <c r="O802">
        <v>120.42740000000001</v>
      </c>
      <c r="P802">
        <v>119.24420000000001</v>
      </c>
      <c r="Q802">
        <v>100.20010000000001</v>
      </c>
      <c r="R802">
        <v>113.71040000000001</v>
      </c>
      <c r="S802">
        <v>106.98869999999999</v>
      </c>
      <c r="T802">
        <v>117.1985</v>
      </c>
      <c r="U802">
        <v>114.443</v>
      </c>
      <c r="V802">
        <v>111.5446</v>
      </c>
      <c r="W802">
        <v>117.5615</v>
      </c>
      <c r="X802">
        <v>114.795</v>
      </c>
      <c r="Y802">
        <v>121.0963</v>
      </c>
      <c r="Z802">
        <v>118.0416</v>
      </c>
      <c r="AA802">
        <v>116.10039999999999</v>
      </c>
      <c r="AB802">
        <v>121.0692</v>
      </c>
      <c r="AC802">
        <v>137.1482</v>
      </c>
      <c r="AD802">
        <v>113.9858</v>
      </c>
      <c r="AE802">
        <v>114.93519999999999</v>
      </c>
    </row>
    <row r="803" spans="1:31" x14ac:dyDescent="0.2">
      <c r="A803" s="74">
        <v>43009</v>
      </c>
      <c r="B803">
        <v>114.9046</v>
      </c>
      <c r="C803">
        <v>124.5115</v>
      </c>
      <c r="D803">
        <v>116.7075</v>
      </c>
      <c r="E803">
        <v>107.3775</v>
      </c>
      <c r="F803">
        <v>120.1206</v>
      </c>
      <c r="G803">
        <v>126.0675</v>
      </c>
      <c r="H803">
        <v>118.2607</v>
      </c>
      <c r="I803">
        <v>107.5805</v>
      </c>
      <c r="J803">
        <v>120.8254</v>
      </c>
      <c r="K803">
        <v>102.0365</v>
      </c>
      <c r="L803">
        <v>111.0502</v>
      </c>
      <c r="M803">
        <v>117.94750000000001</v>
      </c>
      <c r="N803">
        <v>118.575</v>
      </c>
      <c r="O803">
        <v>121.2595</v>
      </c>
      <c r="P803">
        <v>121.0234</v>
      </c>
      <c r="Q803">
        <v>100.3614</v>
      </c>
      <c r="R803">
        <v>113.3625</v>
      </c>
      <c r="S803">
        <v>107.313</v>
      </c>
      <c r="T803">
        <v>117.68559999999999</v>
      </c>
      <c r="U803">
        <v>115.27800000000001</v>
      </c>
      <c r="V803">
        <v>112.50920000000001</v>
      </c>
      <c r="W803">
        <v>118.5497</v>
      </c>
      <c r="X803">
        <v>115.38809999999999</v>
      </c>
      <c r="Y803">
        <v>122.2512</v>
      </c>
      <c r="Z803">
        <v>118.6555</v>
      </c>
      <c r="AA803">
        <v>116.64530000000001</v>
      </c>
      <c r="AB803">
        <v>121.66500000000001</v>
      </c>
      <c r="AC803">
        <v>140.4015</v>
      </c>
      <c r="AD803">
        <v>114.4221</v>
      </c>
      <c r="AE803">
        <v>115.4873</v>
      </c>
    </row>
    <row r="804" spans="1:31" x14ac:dyDescent="0.2">
      <c r="A804" s="74">
        <v>43040</v>
      </c>
      <c r="B804">
        <v>115.22410000000001</v>
      </c>
      <c r="C804">
        <v>124.9764</v>
      </c>
      <c r="D804">
        <v>117.35550000000001</v>
      </c>
      <c r="E804">
        <v>107.5197</v>
      </c>
      <c r="F804">
        <v>120.6163</v>
      </c>
      <c r="G804">
        <v>127.1524</v>
      </c>
      <c r="H804">
        <v>118.9709</v>
      </c>
      <c r="I804">
        <v>107.3398</v>
      </c>
      <c r="J804">
        <v>121.0119</v>
      </c>
      <c r="K804">
        <v>101.29</v>
      </c>
      <c r="L804">
        <v>111.4739</v>
      </c>
      <c r="M804">
        <v>118.1964</v>
      </c>
      <c r="N804">
        <v>119.58710000000001</v>
      </c>
      <c r="O804">
        <v>122.20359999999999</v>
      </c>
      <c r="P804">
        <v>122.2668</v>
      </c>
      <c r="Q804">
        <v>100.5153</v>
      </c>
      <c r="R804">
        <v>113.1769</v>
      </c>
      <c r="S804">
        <v>107.60420000000001</v>
      </c>
      <c r="T804">
        <v>118.3541</v>
      </c>
      <c r="U804">
        <v>115.8947</v>
      </c>
      <c r="V804">
        <v>113.09780000000001</v>
      </c>
      <c r="W804">
        <v>119.586</v>
      </c>
      <c r="X804">
        <v>115.8163</v>
      </c>
      <c r="Y804">
        <v>123.23650000000001</v>
      </c>
      <c r="Z804">
        <v>119.2572</v>
      </c>
      <c r="AA804">
        <v>117.2754</v>
      </c>
      <c r="AB804">
        <v>122.1007</v>
      </c>
      <c r="AC804">
        <v>143.56110000000001</v>
      </c>
      <c r="AD804">
        <v>114.62990000000001</v>
      </c>
      <c r="AE804">
        <v>115.9802</v>
      </c>
    </row>
    <row r="805" spans="1:31" x14ac:dyDescent="0.2">
      <c r="A805" s="74">
        <v>43070</v>
      </c>
      <c r="B805">
        <v>115.1344</v>
      </c>
      <c r="C805">
        <v>125.33540000000001</v>
      </c>
      <c r="D805">
        <v>118.0461</v>
      </c>
      <c r="E805">
        <v>107.6446</v>
      </c>
      <c r="F805">
        <v>120.6695</v>
      </c>
      <c r="G805">
        <v>127.9033</v>
      </c>
      <c r="H805">
        <v>120.2474</v>
      </c>
      <c r="I805">
        <v>106.96299999999999</v>
      </c>
      <c r="J805">
        <v>121.4602</v>
      </c>
      <c r="K805">
        <v>101.94119999999999</v>
      </c>
      <c r="L805">
        <v>111.8837</v>
      </c>
      <c r="M805">
        <v>118.11109999999999</v>
      </c>
      <c r="N805">
        <v>120.4308</v>
      </c>
      <c r="O805">
        <v>122.6267</v>
      </c>
      <c r="P805">
        <v>122.8887</v>
      </c>
      <c r="Q805">
        <v>100.8441</v>
      </c>
      <c r="R805">
        <v>113.63120000000001</v>
      </c>
      <c r="S805">
        <v>107.67310000000001</v>
      </c>
      <c r="T805">
        <v>119.37479999999999</v>
      </c>
      <c r="U805">
        <v>117.0107</v>
      </c>
      <c r="V805">
        <v>113.03959999999999</v>
      </c>
      <c r="W805">
        <v>120.2818</v>
      </c>
      <c r="X805">
        <v>116.1559</v>
      </c>
      <c r="Y805">
        <v>123.4534</v>
      </c>
      <c r="Z805">
        <v>119.77290000000001</v>
      </c>
      <c r="AA805">
        <v>116.62690000000001</v>
      </c>
      <c r="AB805">
        <v>122.11969999999999</v>
      </c>
      <c r="AC805">
        <v>143.8664</v>
      </c>
      <c r="AD805">
        <v>114.9764</v>
      </c>
      <c r="AE805">
        <v>116.5945</v>
      </c>
    </row>
    <row r="806" spans="1:31" x14ac:dyDescent="0.2">
      <c r="A806" s="74">
        <v>43101</v>
      </c>
      <c r="B806">
        <v>115.14279999999999</v>
      </c>
      <c r="C806">
        <v>125.8874</v>
      </c>
      <c r="D806">
        <v>117.5758</v>
      </c>
      <c r="E806">
        <v>107.9691</v>
      </c>
      <c r="F806">
        <v>120.58110000000001</v>
      </c>
      <c r="G806">
        <v>129.08590000000001</v>
      </c>
      <c r="H806">
        <v>120.91249999999999</v>
      </c>
      <c r="I806">
        <v>106.4319</v>
      </c>
      <c r="J806">
        <v>121.7839</v>
      </c>
      <c r="K806">
        <v>101.854</v>
      </c>
      <c r="L806">
        <v>111.9444</v>
      </c>
      <c r="M806">
        <v>118.6173</v>
      </c>
      <c r="N806">
        <v>122.1551</v>
      </c>
      <c r="O806">
        <v>123.2196</v>
      </c>
      <c r="P806">
        <v>123.8216</v>
      </c>
      <c r="Q806">
        <v>101.27549999999999</v>
      </c>
      <c r="R806">
        <v>113.9534</v>
      </c>
      <c r="S806">
        <v>107.8683</v>
      </c>
      <c r="T806">
        <v>120.3098</v>
      </c>
      <c r="U806">
        <v>116.0421</v>
      </c>
      <c r="V806">
        <v>113.6738</v>
      </c>
      <c r="W806">
        <v>120.9593</v>
      </c>
      <c r="X806">
        <v>116.29219999999999</v>
      </c>
      <c r="Y806">
        <v>123.6811</v>
      </c>
      <c r="Z806">
        <v>120.33150000000001</v>
      </c>
      <c r="AA806">
        <v>116.8532</v>
      </c>
      <c r="AB806">
        <v>121.8634</v>
      </c>
      <c r="AC806">
        <v>143.25569999999999</v>
      </c>
      <c r="AD806">
        <v>115.1651</v>
      </c>
      <c r="AE806">
        <v>117.6014</v>
      </c>
    </row>
    <row r="807" spans="1:31" x14ac:dyDescent="0.2">
      <c r="A807" s="74">
        <v>43132</v>
      </c>
      <c r="B807">
        <v>115.3361</v>
      </c>
      <c r="C807">
        <v>126.5311</v>
      </c>
      <c r="D807">
        <v>118.8625</v>
      </c>
      <c r="E807">
        <v>108.2808</v>
      </c>
      <c r="F807">
        <v>120.81619999999999</v>
      </c>
      <c r="G807">
        <v>130.56950000000001</v>
      </c>
      <c r="H807">
        <v>121.012</v>
      </c>
      <c r="I807">
        <v>106.2227</v>
      </c>
      <c r="J807">
        <v>122.73009999999999</v>
      </c>
      <c r="K807">
        <v>100.85769999999999</v>
      </c>
      <c r="L807">
        <v>111.9121</v>
      </c>
      <c r="M807">
        <v>119.13549999999999</v>
      </c>
      <c r="N807">
        <v>124.3065</v>
      </c>
      <c r="O807">
        <v>124.0943</v>
      </c>
      <c r="P807">
        <v>124.7564</v>
      </c>
      <c r="Q807">
        <v>101.7775</v>
      </c>
      <c r="R807">
        <v>113.7367</v>
      </c>
      <c r="S807">
        <v>108.0381</v>
      </c>
      <c r="T807">
        <v>121.32980000000001</v>
      </c>
      <c r="U807">
        <v>115.15</v>
      </c>
      <c r="V807">
        <v>114.31480000000001</v>
      </c>
      <c r="W807">
        <v>121.4188</v>
      </c>
      <c r="X807">
        <v>116.6331</v>
      </c>
      <c r="Y807">
        <v>124.3578</v>
      </c>
      <c r="Z807">
        <v>120.9332</v>
      </c>
      <c r="AA807">
        <v>118.4037</v>
      </c>
      <c r="AB807">
        <v>122.6075</v>
      </c>
      <c r="AC807">
        <v>144.28880000000001</v>
      </c>
      <c r="AD807">
        <v>115.45180000000001</v>
      </c>
      <c r="AE807">
        <v>118.5463</v>
      </c>
    </row>
    <row r="808" spans="1:31" x14ac:dyDescent="0.2">
      <c r="A808" s="74">
        <v>43160</v>
      </c>
      <c r="B808">
        <v>115.3445</v>
      </c>
      <c r="C808">
        <v>127.3854</v>
      </c>
      <c r="D808">
        <v>119.0548</v>
      </c>
      <c r="E808">
        <v>108.2908</v>
      </c>
      <c r="F808">
        <v>121.526</v>
      </c>
      <c r="G808">
        <v>131.11259999999999</v>
      </c>
      <c r="H808">
        <v>121.52930000000001</v>
      </c>
      <c r="I808">
        <v>106.1429</v>
      </c>
      <c r="J808">
        <v>123.4866</v>
      </c>
      <c r="K808">
        <v>100.47369999999999</v>
      </c>
      <c r="L808">
        <v>112.2069</v>
      </c>
      <c r="M808">
        <v>118.4816</v>
      </c>
      <c r="N808">
        <v>125.7015</v>
      </c>
      <c r="O808">
        <v>124.57129999999999</v>
      </c>
      <c r="P808">
        <v>125.6895</v>
      </c>
      <c r="Q808">
        <v>102.3663</v>
      </c>
      <c r="R808">
        <v>114.2504</v>
      </c>
      <c r="S808">
        <v>108.22499999999999</v>
      </c>
      <c r="T808">
        <v>122.38509999999999</v>
      </c>
      <c r="U808">
        <v>117.4669</v>
      </c>
      <c r="V808">
        <v>114.8058</v>
      </c>
      <c r="W808">
        <v>121.84229999999999</v>
      </c>
      <c r="X808">
        <v>117.239</v>
      </c>
      <c r="Y808">
        <v>125.05880000000001</v>
      </c>
      <c r="Z808">
        <v>121.7213</v>
      </c>
      <c r="AA808">
        <v>120.4944</v>
      </c>
      <c r="AB808">
        <v>123.89709999999999</v>
      </c>
      <c r="AC808">
        <v>147.42259999999999</v>
      </c>
      <c r="AD808">
        <v>115.9487</v>
      </c>
      <c r="AE808">
        <v>118.7359</v>
      </c>
    </row>
    <row r="809" spans="1:31" x14ac:dyDescent="0.2">
      <c r="A809" s="74">
        <v>43191</v>
      </c>
      <c r="B809">
        <v>115.28570000000001</v>
      </c>
      <c r="C809">
        <v>128.2491</v>
      </c>
      <c r="D809">
        <v>119.2642</v>
      </c>
      <c r="E809">
        <v>108.42019999999999</v>
      </c>
      <c r="F809">
        <v>123.4717</v>
      </c>
      <c r="G809">
        <v>131.73650000000001</v>
      </c>
      <c r="H809">
        <v>121.8336</v>
      </c>
      <c r="I809">
        <v>106.4297</v>
      </c>
      <c r="J809">
        <v>124.02800000000001</v>
      </c>
      <c r="K809">
        <v>100.727</v>
      </c>
      <c r="L809">
        <v>112.78700000000001</v>
      </c>
      <c r="M809">
        <v>117.8296</v>
      </c>
      <c r="N809">
        <v>127.346</v>
      </c>
      <c r="O809">
        <v>125.1125</v>
      </c>
      <c r="P809">
        <v>126.8122</v>
      </c>
      <c r="Q809">
        <v>103.0184</v>
      </c>
      <c r="R809">
        <v>115.11579999999999</v>
      </c>
      <c r="S809">
        <v>108.4751</v>
      </c>
      <c r="T809">
        <v>123.03959999999999</v>
      </c>
      <c r="U809">
        <v>119.63800000000001</v>
      </c>
      <c r="V809">
        <v>116.1414</v>
      </c>
      <c r="W809">
        <v>122.3045</v>
      </c>
      <c r="X809">
        <v>117.79819999999999</v>
      </c>
      <c r="Y809">
        <v>125.85980000000001</v>
      </c>
      <c r="Z809">
        <v>122.5093</v>
      </c>
      <c r="AA809">
        <v>124.2325</v>
      </c>
      <c r="AB809">
        <v>124.9401</v>
      </c>
      <c r="AC809">
        <v>150.93799999999999</v>
      </c>
      <c r="AD809">
        <v>116.252</v>
      </c>
      <c r="AE809">
        <v>118.7085</v>
      </c>
    </row>
    <row r="810" spans="1:31" x14ac:dyDescent="0.2">
      <c r="A810" s="74">
        <v>43221</v>
      </c>
      <c r="B810">
        <v>115.437</v>
      </c>
      <c r="C810">
        <v>128.69569999999999</v>
      </c>
      <c r="D810">
        <v>119.8767</v>
      </c>
      <c r="E810">
        <v>108.7153</v>
      </c>
      <c r="F810">
        <v>124.9933</v>
      </c>
      <c r="G810">
        <v>132.29750000000001</v>
      </c>
      <c r="H810">
        <v>122.0946</v>
      </c>
      <c r="I810">
        <v>106.7765</v>
      </c>
      <c r="J810">
        <v>125.259</v>
      </c>
      <c r="K810">
        <v>100.62479999999999</v>
      </c>
      <c r="L810">
        <v>113.4357</v>
      </c>
      <c r="M810">
        <v>118.7461</v>
      </c>
      <c r="N810">
        <v>128.6508</v>
      </c>
      <c r="O810">
        <v>125.5814</v>
      </c>
      <c r="P810">
        <v>127.9901</v>
      </c>
      <c r="Q810">
        <v>103.7161</v>
      </c>
      <c r="R810">
        <v>115.3095</v>
      </c>
      <c r="S810">
        <v>108.6508</v>
      </c>
      <c r="T810">
        <v>123.3544</v>
      </c>
      <c r="U810">
        <v>120.6596</v>
      </c>
      <c r="V810">
        <v>117.0081</v>
      </c>
      <c r="W810">
        <v>122.7216</v>
      </c>
      <c r="X810">
        <v>118.5397</v>
      </c>
      <c r="Y810">
        <v>127.4747</v>
      </c>
      <c r="Z810">
        <v>123.5361</v>
      </c>
      <c r="AA810">
        <v>126.46429999999999</v>
      </c>
      <c r="AB810">
        <v>125.19540000000001</v>
      </c>
      <c r="AC810">
        <v>155.64439999999999</v>
      </c>
      <c r="AD810">
        <v>116.7988</v>
      </c>
      <c r="AE810">
        <v>118.89230000000001</v>
      </c>
    </row>
    <row r="811" spans="1:31" x14ac:dyDescent="0.2">
      <c r="A811" s="74">
        <v>43252</v>
      </c>
      <c r="B811">
        <v>115.762</v>
      </c>
      <c r="C811">
        <v>129.57599999999999</v>
      </c>
      <c r="D811">
        <v>120.6148</v>
      </c>
      <c r="E811">
        <v>108.7727</v>
      </c>
      <c r="F811">
        <v>125.7396</v>
      </c>
      <c r="G811">
        <v>132.8013</v>
      </c>
      <c r="H811">
        <v>122.57170000000001</v>
      </c>
      <c r="I811">
        <v>106.5861</v>
      </c>
      <c r="J811">
        <v>125.7526</v>
      </c>
      <c r="K811">
        <v>100.30159999999999</v>
      </c>
      <c r="L811">
        <v>114.2886</v>
      </c>
      <c r="M811">
        <v>119.5351</v>
      </c>
      <c r="N811">
        <v>130.7664</v>
      </c>
      <c r="O811">
        <v>125.9678</v>
      </c>
      <c r="P811">
        <v>128.86449999999999</v>
      </c>
      <c r="Q811">
        <v>104.3891</v>
      </c>
      <c r="R811">
        <v>115.14109999999999</v>
      </c>
      <c r="S811">
        <v>108.9838</v>
      </c>
      <c r="T811">
        <v>123.9101</v>
      </c>
      <c r="U811">
        <v>121.7346</v>
      </c>
      <c r="V811">
        <v>117.34780000000001</v>
      </c>
      <c r="W811">
        <v>123.514</v>
      </c>
      <c r="X811">
        <v>119.25020000000001</v>
      </c>
      <c r="Y811">
        <v>128.9408</v>
      </c>
      <c r="Z811">
        <v>124.62569999999999</v>
      </c>
      <c r="AA811">
        <v>127.1953</v>
      </c>
      <c r="AB811">
        <v>125.4083</v>
      </c>
      <c r="AC811">
        <v>159.89019999999999</v>
      </c>
      <c r="AD811">
        <v>117.3398</v>
      </c>
      <c r="AE811">
        <v>119.3146</v>
      </c>
    </row>
    <row r="812" spans="1:31" x14ac:dyDescent="0.2">
      <c r="A812" s="74">
        <v>43282</v>
      </c>
      <c r="B812">
        <v>116.0954</v>
      </c>
      <c r="C812">
        <v>130.4622</v>
      </c>
      <c r="D812">
        <v>121.1386</v>
      </c>
      <c r="E812">
        <v>108.90349999999999</v>
      </c>
      <c r="F812">
        <v>126.8182</v>
      </c>
      <c r="G812">
        <v>133.95939999999999</v>
      </c>
      <c r="H812">
        <v>123.28400000000001</v>
      </c>
      <c r="I812">
        <v>106.14100000000001</v>
      </c>
      <c r="J812">
        <v>125.6151</v>
      </c>
      <c r="K812">
        <v>100.98309999999999</v>
      </c>
      <c r="L812">
        <v>114.718</v>
      </c>
      <c r="M812">
        <v>119.461</v>
      </c>
      <c r="N812">
        <v>133.09180000000001</v>
      </c>
      <c r="O812">
        <v>126.6165</v>
      </c>
      <c r="P812">
        <v>129.64660000000001</v>
      </c>
      <c r="Q812">
        <v>105.0022</v>
      </c>
      <c r="R812">
        <v>115.504</v>
      </c>
      <c r="S812">
        <v>109.17270000000001</v>
      </c>
      <c r="T812">
        <v>124.6952</v>
      </c>
      <c r="U812">
        <v>121.6698</v>
      </c>
      <c r="V812">
        <v>117.48699999999999</v>
      </c>
      <c r="W812">
        <v>124.4688</v>
      </c>
      <c r="X812">
        <v>119.66459999999999</v>
      </c>
      <c r="Y812">
        <v>129.9179</v>
      </c>
      <c r="Z812">
        <v>125.30719999999999</v>
      </c>
      <c r="AA812">
        <v>127.24760000000001</v>
      </c>
      <c r="AB812">
        <v>125.7689</v>
      </c>
      <c r="AC812">
        <v>163.38579999999999</v>
      </c>
      <c r="AD812">
        <v>117.61409999999999</v>
      </c>
      <c r="AE812">
        <v>120.26649999999999</v>
      </c>
    </row>
    <row r="813" spans="1:31" x14ac:dyDescent="0.2">
      <c r="A813" s="74">
        <v>43313</v>
      </c>
      <c r="B813">
        <v>116.78749999999999</v>
      </c>
      <c r="C813">
        <v>131.38560000000001</v>
      </c>
      <c r="D813">
        <v>121.8608</v>
      </c>
      <c r="E813">
        <v>109.3182</v>
      </c>
      <c r="F813">
        <v>127.7573</v>
      </c>
      <c r="G813">
        <v>134.99959999999999</v>
      </c>
      <c r="H813">
        <v>124.0697</v>
      </c>
      <c r="I813">
        <v>106.10509999999999</v>
      </c>
      <c r="J813">
        <v>126.3211</v>
      </c>
      <c r="K813">
        <v>101.7587</v>
      </c>
      <c r="L813">
        <v>114.7097</v>
      </c>
      <c r="M813">
        <v>119.54470000000001</v>
      </c>
      <c r="N813">
        <v>133.93440000000001</v>
      </c>
      <c r="O813">
        <v>127.0985</v>
      </c>
      <c r="P813">
        <v>130.83869999999999</v>
      </c>
      <c r="Q813">
        <v>105.5971</v>
      </c>
      <c r="R813">
        <v>116.1133</v>
      </c>
      <c r="S813">
        <v>109.3604</v>
      </c>
      <c r="T813">
        <v>125.0406</v>
      </c>
      <c r="U813">
        <v>121.9145</v>
      </c>
      <c r="V813">
        <v>117.56789999999999</v>
      </c>
      <c r="W813">
        <v>125.5168</v>
      </c>
      <c r="X813">
        <v>120.1682</v>
      </c>
      <c r="Y813">
        <v>130.89830000000001</v>
      </c>
      <c r="Z813">
        <v>126.1469</v>
      </c>
      <c r="AA813">
        <v>128.14269999999999</v>
      </c>
      <c r="AB813">
        <v>125.9273</v>
      </c>
      <c r="AC813">
        <v>166.4898</v>
      </c>
      <c r="AD813">
        <v>117.97969999999999</v>
      </c>
      <c r="AE813">
        <v>121.7115</v>
      </c>
    </row>
    <row r="814" spans="1:31" x14ac:dyDescent="0.2">
      <c r="A814" s="74">
        <v>43344</v>
      </c>
      <c r="B814">
        <v>117.2217</v>
      </c>
      <c r="C814">
        <v>132.89340000000001</v>
      </c>
      <c r="D814">
        <v>122.5326</v>
      </c>
      <c r="E814">
        <v>109.6353</v>
      </c>
      <c r="F814">
        <v>128.89060000000001</v>
      </c>
      <c r="G814">
        <v>135.97040000000001</v>
      </c>
      <c r="H814">
        <v>124.42919999999999</v>
      </c>
      <c r="I814">
        <v>106.87739999999999</v>
      </c>
      <c r="J814">
        <v>126.4563</v>
      </c>
      <c r="K814">
        <v>101.8344</v>
      </c>
      <c r="L814">
        <v>114.8325</v>
      </c>
      <c r="M814">
        <v>119.9935</v>
      </c>
      <c r="N814">
        <v>133.92930000000001</v>
      </c>
      <c r="O814">
        <v>128.0515</v>
      </c>
      <c r="P814">
        <v>131.76740000000001</v>
      </c>
      <c r="Q814">
        <v>106.2291</v>
      </c>
      <c r="R814">
        <v>116.6631</v>
      </c>
      <c r="S814">
        <v>109.6052</v>
      </c>
      <c r="T814">
        <v>125.723</v>
      </c>
      <c r="U814">
        <v>122.6511</v>
      </c>
      <c r="V814">
        <v>117.8121</v>
      </c>
      <c r="W814">
        <v>126.5449</v>
      </c>
      <c r="X814">
        <v>120.7795</v>
      </c>
      <c r="Y814">
        <v>132.65039999999999</v>
      </c>
      <c r="Z814">
        <v>127.163</v>
      </c>
      <c r="AA814">
        <v>129.35329999999999</v>
      </c>
      <c r="AB814">
        <v>126.5857</v>
      </c>
      <c r="AC814">
        <v>172.6841</v>
      </c>
      <c r="AD814">
        <v>118.2415</v>
      </c>
      <c r="AE814">
        <v>122.9136</v>
      </c>
    </row>
    <row r="815" spans="1:31" x14ac:dyDescent="0.2">
      <c r="A815" s="74">
        <v>43374</v>
      </c>
      <c r="B815">
        <v>117.34780000000001</v>
      </c>
      <c r="C815">
        <v>133.8896</v>
      </c>
      <c r="D815">
        <v>123.1293</v>
      </c>
      <c r="E815">
        <v>109.9593</v>
      </c>
      <c r="F815">
        <v>129.67779999999999</v>
      </c>
      <c r="G815">
        <v>136.97499999999999</v>
      </c>
      <c r="H815">
        <v>124.81959999999999</v>
      </c>
      <c r="I815">
        <v>108.43859999999999</v>
      </c>
      <c r="J815">
        <v>126.6618</v>
      </c>
      <c r="K815">
        <v>101.2509</v>
      </c>
      <c r="L815">
        <v>115.1092</v>
      </c>
      <c r="M815">
        <v>121.0412</v>
      </c>
      <c r="N815">
        <v>134.26900000000001</v>
      </c>
      <c r="O815">
        <v>129.76079999999999</v>
      </c>
      <c r="P815">
        <v>132.5771</v>
      </c>
      <c r="Q815">
        <v>106.94540000000001</v>
      </c>
      <c r="R815">
        <v>117.39190000000001</v>
      </c>
      <c r="S815">
        <v>109.7963</v>
      </c>
      <c r="T815">
        <v>126.5008</v>
      </c>
      <c r="U815">
        <v>122.3772</v>
      </c>
      <c r="V815">
        <v>117.8309</v>
      </c>
      <c r="W815">
        <v>127.0077</v>
      </c>
      <c r="X815">
        <v>121.1506</v>
      </c>
      <c r="Y815">
        <v>133.99299999999999</v>
      </c>
      <c r="Z815">
        <v>128.27950000000001</v>
      </c>
      <c r="AA815">
        <v>129.499</v>
      </c>
      <c r="AB815">
        <v>127.25830000000001</v>
      </c>
      <c r="AC815">
        <v>176.09710000000001</v>
      </c>
      <c r="AD815">
        <v>118.2988</v>
      </c>
      <c r="AE815">
        <v>122.9701</v>
      </c>
    </row>
    <row r="816" spans="1:31" x14ac:dyDescent="0.2">
      <c r="A816" s="74">
        <v>43405</v>
      </c>
      <c r="B816">
        <v>117.5103</v>
      </c>
      <c r="C816">
        <v>134.43709999999999</v>
      </c>
      <c r="D816">
        <v>123.9555</v>
      </c>
      <c r="E816">
        <v>110.3706</v>
      </c>
      <c r="F816">
        <v>130.98849999999999</v>
      </c>
      <c r="G816">
        <v>137.9958</v>
      </c>
      <c r="H816">
        <v>125.3905</v>
      </c>
      <c r="I816">
        <v>109.7899</v>
      </c>
      <c r="J816">
        <v>128.1019</v>
      </c>
      <c r="K816">
        <v>101.3955</v>
      </c>
      <c r="L816">
        <v>115.7175</v>
      </c>
      <c r="M816">
        <v>121.5468</v>
      </c>
      <c r="N816">
        <v>135.11369999999999</v>
      </c>
      <c r="O816">
        <v>130.63499999999999</v>
      </c>
      <c r="P816">
        <v>133.78989999999999</v>
      </c>
      <c r="Q816">
        <v>107.6995</v>
      </c>
      <c r="R816">
        <v>118.55589999999999</v>
      </c>
      <c r="S816">
        <v>109.8229</v>
      </c>
      <c r="T816">
        <v>127.28400000000001</v>
      </c>
      <c r="U816">
        <v>122.81399999999999</v>
      </c>
      <c r="V816">
        <v>118.1682</v>
      </c>
      <c r="W816">
        <v>127.355</v>
      </c>
      <c r="X816">
        <v>121.1863</v>
      </c>
      <c r="Y816">
        <v>133.35849999999999</v>
      </c>
      <c r="Z816">
        <v>129.4469</v>
      </c>
      <c r="AA816">
        <v>130.22200000000001</v>
      </c>
      <c r="AB816">
        <v>127.8643</v>
      </c>
      <c r="AC816">
        <v>170.54839999999999</v>
      </c>
      <c r="AD816">
        <v>118.3819</v>
      </c>
      <c r="AE816">
        <v>122.75879999999999</v>
      </c>
    </row>
    <row r="817" spans="1:31" x14ac:dyDescent="0.2">
      <c r="A817" s="74">
        <v>43435</v>
      </c>
      <c r="B817">
        <v>117.6784</v>
      </c>
      <c r="C817">
        <v>136.17949999999999</v>
      </c>
      <c r="D817">
        <v>125.5599</v>
      </c>
      <c r="E817">
        <v>110.79430000000001</v>
      </c>
      <c r="F817">
        <v>132.93719999999999</v>
      </c>
      <c r="G817">
        <v>139.0737</v>
      </c>
      <c r="H817">
        <v>126.68049999999999</v>
      </c>
      <c r="I817">
        <v>109.5078</v>
      </c>
      <c r="J817">
        <v>128.6249</v>
      </c>
      <c r="K817">
        <v>100.7769</v>
      </c>
      <c r="L817">
        <v>116.369</v>
      </c>
      <c r="M817">
        <v>121.9855</v>
      </c>
      <c r="N817">
        <v>135.178</v>
      </c>
      <c r="O817">
        <v>130.50659999999999</v>
      </c>
      <c r="P817">
        <v>134.80189999999999</v>
      </c>
      <c r="Q817">
        <v>108.3908</v>
      </c>
      <c r="R817">
        <v>119.2406</v>
      </c>
      <c r="S817">
        <v>109.9443</v>
      </c>
      <c r="T817">
        <v>128.14789999999999</v>
      </c>
      <c r="U817">
        <v>123.21040000000001</v>
      </c>
      <c r="V817">
        <v>118.9401</v>
      </c>
      <c r="W817">
        <v>127.9911</v>
      </c>
      <c r="X817">
        <v>121.7636</v>
      </c>
      <c r="Y817">
        <v>133.29820000000001</v>
      </c>
      <c r="Z817">
        <v>130.5016</v>
      </c>
      <c r="AA817">
        <v>130.35290000000001</v>
      </c>
      <c r="AB817">
        <v>128.65090000000001</v>
      </c>
      <c r="AC817">
        <v>168.3227</v>
      </c>
      <c r="AD817">
        <v>119.2653</v>
      </c>
      <c r="AE817">
        <v>123.1177</v>
      </c>
    </row>
    <row r="818" spans="1:31" x14ac:dyDescent="0.2">
      <c r="A818" s="74">
        <v>43466</v>
      </c>
      <c r="B818">
        <v>118.12949999999999</v>
      </c>
      <c r="C818"/>
      <c r="D818">
        <v>125.012</v>
      </c>
      <c r="E818"/>
      <c r="F818"/>
      <c r="G818"/>
      <c r="H818">
        <v>127.3775</v>
      </c>
      <c r="I818">
        <v>109.3017</v>
      </c>
      <c r="J818">
        <v>128.84450000000001</v>
      </c>
      <c r="K818"/>
      <c r="L818">
        <v>116.5331</v>
      </c>
      <c r="M818">
        <v>121.7976</v>
      </c>
      <c r="N818">
        <v>135.33699999999999</v>
      </c>
      <c r="O818"/>
      <c r="P818"/>
      <c r="Q818">
        <v>108.9879</v>
      </c>
      <c r="R818">
        <v>119.9513</v>
      </c>
      <c r="S818">
        <v>110.0916</v>
      </c>
      <c r="T818">
        <v>128.8485</v>
      </c>
      <c r="U818"/>
      <c r="V818">
        <v>119.258</v>
      </c>
      <c r="W818"/>
      <c r="X818">
        <v>122.2276</v>
      </c>
      <c r="Y818"/>
      <c r="Z818"/>
      <c r="AA818">
        <v>132.29220000000001</v>
      </c>
      <c r="AB818"/>
      <c r="AC818"/>
      <c r="AD818">
        <v>119.9542</v>
      </c>
      <c r="AE818">
        <v>123.78189999999999</v>
      </c>
    </row>
    <row r="819" spans="1:31" x14ac:dyDescent="0.2">
      <c r="A819" s="74">
        <v>43497</v>
      </c>
      <c r="B819">
        <v>118.6955</v>
      </c>
      <c r="C819"/>
      <c r="D819">
        <v>126.27500000000001</v>
      </c>
      <c r="E819"/>
      <c r="F819"/>
      <c r="G819"/>
      <c r="H819">
        <v>127.479</v>
      </c>
      <c r="I819">
        <v>109.8396</v>
      </c>
      <c r="J819">
        <v>130.0882</v>
      </c>
      <c r="K819"/>
      <c r="L819">
        <v>116.65309999999999</v>
      </c>
      <c r="M819">
        <v>120.49979999999999</v>
      </c>
      <c r="N819">
        <v>136.24199999999999</v>
      </c>
      <c r="O819"/>
      <c r="P819"/>
      <c r="Q819">
        <v>109.50660000000001</v>
      </c>
      <c r="R819">
        <v>121.3121</v>
      </c>
      <c r="S819">
        <v>110.2889</v>
      </c>
      <c r="T819">
        <v>130.27860000000001</v>
      </c>
      <c r="U819"/>
      <c r="V819">
        <v>119.5294</v>
      </c>
      <c r="W819"/>
      <c r="X819">
        <v>122.458</v>
      </c>
      <c r="Y819"/>
      <c r="Z819"/>
      <c r="AA819">
        <v>131.94370000000001</v>
      </c>
      <c r="AB819"/>
      <c r="AC819"/>
      <c r="AD819">
        <v>120.20189999999999</v>
      </c>
      <c r="AE819">
        <v>124.6473</v>
      </c>
    </row>
    <row r="820" spans="1:31" x14ac:dyDescent="0.2">
      <c r="A820" s="74">
        <v>43525</v>
      </c>
      <c r="B820">
        <v>119.43519999999999</v>
      </c>
      <c r="C820"/>
      <c r="D820">
        <v>127.8008</v>
      </c>
      <c r="E820"/>
      <c r="F820"/>
      <c r="G820"/>
      <c r="H820">
        <v>128.69829999999999</v>
      </c>
      <c r="I820">
        <v>109.9597</v>
      </c>
      <c r="J820">
        <v>130.8682</v>
      </c>
      <c r="K820"/>
      <c r="L820">
        <v>117.45569999999999</v>
      </c>
      <c r="M820">
        <v>120.27719999999999</v>
      </c>
      <c r="N820">
        <v>137.18190000000001</v>
      </c>
      <c r="O820"/>
      <c r="P820"/>
      <c r="Q820">
        <v>109.95359999999999</v>
      </c>
      <c r="R820">
        <v>122.0823</v>
      </c>
      <c r="S820">
        <v>110.4823</v>
      </c>
      <c r="T820">
        <v>131.911</v>
      </c>
      <c r="U820"/>
      <c r="V820">
        <v>120.1408</v>
      </c>
      <c r="W820"/>
      <c r="X820">
        <v>122.92</v>
      </c>
      <c r="Y820"/>
      <c r="Z820"/>
      <c r="AA820">
        <v>133.2046</v>
      </c>
      <c r="AB820"/>
      <c r="AC820"/>
      <c r="AD820">
        <v>120.5958</v>
      </c>
      <c r="AE820">
        <v>125.95010000000001</v>
      </c>
    </row>
    <row r="821" spans="1:31" x14ac:dyDescent="0.2">
      <c r="A821" s="74">
        <v>43556</v>
      </c>
      <c r="B821">
        <v>120.04600000000001</v>
      </c>
      <c r="C821"/>
      <c r="D821">
        <v>128.7808</v>
      </c>
      <c r="E821"/>
      <c r="F821"/>
      <c r="G821"/>
      <c r="H821">
        <v>130.2542</v>
      </c>
      <c r="I821">
        <v>109.4699</v>
      </c>
      <c r="J821">
        <v>131.68</v>
      </c>
      <c r="K821"/>
      <c r="L821">
        <v>118.4097</v>
      </c>
      <c r="M821">
        <v>120.7488</v>
      </c>
      <c r="N821">
        <v>137.9212</v>
      </c>
      <c r="O821"/>
      <c r="P821"/>
      <c r="Q821">
        <v>110.33240000000001</v>
      </c>
      <c r="R821">
        <v>122.98399999999999</v>
      </c>
      <c r="S821">
        <v>110.7959</v>
      </c>
      <c r="T821">
        <v>132.6781</v>
      </c>
      <c r="U821"/>
      <c r="V821">
        <v>120.3567</v>
      </c>
      <c r="W821"/>
      <c r="X821">
        <v>123.4325</v>
      </c>
      <c r="Y821"/>
      <c r="Z821"/>
      <c r="AA821">
        <v>133.95079999999999</v>
      </c>
      <c r="AB821"/>
      <c r="AC821"/>
      <c r="AD821">
        <v>120.98220000000001</v>
      </c>
      <c r="AE821">
        <v>127.9987</v>
      </c>
    </row>
    <row r="822" spans="1:31" x14ac:dyDescent="0.2">
      <c r="A822" s="74">
        <v>43586</v>
      </c>
      <c r="B822">
        <v>120.2225</v>
      </c>
      <c r="C822"/>
      <c r="D822">
        <v>129.23859999999999</v>
      </c>
      <c r="E822"/>
      <c r="F822"/>
      <c r="G822"/>
      <c r="H822">
        <v>131.34020000000001</v>
      </c>
      <c r="I822">
        <v>108.9413</v>
      </c>
      <c r="J822">
        <v>133.33750000000001</v>
      </c>
      <c r="K822"/>
      <c r="L822">
        <v>119.145</v>
      </c>
      <c r="M822">
        <v>121.1347</v>
      </c>
      <c r="N822">
        <v>139.42740000000001</v>
      </c>
      <c r="O822"/>
      <c r="P822"/>
      <c r="Q822">
        <v>110.645</v>
      </c>
      <c r="R822">
        <v>124.018</v>
      </c>
      <c r="S822">
        <v>111.0873</v>
      </c>
      <c r="T822">
        <v>133.0505</v>
      </c>
      <c r="U822"/>
      <c r="V822">
        <v>120.98480000000001</v>
      </c>
      <c r="W822"/>
      <c r="X822">
        <v>124.09480000000001</v>
      </c>
      <c r="Y822"/>
      <c r="Z822"/>
      <c r="AA822">
        <v>134.8023</v>
      </c>
      <c r="AB822"/>
      <c r="AC822"/>
      <c r="AD822">
        <v>121.77079999999999</v>
      </c>
      <c r="AE822">
        <v>129.49350000000001</v>
      </c>
    </row>
    <row r="823" spans="1:31" x14ac:dyDescent="0.2">
      <c r="A823" s="74">
        <v>43617</v>
      </c>
      <c r="B823">
        <v>120.33450000000001</v>
      </c>
      <c r="C823"/>
      <c r="D823">
        <v>129.68219999999999</v>
      </c>
      <c r="E823"/>
      <c r="F823"/>
      <c r="G823"/>
      <c r="H823">
        <v>132.15979999999999</v>
      </c>
      <c r="I823">
        <v>108.8036</v>
      </c>
      <c r="J823">
        <v>134.12370000000001</v>
      </c>
      <c r="K823"/>
      <c r="L823">
        <v>119.85169999999999</v>
      </c>
      <c r="M823">
        <v>121.42359999999999</v>
      </c>
      <c r="N823">
        <v>139.73929999999999</v>
      </c>
      <c r="O823"/>
      <c r="P823"/>
      <c r="Q823">
        <v>111.00069999999999</v>
      </c>
      <c r="R823">
        <v>124.58499999999999</v>
      </c>
      <c r="S823">
        <v>111.1465</v>
      </c>
      <c r="T823">
        <v>133.93969999999999</v>
      </c>
      <c r="U823"/>
      <c r="V823">
        <v>121.61279999999999</v>
      </c>
      <c r="W823"/>
      <c r="X823">
        <v>124.8171</v>
      </c>
      <c r="Y823"/>
      <c r="Z823"/>
      <c r="AA823">
        <v>135.41550000000001</v>
      </c>
      <c r="AB823"/>
      <c r="AC823"/>
      <c r="AD823">
        <v>122.8304</v>
      </c>
      <c r="AE823">
        <v>130.11689999999999</v>
      </c>
    </row>
    <row r="824" spans="1:31" x14ac:dyDescent="0.2">
      <c r="A824" s="74">
        <v>43647</v>
      </c>
      <c r="B824">
        <v>119.8386</v>
      </c>
      <c r="C824"/>
      <c r="D824">
        <v>130.82640000000001</v>
      </c>
      <c r="E824"/>
      <c r="F824"/>
      <c r="G824"/>
      <c r="H824">
        <v>133.00989999999999</v>
      </c>
      <c r="I824">
        <v>109.0732</v>
      </c>
      <c r="J824">
        <v>134.34219999999999</v>
      </c>
      <c r="K824"/>
      <c r="L824">
        <v>120.4301</v>
      </c>
      <c r="M824">
        <v>121.7456</v>
      </c>
      <c r="N824">
        <v>139.57910000000001</v>
      </c>
      <c r="O824"/>
      <c r="P824"/>
      <c r="Q824">
        <v>111.4567</v>
      </c>
      <c r="R824">
        <v>124.58159999999999</v>
      </c>
      <c r="S824">
        <v>111.3233</v>
      </c>
      <c r="T824">
        <v>134.95160000000001</v>
      </c>
      <c r="U824"/>
      <c r="V824">
        <v>122.0004</v>
      </c>
      <c r="W824"/>
      <c r="X824">
        <v>125.3587</v>
      </c>
      <c r="Y824"/>
      <c r="Z824"/>
      <c r="AA824">
        <v>135.83709999999999</v>
      </c>
      <c r="AB824"/>
      <c r="AC824"/>
      <c r="AD824">
        <v>123.49679999999999</v>
      </c>
      <c r="AE824">
        <v>130.673</v>
      </c>
    </row>
    <row r="825" spans="1:31" x14ac:dyDescent="0.2">
      <c r="A825" s="74">
        <v>43678</v>
      </c>
      <c r="B825">
        <v>119.3875</v>
      </c>
      <c r="C825"/>
      <c r="D825">
        <v>131.92840000000001</v>
      </c>
      <c r="E825"/>
      <c r="F825"/>
      <c r="G825"/>
      <c r="H825">
        <v>133.99289999999999</v>
      </c>
      <c r="I825">
        <v>109.5753</v>
      </c>
      <c r="J825">
        <v>135.4203</v>
      </c>
      <c r="K825"/>
      <c r="L825">
        <v>121.24509999999999</v>
      </c>
      <c r="M825">
        <v>122.10209999999999</v>
      </c>
      <c r="N825">
        <v>140.9171</v>
      </c>
      <c r="O825"/>
      <c r="P825"/>
      <c r="Q825">
        <v>111.8946</v>
      </c>
      <c r="R825">
        <v>124.85760000000001</v>
      </c>
      <c r="S825">
        <v>111.5476</v>
      </c>
      <c r="T825">
        <v>135.53829999999999</v>
      </c>
      <c r="U825"/>
      <c r="V825">
        <v>123.41240000000001</v>
      </c>
      <c r="W825"/>
      <c r="X825">
        <v>125.9179</v>
      </c>
      <c r="Y825"/>
      <c r="Z825"/>
      <c r="AA825">
        <v>136.92019999999999</v>
      </c>
      <c r="AB825"/>
      <c r="AC825"/>
      <c r="AD825">
        <v>124.1027</v>
      </c>
      <c r="AE825">
        <v>131.24449999999999</v>
      </c>
    </row>
    <row r="826" spans="1:31" x14ac:dyDescent="0.2">
      <c r="A826" s="74">
        <v>43709</v>
      </c>
      <c r="B826">
        <v>119.65649999999999</v>
      </c>
      <c r="C826"/>
      <c r="D826">
        <v>132.7681</v>
      </c>
      <c r="E826"/>
      <c r="F826"/>
      <c r="G826"/>
      <c r="H826">
        <v>135.59639999999999</v>
      </c>
      <c r="I826">
        <v>110.1035</v>
      </c>
      <c r="J826">
        <v>136.1405</v>
      </c>
      <c r="K826"/>
      <c r="L826">
        <v>121.646</v>
      </c>
      <c r="M826">
        <v>121.9776</v>
      </c>
      <c r="N826">
        <v>142.1634</v>
      </c>
      <c r="O826"/>
      <c r="P826"/>
      <c r="Q826">
        <v>112.2428</v>
      </c>
      <c r="R826">
        <v>125.5307</v>
      </c>
      <c r="S826">
        <v>111.78400000000001</v>
      </c>
      <c r="T826">
        <v>135.989</v>
      </c>
      <c r="U826"/>
      <c r="V826">
        <v>123.7409</v>
      </c>
      <c r="W826"/>
      <c r="X826">
        <v>126.5034</v>
      </c>
      <c r="Y826"/>
      <c r="Z826"/>
      <c r="AA826">
        <v>138.04730000000001</v>
      </c>
      <c r="AB826"/>
      <c r="AC826"/>
      <c r="AD826">
        <v>124.8614</v>
      </c>
      <c r="AE826">
        <v>131.19479999999999</v>
      </c>
    </row>
    <row r="827" spans="1:31" x14ac:dyDescent="0.2">
      <c r="A827" s="74">
        <v>43739</v>
      </c>
      <c r="B827">
        <v>120.02070000000001</v>
      </c>
      <c r="C827"/>
      <c r="D827">
        <v>133.61670000000001</v>
      </c>
      <c r="E827"/>
      <c r="F827"/>
      <c r="G827"/>
      <c r="H827">
        <v>136.6858</v>
      </c>
      <c r="I827">
        <v>109.3617</v>
      </c>
      <c r="J827">
        <v>136.7449</v>
      </c>
      <c r="K827"/>
      <c r="L827">
        <v>121.751</v>
      </c>
      <c r="M827">
        <v>121.4123</v>
      </c>
      <c r="N827">
        <v>143.41929999999999</v>
      </c>
      <c r="O827"/>
      <c r="P827"/>
      <c r="Q827">
        <v>112.4932</v>
      </c>
      <c r="R827">
        <v>126.2932</v>
      </c>
      <c r="S827">
        <v>111.97490000000001</v>
      </c>
      <c r="T827">
        <v>137.25059999999999</v>
      </c>
      <c r="U827"/>
      <c r="V827">
        <v>123.3147</v>
      </c>
      <c r="W827"/>
      <c r="X827">
        <v>127.2166</v>
      </c>
      <c r="Y827"/>
      <c r="Z827"/>
      <c r="AA827">
        <v>138.84909999999999</v>
      </c>
      <c r="AB827"/>
      <c r="AC827"/>
      <c r="AD827">
        <v>125.9392</v>
      </c>
      <c r="AE827">
        <v>131.1584</v>
      </c>
    </row>
    <row r="828" spans="1:31" x14ac:dyDescent="0.2">
      <c r="A828" s="74">
        <v>43770</v>
      </c>
      <c r="B828">
        <v>120.455</v>
      </c>
      <c r="C828"/>
      <c r="D828">
        <v>134.4068</v>
      </c>
      <c r="E828"/>
      <c r="F828"/>
      <c r="G828"/>
      <c r="H828">
        <v>137.46799999999999</v>
      </c>
      <c r="I828">
        <v>108.2209</v>
      </c>
      <c r="J828">
        <v>137.9785</v>
      </c>
      <c r="K828"/>
      <c r="L828">
        <v>122.4995</v>
      </c>
      <c r="M828">
        <v>121.1966</v>
      </c>
      <c r="N828">
        <v>145.07820000000001</v>
      </c>
      <c r="O828"/>
      <c r="P828"/>
      <c r="Q828">
        <v>112.6972</v>
      </c>
      <c r="R828">
        <v>126.9498</v>
      </c>
      <c r="S828">
        <v>112.24079999999999</v>
      </c>
      <c r="T828">
        <v>138.41929999999999</v>
      </c>
      <c r="U828"/>
      <c r="V828">
        <v>123.7646</v>
      </c>
      <c r="W828"/>
      <c r="X828">
        <v>127.9162</v>
      </c>
      <c r="Y828"/>
      <c r="Z828"/>
      <c r="AA828">
        <v>139.84719999999999</v>
      </c>
      <c r="AB828"/>
      <c r="AC828"/>
      <c r="AD828">
        <v>126.8068</v>
      </c>
      <c r="AE828">
        <v>131.6885</v>
      </c>
    </row>
    <row r="829" spans="1:31" x14ac:dyDescent="0.2">
      <c r="A829" s="74">
        <v>43800</v>
      </c>
      <c r="B829">
        <v>120.6848</v>
      </c>
      <c r="C829"/>
      <c r="D829">
        <v>135.34200000000001</v>
      </c>
      <c r="E829"/>
      <c r="F829"/>
      <c r="G829"/>
      <c r="H829">
        <v>137.88829999999999</v>
      </c>
      <c r="I829">
        <v>109.9037</v>
      </c>
      <c r="J829">
        <v>137.9667</v>
      </c>
      <c r="K829"/>
      <c r="L829">
        <v>122.79519999999999</v>
      </c>
      <c r="M829">
        <v>121.66630000000001</v>
      </c>
      <c r="N829">
        <v>146.0557</v>
      </c>
      <c r="O829"/>
      <c r="P829"/>
      <c r="Q829">
        <v>112.9164</v>
      </c>
      <c r="R829">
        <v>127.6447</v>
      </c>
      <c r="S829">
        <v>112.432</v>
      </c>
      <c r="T829">
        <v>138.81309999999999</v>
      </c>
      <c r="U829"/>
      <c r="V829">
        <v>124.0591</v>
      </c>
      <c r="W829"/>
      <c r="X829">
        <v>128.4169</v>
      </c>
      <c r="Y829"/>
      <c r="Z829"/>
      <c r="AA829">
        <v>140.38</v>
      </c>
      <c r="AB829"/>
      <c r="AC829"/>
      <c r="AD829">
        <v>127.2988</v>
      </c>
      <c r="AE829">
        <v>131.3005</v>
      </c>
    </row>
    <row r="830" spans="1:31" x14ac:dyDescent="0.2">
      <c r="A830" s="74">
        <v>43831</v>
      </c>
      <c r="B830">
        <v>120.9705</v>
      </c>
      <c r="C830"/>
      <c r="D830">
        <v>135.62620000000001</v>
      </c>
      <c r="E830"/>
      <c r="F830"/>
      <c r="G830"/>
      <c r="H830">
        <v>138.35069999999999</v>
      </c>
      <c r="I830">
        <v>113.2906</v>
      </c>
      <c r="J830">
        <v>138.45959999999999</v>
      </c>
      <c r="K830"/>
      <c r="L830">
        <v>122.64190000000001</v>
      </c>
      <c r="M830">
        <v>122.02500000000001</v>
      </c>
      <c r="N830">
        <v>147.25720000000001</v>
      </c>
      <c r="O830"/>
      <c r="P830"/>
      <c r="Q830">
        <v>111.9834</v>
      </c>
      <c r="R830">
        <v>128.72569999999999</v>
      </c>
      <c r="S830">
        <v>112.6397</v>
      </c>
      <c r="T830">
        <v>138.66890000000001</v>
      </c>
      <c r="U830"/>
      <c r="V830">
        <v>124.1506</v>
      </c>
      <c r="W830"/>
      <c r="X830">
        <v>129.1352</v>
      </c>
      <c r="Y830"/>
      <c r="Z830"/>
      <c r="AA830">
        <v>140.36760000000001</v>
      </c>
      <c r="AB830"/>
      <c r="AC830"/>
      <c r="AD830">
        <v>128.29849999999999</v>
      </c>
      <c r="AE830">
        <v>131.8218</v>
      </c>
    </row>
    <row r="831" spans="1:31" x14ac:dyDescent="0.2">
      <c r="A831" s="74">
        <v>43862</v>
      </c>
      <c r="B831">
        <v>121.3908</v>
      </c>
      <c r="C831"/>
      <c r="D831">
        <v>137.16659999999999</v>
      </c>
      <c r="E831"/>
      <c r="F831"/>
      <c r="G831"/>
      <c r="H831">
        <v>139.5625</v>
      </c>
      <c r="I831">
        <v>115.4088</v>
      </c>
      <c r="J831">
        <v>140.3459</v>
      </c>
      <c r="K831"/>
      <c r="L831">
        <v>123.126</v>
      </c>
      <c r="M831">
        <v>122.63030000000001</v>
      </c>
      <c r="N831">
        <v>149.33099999999999</v>
      </c>
      <c r="O831"/>
      <c r="P831"/>
      <c r="Q831">
        <v>112.9041</v>
      </c>
      <c r="R831">
        <v>129.202</v>
      </c>
      <c r="S831">
        <v>113.02030000000001</v>
      </c>
      <c r="T831">
        <v>139.8013</v>
      </c>
      <c r="U831"/>
      <c r="V831">
        <v>124.6448</v>
      </c>
      <c r="W831"/>
      <c r="X831">
        <v>129.9091</v>
      </c>
      <c r="Y831"/>
      <c r="Z831"/>
      <c r="AA831">
        <v>142.14240000000001</v>
      </c>
      <c r="AB831"/>
      <c r="AC831"/>
      <c r="AD831">
        <v>129.1062</v>
      </c>
      <c r="AE831">
        <v>133.83850000000001</v>
      </c>
    </row>
    <row r="832" spans="1:31" x14ac:dyDescent="0.2">
      <c r="A832" s="74">
        <v>43891</v>
      </c>
      <c r="B832">
        <v>123.85</v>
      </c>
      <c r="C832"/>
      <c r="D832">
        <v>140.6497</v>
      </c>
      <c r="E832"/>
      <c r="F832"/>
      <c r="G832"/>
      <c r="H832">
        <v>144.17339999999999</v>
      </c>
      <c r="I832">
        <v>116.77</v>
      </c>
      <c r="J832">
        <v>142.89169999999999</v>
      </c>
      <c r="K832"/>
      <c r="L832">
        <v>125.1964</v>
      </c>
      <c r="M832">
        <v>127.2154</v>
      </c>
      <c r="N832">
        <v>152.23509999999999</v>
      </c>
      <c r="O832"/>
      <c r="P832"/>
      <c r="Q832">
        <v>113.9457</v>
      </c>
      <c r="R832">
        <v>133.8116</v>
      </c>
      <c r="S832">
        <v>113.49379999999999</v>
      </c>
      <c r="T832">
        <v>141.0033</v>
      </c>
      <c r="U832"/>
      <c r="V832">
        <v>128.02000000000001</v>
      </c>
      <c r="W832"/>
      <c r="X832">
        <v>133.36930000000001</v>
      </c>
      <c r="Y832"/>
      <c r="Z832"/>
      <c r="AA832">
        <v>147.78110000000001</v>
      </c>
      <c r="AB832"/>
      <c r="AC832"/>
      <c r="AD832">
        <v>132.95849999999999</v>
      </c>
      <c r="AE832">
        <v>136.87889999999999</v>
      </c>
    </row>
    <row r="833" spans="1:31" x14ac:dyDescent="0.2">
      <c r="A833" s="74">
        <v>43922</v>
      </c>
      <c r="B833">
        <v>127.3661</v>
      </c>
      <c r="C833"/>
      <c r="D833">
        <v>145.1952</v>
      </c>
      <c r="E833"/>
      <c r="F833"/>
      <c r="G833"/>
      <c r="H833">
        <v>149.37309999999999</v>
      </c>
      <c r="I833">
        <v>119.54259999999999</v>
      </c>
      <c r="J833">
        <v>145.0838</v>
      </c>
      <c r="K833"/>
      <c r="L833">
        <v>127.6407</v>
      </c>
      <c r="M833">
        <v>130.95570000000001</v>
      </c>
      <c r="N833">
        <v>154.9854</v>
      </c>
      <c r="O833"/>
      <c r="P833"/>
      <c r="Q833">
        <v>115.092</v>
      </c>
      <c r="R833">
        <v>138.9264</v>
      </c>
      <c r="S833">
        <v>113.99250000000001</v>
      </c>
      <c r="T833">
        <v>142.2218</v>
      </c>
      <c r="U833"/>
      <c r="V833">
        <v>132.0932</v>
      </c>
      <c r="W833"/>
      <c r="X833">
        <v>139.28270000000001</v>
      </c>
      <c r="Y833"/>
      <c r="Z833"/>
      <c r="AA833">
        <v>151.40809999999999</v>
      </c>
      <c r="AB833"/>
      <c r="AC833"/>
      <c r="AD833">
        <v>141.49250000000001</v>
      </c>
      <c r="AE833">
        <v>140.66659999999999</v>
      </c>
    </row>
    <row r="834" spans="1:31" x14ac:dyDescent="0.2">
      <c r="A834" s="74">
        <v>43952</v>
      </c>
      <c r="B834">
        <v>129.26</v>
      </c>
      <c r="C834"/>
      <c r="D834">
        <v>148.17150000000001</v>
      </c>
      <c r="E834"/>
      <c r="F834"/>
      <c r="G834"/>
      <c r="H834">
        <v>151.98060000000001</v>
      </c>
      <c r="I834">
        <v>122.5907</v>
      </c>
      <c r="J834">
        <v>146.1422</v>
      </c>
      <c r="K834"/>
      <c r="L834">
        <v>129.4665</v>
      </c>
      <c r="M834">
        <v>132.08779999999999</v>
      </c>
      <c r="N834">
        <v>156.55279999999999</v>
      </c>
      <c r="O834"/>
      <c r="P834"/>
      <c r="Q834">
        <v>116.294</v>
      </c>
      <c r="R834">
        <v>140.90299999999999</v>
      </c>
      <c r="S834">
        <v>115.435</v>
      </c>
      <c r="T834">
        <v>143.38120000000001</v>
      </c>
      <c r="U834"/>
      <c r="V834">
        <v>134.12970000000001</v>
      </c>
      <c r="W834"/>
      <c r="X834">
        <v>144.02189999999999</v>
      </c>
      <c r="Y834"/>
      <c r="Z834"/>
      <c r="AA834">
        <v>150.90989999999999</v>
      </c>
      <c r="AB834"/>
      <c r="AC834"/>
      <c r="AD834">
        <v>148.55170000000001</v>
      </c>
      <c r="AE834">
        <v>142.95050000000001</v>
      </c>
    </row>
    <row r="835" spans="1:31" x14ac:dyDescent="0.2">
      <c r="A835" s="74">
        <v>43983</v>
      </c>
      <c r="B835">
        <v>129.92959999999999</v>
      </c>
      <c r="C835"/>
      <c r="D835">
        <v>150.5326</v>
      </c>
      <c r="E835"/>
      <c r="F835"/>
      <c r="G835"/>
      <c r="H835">
        <v>153.0693</v>
      </c>
      <c r="I835">
        <v>126.514</v>
      </c>
      <c r="J835">
        <v>147.05449999999999</v>
      </c>
      <c r="K835"/>
      <c r="L835">
        <v>130.86240000000001</v>
      </c>
      <c r="M835">
        <v>133.50049999999999</v>
      </c>
      <c r="N835">
        <v>158.5609</v>
      </c>
      <c r="O835"/>
      <c r="P835"/>
      <c r="Q835">
        <v>117.4781</v>
      </c>
      <c r="R835">
        <v>142.5172</v>
      </c>
      <c r="S835">
        <v>117.54559999999999</v>
      </c>
      <c r="T835">
        <v>144.3381</v>
      </c>
      <c r="U835"/>
      <c r="V835">
        <v>133.8193</v>
      </c>
      <c r="W835"/>
      <c r="X835">
        <v>146.11009999999999</v>
      </c>
      <c r="Y835"/>
      <c r="Z835"/>
      <c r="AA835">
        <v>151.8235</v>
      </c>
      <c r="AB835"/>
      <c r="AC835"/>
      <c r="AD835">
        <v>150.9308</v>
      </c>
      <c r="AE835">
        <v>144.1019</v>
      </c>
    </row>
    <row r="836" spans="1:31" x14ac:dyDescent="0.2">
      <c r="A836" s="74">
        <v>44013</v>
      </c>
      <c r="B836">
        <v>131.26320000000001</v>
      </c>
      <c r="C836"/>
      <c r="D836">
        <v>151.6463</v>
      </c>
      <c r="E836"/>
      <c r="F836"/>
      <c r="G836"/>
      <c r="H836">
        <v>153.49529999999999</v>
      </c>
      <c r="I836">
        <v>129.39160000000001</v>
      </c>
      <c r="J836">
        <v>147.85480000000001</v>
      </c>
      <c r="K836"/>
      <c r="L836">
        <v>131.69229999999999</v>
      </c>
      <c r="M836">
        <v>134.61170000000001</v>
      </c>
      <c r="N836">
        <v>160.7296</v>
      </c>
      <c r="O836"/>
      <c r="P836"/>
      <c r="Q836">
        <v>118.59180000000001</v>
      </c>
      <c r="R836">
        <v>144.05410000000001</v>
      </c>
      <c r="S836">
        <v>118.4511</v>
      </c>
      <c r="T836">
        <v>145.24119999999999</v>
      </c>
      <c r="U836"/>
      <c r="V836">
        <v>133.93100000000001</v>
      </c>
      <c r="W836"/>
      <c r="X836">
        <v>147.23689999999999</v>
      </c>
      <c r="Y836"/>
      <c r="Z836"/>
      <c r="AA836">
        <v>154.5343</v>
      </c>
      <c r="AB836"/>
      <c r="AC836"/>
      <c r="AD836">
        <v>152.10079999999999</v>
      </c>
      <c r="AE836">
        <v>144.64510000000001</v>
      </c>
    </row>
    <row r="837" spans="1:31" x14ac:dyDescent="0.2">
      <c r="A837" s="74">
        <v>44044</v>
      </c>
      <c r="B837">
        <v>132.6781</v>
      </c>
      <c r="C837"/>
      <c r="D837">
        <v>152.2585</v>
      </c>
      <c r="E837"/>
      <c r="F837"/>
      <c r="G837"/>
      <c r="H837">
        <v>153.97999999999999</v>
      </c>
      <c r="I837">
        <v>131.43780000000001</v>
      </c>
      <c r="J837">
        <v>148.9332</v>
      </c>
      <c r="K837"/>
      <c r="L837">
        <v>132.22290000000001</v>
      </c>
      <c r="M837">
        <v>134.6995</v>
      </c>
      <c r="N837">
        <v>162.92330000000001</v>
      </c>
      <c r="O837"/>
      <c r="P837"/>
      <c r="Q837">
        <v>119.5895</v>
      </c>
      <c r="R837">
        <v>146.4906</v>
      </c>
      <c r="S837">
        <v>119.2662</v>
      </c>
      <c r="T837">
        <v>145.85560000000001</v>
      </c>
      <c r="U837"/>
      <c r="V837">
        <v>135.3235</v>
      </c>
      <c r="W837"/>
      <c r="X837">
        <v>147.87119999999999</v>
      </c>
      <c r="Y837"/>
      <c r="Z837"/>
      <c r="AA837">
        <v>156.82730000000001</v>
      </c>
      <c r="AB837"/>
      <c r="AC837"/>
      <c r="AD837">
        <v>152.6148</v>
      </c>
      <c r="AE837">
        <v>144.9325</v>
      </c>
    </row>
    <row r="838" spans="1:31" x14ac:dyDescent="0.2">
      <c r="A838" s="74">
        <v>44075</v>
      </c>
      <c r="B838">
        <v>133.62780000000001</v>
      </c>
      <c r="C838"/>
      <c r="D838">
        <v>153.5778</v>
      </c>
      <c r="E838"/>
      <c r="F838"/>
      <c r="G838"/>
      <c r="H838">
        <v>154.84479999999999</v>
      </c>
      <c r="I838">
        <v>132.6634</v>
      </c>
      <c r="J838">
        <v>150.67590000000001</v>
      </c>
      <c r="K838"/>
      <c r="L838">
        <v>132.74160000000001</v>
      </c>
      <c r="M838">
        <v>134.8674</v>
      </c>
      <c r="N838">
        <v>165.43029999999999</v>
      </c>
      <c r="O838"/>
      <c r="P838"/>
      <c r="Q838">
        <v>120.3922</v>
      </c>
      <c r="R838">
        <v>149.02629999999999</v>
      </c>
      <c r="S838">
        <v>119.86750000000001</v>
      </c>
      <c r="T838">
        <v>146.37209999999999</v>
      </c>
      <c r="U838"/>
      <c r="V838">
        <v>136.1422</v>
      </c>
      <c r="W838"/>
      <c r="X838">
        <v>149.2559</v>
      </c>
      <c r="Y838"/>
      <c r="Z838"/>
      <c r="AA838">
        <v>159.63570000000001</v>
      </c>
      <c r="AB838"/>
      <c r="AC838"/>
      <c r="AD838">
        <v>154.4674</v>
      </c>
      <c r="AE838">
        <v>144.37889999999999</v>
      </c>
    </row>
    <row r="839" spans="1:31" x14ac:dyDescent="0.2">
      <c r="A839" s="74">
        <v>44105</v>
      </c>
      <c r="B839">
        <v>134.37029999999999</v>
      </c>
      <c r="C839"/>
      <c r="D839">
        <v>150.06290000000001</v>
      </c>
      <c r="E839"/>
      <c r="F839"/>
      <c r="G839"/>
      <c r="H839">
        <v>155.77359999999999</v>
      </c>
      <c r="I839">
        <v>133.09229999999999</v>
      </c>
      <c r="J839">
        <v>152.43430000000001</v>
      </c>
      <c r="K839"/>
      <c r="L839">
        <v>133.7089</v>
      </c>
      <c r="M839">
        <v>135.32589999999999</v>
      </c>
      <c r="N839">
        <v>167.8674</v>
      </c>
      <c r="O839"/>
      <c r="P839"/>
      <c r="Q839">
        <v>121.0558</v>
      </c>
      <c r="R839">
        <v>151.25720000000001</v>
      </c>
      <c r="S839">
        <v>120.29949999999999</v>
      </c>
      <c r="T839">
        <v>147.5164</v>
      </c>
      <c r="U839"/>
      <c r="V839">
        <v>137.4409</v>
      </c>
      <c r="W839"/>
      <c r="X839">
        <v>150.07259999999999</v>
      </c>
      <c r="Y839"/>
      <c r="Z839"/>
      <c r="AA839">
        <v>162.02869999999999</v>
      </c>
      <c r="AB839"/>
      <c r="AC839"/>
      <c r="AD839">
        <v>155.6823</v>
      </c>
      <c r="AE839">
        <v>143.94220000000001</v>
      </c>
    </row>
    <row r="840" spans="1:31" x14ac:dyDescent="0.2">
      <c r="A840" s="74">
        <v>44136</v>
      </c>
      <c r="B840">
        <v>135.25280000000001</v>
      </c>
      <c r="C840"/>
      <c r="D840">
        <v>150.7997</v>
      </c>
      <c r="E840"/>
      <c r="F840"/>
      <c r="G840"/>
      <c r="H840">
        <v>155.65639999999999</v>
      </c>
      <c r="I840">
        <v>133.27869999999999</v>
      </c>
      <c r="J840">
        <v>153.27809999999999</v>
      </c>
      <c r="K840"/>
      <c r="L840">
        <v>134.8039</v>
      </c>
      <c r="M840">
        <v>135.20769999999999</v>
      </c>
      <c r="N840">
        <v>169.82740000000001</v>
      </c>
      <c r="O840"/>
      <c r="P840"/>
      <c r="Q840">
        <v>121.751</v>
      </c>
      <c r="R840">
        <v>153.94390000000001</v>
      </c>
      <c r="S840">
        <v>120.7355</v>
      </c>
      <c r="T840">
        <v>148.92439999999999</v>
      </c>
      <c r="U840"/>
      <c r="V840">
        <v>138.488</v>
      </c>
      <c r="W840"/>
      <c r="X840">
        <v>151.33369999999999</v>
      </c>
      <c r="Y840"/>
      <c r="Z840"/>
      <c r="AA840">
        <v>162.36109999999999</v>
      </c>
      <c r="AB840"/>
      <c r="AC840"/>
      <c r="AD840">
        <v>157.43279999999999</v>
      </c>
      <c r="AE840">
        <v>143.67089999999999</v>
      </c>
    </row>
    <row r="841" spans="1:31" x14ac:dyDescent="0.2">
      <c r="A841" s="74">
        <v>44166</v>
      </c>
      <c r="B841">
        <v>136.09889999999999</v>
      </c>
      <c r="C841"/>
      <c r="D841">
        <v>151.2397</v>
      </c>
      <c r="E841"/>
      <c r="F841"/>
      <c r="G841"/>
      <c r="H841">
        <v>156.3321</v>
      </c>
      <c r="I841">
        <v>133.8869</v>
      </c>
      <c r="J841">
        <v>152.77279999999999</v>
      </c>
      <c r="K841"/>
      <c r="L841">
        <v>135.96940000000001</v>
      </c>
      <c r="M841">
        <v>136.45609999999999</v>
      </c>
      <c r="N841">
        <v>173.53489999999999</v>
      </c>
      <c r="O841"/>
      <c r="P841"/>
      <c r="Q841">
        <v>122.5301</v>
      </c>
      <c r="R841">
        <v>156.52969999999999</v>
      </c>
      <c r="S841">
        <v>121.1347</v>
      </c>
      <c r="T841">
        <v>149.52209999999999</v>
      </c>
      <c r="U841"/>
      <c r="V841">
        <v>138.96080000000001</v>
      </c>
      <c r="W841"/>
      <c r="X841">
        <v>152.47040000000001</v>
      </c>
      <c r="Y841"/>
      <c r="Z841"/>
      <c r="AA841">
        <v>163.07939999999999</v>
      </c>
      <c r="AB841"/>
      <c r="AC841"/>
      <c r="AD841">
        <v>158.8511</v>
      </c>
      <c r="AE841">
        <v>143.38200000000001</v>
      </c>
    </row>
    <row r="842" spans="1:31" x14ac:dyDescent="0.2">
      <c r="A842" s="74">
        <v>44197</v>
      </c>
      <c r="B842">
        <v>136.8749</v>
      </c>
      <c r="C842"/>
      <c r="D842">
        <v>152.4083</v>
      </c>
      <c r="E842"/>
      <c r="F842"/>
      <c r="G842"/>
      <c r="H842">
        <v>157.86840000000001</v>
      </c>
      <c r="I842">
        <v>135.3964</v>
      </c>
      <c r="J842">
        <v>153.57820000000001</v>
      </c>
      <c r="K842"/>
      <c r="L842">
        <v>136.89840000000001</v>
      </c>
      <c r="M842">
        <v>137.75299999999999</v>
      </c>
      <c r="N842">
        <v>176.99760000000001</v>
      </c>
      <c r="O842"/>
      <c r="P842"/>
      <c r="Q842">
        <v>123.3292</v>
      </c>
      <c r="R842">
        <v>158.494</v>
      </c>
      <c r="S842">
        <v>121.6825</v>
      </c>
      <c r="T842">
        <v>150.03030000000001</v>
      </c>
      <c r="U842"/>
      <c r="V842">
        <v>139.68530000000001</v>
      </c>
      <c r="W842"/>
      <c r="X842">
        <v>154.12809999999999</v>
      </c>
      <c r="Y842"/>
      <c r="Z842"/>
      <c r="AA842">
        <v>164.25110000000001</v>
      </c>
      <c r="AB842"/>
      <c r="AC842"/>
      <c r="AD842">
        <v>161.04089999999999</v>
      </c>
      <c r="AE842">
        <v>144.935</v>
      </c>
    </row>
    <row r="843" spans="1:31" x14ac:dyDescent="0.2">
      <c r="A843" s="74">
        <v>44228</v>
      </c>
      <c r="B843">
        <v>137.44649999999999</v>
      </c>
      <c r="C843"/>
      <c r="D843">
        <v>153.67590000000001</v>
      </c>
      <c r="E843"/>
      <c r="F843"/>
      <c r="G843"/>
      <c r="H843">
        <v>158.55600000000001</v>
      </c>
      <c r="I843">
        <v>136.44460000000001</v>
      </c>
      <c r="J843">
        <v>156.66820000000001</v>
      </c>
      <c r="K843"/>
      <c r="L843">
        <v>137.4837</v>
      </c>
      <c r="M843">
        <v>138.24299999999999</v>
      </c>
      <c r="N843">
        <v>179.3673</v>
      </c>
      <c r="O843"/>
      <c r="P843"/>
      <c r="Q843">
        <v>124.12009999999999</v>
      </c>
      <c r="R843">
        <v>159.99180000000001</v>
      </c>
      <c r="S843">
        <v>122.2235</v>
      </c>
      <c r="T843">
        <v>151.49619999999999</v>
      </c>
      <c r="U843"/>
      <c r="V843">
        <v>141.71680000000001</v>
      </c>
      <c r="W843"/>
      <c r="X843">
        <v>155.78100000000001</v>
      </c>
      <c r="Y843"/>
      <c r="Z843"/>
      <c r="AA843">
        <v>165.2176</v>
      </c>
      <c r="AB843"/>
      <c r="AC843"/>
      <c r="AD843">
        <v>163.30119999999999</v>
      </c>
      <c r="AE843">
        <v>145.71</v>
      </c>
    </row>
    <row r="844" spans="1:31" x14ac:dyDescent="0.2">
      <c r="A844" s="74">
        <v>44256</v>
      </c>
      <c r="B844">
        <v>137.6986</v>
      </c>
      <c r="C844"/>
      <c r="D844">
        <v>153.33160000000001</v>
      </c>
      <c r="E844"/>
      <c r="F844"/>
      <c r="G844"/>
      <c r="H844">
        <v>159.33949999999999</v>
      </c>
      <c r="I844">
        <v>136.83760000000001</v>
      </c>
      <c r="J844">
        <v>158.99860000000001</v>
      </c>
      <c r="K844"/>
      <c r="L844">
        <v>138.18119999999999</v>
      </c>
      <c r="M844">
        <v>139.2646</v>
      </c>
      <c r="N844">
        <v>181.82910000000001</v>
      </c>
      <c r="O844"/>
      <c r="P844"/>
      <c r="Q844">
        <v>124.94450000000001</v>
      </c>
      <c r="R844">
        <v>161.55090000000001</v>
      </c>
      <c r="S844">
        <v>122.6052</v>
      </c>
      <c r="T844">
        <v>153.363</v>
      </c>
      <c r="U844"/>
      <c r="V844">
        <v>143.13200000000001</v>
      </c>
      <c r="W844"/>
      <c r="X844">
        <v>157.26050000000001</v>
      </c>
      <c r="Y844"/>
      <c r="Z844"/>
      <c r="AA844">
        <v>166.49039999999999</v>
      </c>
      <c r="AB844"/>
      <c r="AC844"/>
      <c r="AD844">
        <v>165.35980000000001</v>
      </c>
      <c r="AE844">
        <v>144.631</v>
      </c>
    </row>
    <row r="845" spans="1:31" x14ac:dyDescent="0.2">
      <c r="A845" s="74">
        <v>44287</v>
      </c>
      <c r="B845">
        <v>138.01240000000001</v>
      </c>
      <c r="C845"/>
      <c r="D845">
        <v>152.20259999999999</v>
      </c>
      <c r="E845"/>
      <c r="F845"/>
      <c r="G845"/>
      <c r="H845">
        <v>160.26920000000001</v>
      </c>
      <c r="I845">
        <v>137.57149999999999</v>
      </c>
      <c r="J845">
        <v>160.18790000000001</v>
      </c>
      <c r="K845"/>
      <c r="L845">
        <v>139.01400000000001</v>
      </c>
      <c r="M845">
        <v>140.17930000000001</v>
      </c>
      <c r="N845">
        <v>182.85640000000001</v>
      </c>
      <c r="O845"/>
      <c r="P845"/>
      <c r="Q845">
        <v>125.8224</v>
      </c>
      <c r="R845">
        <v>163.32990000000001</v>
      </c>
      <c r="S845">
        <v>122.96559999999999</v>
      </c>
      <c r="T845">
        <v>155.88399999999999</v>
      </c>
      <c r="U845"/>
      <c r="V845">
        <v>144.20660000000001</v>
      </c>
      <c r="W845"/>
      <c r="X845">
        <v>158.6069</v>
      </c>
      <c r="Y845"/>
      <c r="Z845"/>
      <c r="AA845">
        <v>168.15700000000001</v>
      </c>
      <c r="AB845"/>
      <c r="AC845"/>
      <c r="AD845">
        <v>167.22819999999999</v>
      </c>
      <c r="AE845">
        <v>144.3459</v>
      </c>
    </row>
    <row r="846" spans="1:31" x14ac:dyDescent="0.2">
      <c r="A846" s="74">
        <v>44317</v>
      </c>
      <c r="B846">
        <v>138.2842</v>
      </c>
      <c r="C846"/>
      <c r="D846">
        <v>154.52879999999999</v>
      </c>
      <c r="E846"/>
      <c r="F846"/>
      <c r="G846"/>
      <c r="H846">
        <v>161.4075</v>
      </c>
      <c r="I846">
        <v>138.35730000000001</v>
      </c>
      <c r="J846">
        <v>161.04060000000001</v>
      </c>
      <c r="K846"/>
      <c r="L846">
        <v>139.90029999999999</v>
      </c>
      <c r="M846">
        <v>140.73410000000001</v>
      </c>
      <c r="N846">
        <v>183.12090000000001</v>
      </c>
      <c r="O846"/>
      <c r="P846"/>
      <c r="Q846">
        <v>126.5753</v>
      </c>
      <c r="R846">
        <v>165.06610000000001</v>
      </c>
      <c r="S846">
        <v>123.3456</v>
      </c>
      <c r="T846">
        <v>156.8938</v>
      </c>
      <c r="U846"/>
      <c r="V846">
        <v>146.14189999999999</v>
      </c>
      <c r="W846"/>
      <c r="X846">
        <v>160.178</v>
      </c>
      <c r="Y846"/>
      <c r="Z846"/>
      <c r="AA846">
        <v>169.29650000000001</v>
      </c>
      <c r="AB846"/>
      <c r="AC846"/>
      <c r="AD846">
        <v>169.4196</v>
      </c>
      <c r="AE846">
        <v>145.0479</v>
      </c>
    </row>
    <row r="847" spans="1:31" x14ac:dyDescent="0.2">
      <c r="A847" s="74">
        <v>44348</v>
      </c>
      <c r="B847">
        <v>139.43010000000001</v>
      </c>
      <c r="C847"/>
      <c r="D847">
        <v>155.2835</v>
      </c>
      <c r="E847"/>
      <c r="F847"/>
      <c r="G847"/>
      <c r="H847">
        <v>162.84549999999999</v>
      </c>
      <c r="I847">
        <v>138.9272</v>
      </c>
      <c r="J847">
        <v>161.94990000000001</v>
      </c>
      <c r="K847"/>
      <c r="L847">
        <v>140.79730000000001</v>
      </c>
      <c r="M847">
        <v>141.61930000000001</v>
      </c>
      <c r="N847">
        <v>184.56469999999999</v>
      </c>
      <c r="O847"/>
      <c r="P847"/>
      <c r="Q847">
        <v>127.0802</v>
      </c>
      <c r="R847">
        <v>167.76249999999999</v>
      </c>
      <c r="S847">
        <v>123.63549999999999</v>
      </c>
      <c r="T847">
        <v>156.9727</v>
      </c>
      <c r="U847"/>
      <c r="V847">
        <v>147.36199999999999</v>
      </c>
      <c r="W847"/>
      <c r="X847">
        <v>160.6103</v>
      </c>
      <c r="Y847"/>
      <c r="Z847"/>
      <c r="AA847">
        <v>169.52369999999999</v>
      </c>
      <c r="AB847"/>
      <c r="AC847"/>
      <c r="AD847">
        <v>169.6405</v>
      </c>
      <c r="AE847">
        <v>144.69759999999999</v>
      </c>
    </row>
    <row r="848" spans="1:31" x14ac:dyDescent="0.2">
      <c r="A848" s="74">
        <v>44378</v>
      </c>
      <c r="B848">
        <v>141.4556</v>
      </c>
      <c r="C848"/>
      <c r="D848">
        <v>158.9768</v>
      </c>
      <c r="E848"/>
      <c r="F848"/>
      <c r="G848"/>
      <c r="H848">
        <v>164.33869999999999</v>
      </c>
      <c r="I848">
        <v>139.49709999999999</v>
      </c>
      <c r="J848">
        <v>162.78649999999999</v>
      </c>
      <c r="K848"/>
      <c r="L848">
        <v>141.8835</v>
      </c>
      <c r="M848">
        <v>142.3235</v>
      </c>
      <c r="N848">
        <v>187.584</v>
      </c>
      <c r="O848"/>
      <c r="P848"/>
      <c r="Q848">
        <v>127.5609</v>
      </c>
      <c r="R848">
        <v>171.2552</v>
      </c>
      <c r="S848">
        <v>123.90309999999999</v>
      </c>
      <c r="T848">
        <v>158.26390000000001</v>
      </c>
      <c r="U848"/>
      <c r="V848">
        <v>148.55340000000001</v>
      </c>
      <c r="W848"/>
      <c r="X848">
        <v>161.85480000000001</v>
      </c>
      <c r="Y848"/>
      <c r="Z848"/>
      <c r="AA848">
        <v>170.08099999999999</v>
      </c>
      <c r="AB848"/>
      <c r="AC848"/>
      <c r="AD848">
        <v>170.88030000000001</v>
      </c>
      <c r="AE848">
        <v>145.4683</v>
      </c>
    </row>
    <row r="849" spans="1:31" x14ac:dyDescent="0.2">
      <c r="A849" s="74">
        <v>44409</v>
      </c>
      <c r="B849">
        <v>142.5427</v>
      </c>
      <c r="C849"/>
      <c r="D849">
        <v>160.47030000000001</v>
      </c>
      <c r="E849"/>
      <c r="F849"/>
      <c r="G849"/>
      <c r="H849">
        <v>165.6465</v>
      </c>
      <c r="I849">
        <v>140.06700000000001</v>
      </c>
      <c r="J849">
        <v>163.5496</v>
      </c>
      <c r="K849"/>
      <c r="L849">
        <v>142.72110000000001</v>
      </c>
      <c r="M849">
        <v>142.84399999999999</v>
      </c>
      <c r="N849">
        <v>189.5838</v>
      </c>
      <c r="O849"/>
      <c r="P849"/>
      <c r="Q849">
        <v>128.21549999999999</v>
      </c>
      <c r="R849">
        <v>172.9239</v>
      </c>
      <c r="S849">
        <v>124.1277</v>
      </c>
      <c r="T849">
        <v>159.68629999999999</v>
      </c>
      <c r="U849"/>
      <c r="V849">
        <v>149.55430000000001</v>
      </c>
      <c r="W849"/>
      <c r="X849">
        <v>163.3689</v>
      </c>
      <c r="Y849"/>
      <c r="Z849"/>
      <c r="AA849">
        <v>171.0129</v>
      </c>
      <c r="AB849"/>
      <c r="AC849"/>
      <c r="AD849">
        <v>172.9845</v>
      </c>
      <c r="AE849">
        <v>147.39869999999999</v>
      </c>
    </row>
    <row r="850" spans="1:31" x14ac:dyDescent="0.2">
      <c r="A850" s="74">
        <v>44440</v>
      </c>
      <c r="B850">
        <v>143.64930000000001</v>
      </c>
      <c r="C850"/>
      <c r="D850">
        <v>161.21369999999999</v>
      </c>
      <c r="E850"/>
      <c r="F850"/>
      <c r="G850"/>
      <c r="H850">
        <v>166.29050000000001</v>
      </c>
      <c r="I850">
        <v>140.637</v>
      </c>
      <c r="J850">
        <v>164.18199999999999</v>
      </c>
      <c r="K850"/>
      <c r="L850">
        <v>143.04920000000001</v>
      </c>
      <c r="M850">
        <v>144.57830000000001</v>
      </c>
      <c r="N850">
        <v>191.5266</v>
      </c>
      <c r="O850"/>
      <c r="P850"/>
      <c r="Q850">
        <v>129.0395</v>
      </c>
      <c r="R850">
        <v>175.09180000000001</v>
      </c>
      <c r="S850">
        <v>124.334</v>
      </c>
      <c r="T850">
        <v>160.56649999999999</v>
      </c>
      <c r="U850"/>
      <c r="V850">
        <v>150.3383</v>
      </c>
      <c r="W850"/>
      <c r="X850">
        <v>164.49760000000001</v>
      </c>
      <c r="Y850"/>
      <c r="Z850"/>
      <c r="AA850">
        <v>171.73699999999999</v>
      </c>
      <c r="AB850"/>
      <c r="AC850"/>
      <c r="AD850">
        <v>174.3356</v>
      </c>
      <c r="AE850">
        <v>148.70670000000001</v>
      </c>
    </row>
    <row r="851" spans="1:31" x14ac:dyDescent="0.2">
      <c r="A851" s="74">
        <v>44470</v>
      </c>
      <c r="B851">
        <v>145.0866</v>
      </c>
      <c r="C851"/>
      <c r="D851">
        <v>161.17959999999999</v>
      </c>
      <c r="E851"/>
      <c r="F851"/>
      <c r="G851"/>
      <c r="H851">
        <v>167.65090000000001</v>
      </c>
      <c r="I851">
        <v>141.20689999999999</v>
      </c>
      <c r="J851">
        <v>164.6464</v>
      </c>
      <c r="K851"/>
      <c r="L851">
        <v>143.88470000000001</v>
      </c>
      <c r="M851">
        <v>146.03399999999999</v>
      </c>
      <c r="N851">
        <v>194.67420000000001</v>
      </c>
      <c r="O851"/>
      <c r="P851"/>
      <c r="Q851">
        <v>129.92580000000001</v>
      </c>
      <c r="R851">
        <v>176.76730000000001</v>
      </c>
      <c r="S851">
        <v>124.80110000000001</v>
      </c>
      <c r="T851">
        <v>161.20099999999999</v>
      </c>
      <c r="U851"/>
      <c r="V851">
        <v>150.6122</v>
      </c>
      <c r="W851"/>
      <c r="X851">
        <v>165.81450000000001</v>
      </c>
      <c r="Y851"/>
      <c r="Z851"/>
      <c r="AA851">
        <v>175.84270000000001</v>
      </c>
      <c r="AB851"/>
      <c r="AC851"/>
      <c r="AD851">
        <v>175.9374</v>
      </c>
      <c r="AE851">
        <v>149.33349999999999</v>
      </c>
    </row>
    <row r="852" spans="1:31" x14ac:dyDescent="0.2">
      <c r="A852" s="74">
        <v>44501</v>
      </c>
      <c r="B852">
        <v>146.16309999999999</v>
      </c>
      <c r="C852"/>
      <c r="D852">
        <v>163.17230000000001</v>
      </c>
      <c r="E852"/>
      <c r="F852"/>
      <c r="G852"/>
      <c r="H852">
        <v>169.77279999999999</v>
      </c>
      <c r="I852">
        <v>141.77680000000001</v>
      </c>
      <c r="J852">
        <v>165.23570000000001</v>
      </c>
      <c r="K852"/>
      <c r="L852">
        <v>144.9504</v>
      </c>
      <c r="M852">
        <v>146.81809999999999</v>
      </c>
      <c r="N852">
        <v>199.03389999999999</v>
      </c>
      <c r="O852"/>
      <c r="P852"/>
      <c r="Q852">
        <v>131.3167</v>
      </c>
      <c r="R852">
        <v>178.1669</v>
      </c>
      <c r="S852">
        <v>125.04600000000001</v>
      </c>
      <c r="T852">
        <v>162.6651</v>
      </c>
      <c r="U852"/>
      <c r="V852">
        <v>151.6678</v>
      </c>
      <c r="W852"/>
      <c r="X852">
        <v>167.34950000000001</v>
      </c>
      <c r="Y852"/>
      <c r="Z852"/>
      <c r="AA852">
        <v>177.5027</v>
      </c>
      <c r="AB852"/>
      <c r="AC852"/>
      <c r="AD852">
        <v>178.01009999999999</v>
      </c>
      <c r="AE852">
        <v>150.84270000000001</v>
      </c>
    </row>
    <row r="853" spans="1:31" x14ac:dyDescent="0.2">
      <c r="A853" s="74">
        <v>44531</v>
      </c>
      <c r="B853">
        <v>147.9691</v>
      </c>
      <c r="C853"/>
      <c r="D853"/>
      <c r="E853"/>
      <c r="F853"/>
      <c r="G853"/>
      <c r="H853">
        <v>173.58410000000001</v>
      </c>
      <c r="I853"/>
      <c r="J853">
        <v>164.1336</v>
      </c>
      <c r="K853"/>
      <c r="L853">
        <v>145.80449999999999</v>
      </c>
      <c r="M853"/>
      <c r="N853">
        <v>203.0677</v>
      </c>
      <c r="O853"/>
      <c r="P853"/>
      <c r="Q853">
        <v>132.50149999999999</v>
      </c>
      <c r="R853"/>
      <c r="S853">
        <v>125.2681</v>
      </c>
      <c r="T853"/>
      <c r="U853"/>
      <c r="V853">
        <v>153.31720000000001</v>
      </c>
      <c r="W853"/>
      <c r="X853"/>
      <c r="Y853"/>
      <c r="Z853"/>
      <c r="AA853">
        <v>180.22110000000001</v>
      </c>
      <c r="AB853"/>
      <c r="AC853"/>
      <c r="AD853">
        <v>179.6825</v>
      </c>
      <c r="AE853">
        <v>152.46549999999999</v>
      </c>
    </row>
    <row r="854" spans="1:31" x14ac:dyDescent="0.2">
      <c r="A854" s="74">
        <v>44562</v>
      </c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>
        <v>183.2603</v>
      </c>
      <c r="AB854"/>
      <c r="AC854"/>
      <c r="AD854"/>
      <c r="AE854"/>
    </row>
    <row r="855" spans="1:31" x14ac:dyDescent="0.2">
      <c r="A855" s="74">
        <v>44593</v>
      </c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</row>
    <row r="856" spans="1:31" x14ac:dyDescent="0.2">
      <c r="A856" s="74">
        <v>44621</v>
      </c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</row>
    <row r="857" spans="1:31" x14ac:dyDescent="0.2">
      <c r="A857" s="74">
        <v>44652</v>
      </c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</row>
    <row r="858" spans="1:31" x14ac:dyDescent="0.2">
      <c r="A858" s="74">
        <v>44682</v>
      </c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</row>
    <row r="859" spans="1:31" x14ac:dyDescent="0.2">
      <c r="A859" s="74">
        <v>44713</v>
      </c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</row>
    <row r="860" spans="1:31" x14ac:dyDescent="0.2">
      <c r="A860" s="74">
        <v>44743</v>
      </c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</row>
    <row r="861" spans="1:31" x14ac:dyDescent="0.2">
      <c r="A861" s="74">
        <v>44774</v>
      </c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</row>
    <row r="862" spans="1:31" x14ac:dyDescent="0.2">
      <c r="A862" s="74">
        <v>44805</v>
      </c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1:31" x14ac:dyDescent="0.2">
      <c r="A863" s="74">
        <v>44835</v>
      </c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1:31" x14ac:dyDescent="0.2">
      <c r="A864" s="74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2">
      <c r="A865" s="74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2">
      <c r="A866" s="74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 x14ac:dyDescent="0.2"/>
  <sheetData>
    <row r="1" spans="1:5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">
      <c r="A2" t="s">
        <v>83</v>
      </c>
      <c r="B2">
        <v>6416368</v>
      </c>
      <c r="C2" t="s">
        <v>84</v>
      </c>
      <c r="D2">
        <v>6057065</v>
      </c>
      <c r="E2" t="s">
        <v>85</v>
      </c>
    </row>
    <row r="3" spans="1:5" x14ac:dyDescent="0.2">
      <c r="A3" t="s">
        <v>86</v>
      </c>
      <c r="B3">
        <v>4153807</v>
      </c>
      <c r="C3" t="s">
        <v>87</v>
      </c>
      <c r="D3">
        <v>4162579</v>
      </c>
      <c r="E3" t="s">
        <v>88</v>
      </c>
    </row>
    <row r="4" spans="1:5" x14ac:dyDescent="0.2">
      <c r="A4" t="s">
        <v>89</v>
      </c>
      <c r="B4">
        <v>2289771</v>
      </c>
      <c r="C4" t="s">
        <v>84</v>
      </c>
      <c r="D4">
        <v>2286467</v>
      </c>
      <c r="E4" t="s">
        <v>90</v>
      </c>
    </row>
    <row r="5" spans="1:5" x14ac:dyDescent="0.2">
      <c r="A5" t="s">
        <v>91</v>
      </c>
      <c r="B5">
        <v>235600</v>
      </c>
      <c r="C5" t="s">
        <v>87</v>
      </c>
      <c r="D5">
        <v>233620</v>
      </c>
      <c r="E5" t="s">
        <v>92</v>
      </c>
    </row>
    <row r="6" spans="1:5" x14ac:dyDescent="0.2">
      <c r="A6" t="s">
        <v>93</v>
      </c>
      <c r="B6">
        <v>14584944</v>
      </c>
      <c r="C6" t="s">
        <v>87</v>
      </c>
      <c r="D6">
        <v>14538467</v>
      </c>
      <c r="E6" t="s">
        <v>94</v>
      </c>
    </row>
    <row r="7" spans="1:5" x14ac:dyDescent="0.2">
      <c r="A7" t="s">
        <v>95</v>
      </c>
      <c r="B7">
        <v>2865044</v>
      </c>
      <c r="C7" t="s">
        <v>87</v>
      </c>
      <c r="D7">
        <v>2864134</v>
      </c>
      <c r="E7" t="s">
        <v>94</v>
      </c>
    </row>
    <row r="8" spans="1:5" x14ac:dyDescent="0.2">
      <c r="A8" t="s">
        <v>96</v>
      </c>
      <c r="B8">
        <v>3595</v>
      </c>
      <c r="C8" t="s">
        <v>87</v>
      </c>
      <c r="D8">
        <v>3590</v>
      </c>
      <c r="E8" t="s">
        <v>97</v>
      </c>
    </row>
    <row r="9" spans="1:5" x14ac:dyDescent="0.2">
      <c r="A9" t="s">
        <v>98</v>
      </c>
      <c r="B9">
        <v>51012</v>
      </c>
      <c r="C9" t="s">
        <v>99</v>
      </c>
      <c r="D9">
        <v>52067</v>
      </c>
      <c r="E9" t="s">
        <v>100</v>
      </c>
    </row>
    <row r="10" spans="1:5" x14ac:dyDescent="0.2">
      <c r="A10" t="s">
        <v>101</v>
      </c>
      <c r="B10">
        <v>7572200</v>
      </c>
      <c r="C10" t="s">
        <v>87</v>
      </c>
      <c r="D10">
        <v>7491700</v>
      </c>
      <c r="E10" t="s">
        <v>102</v>
      </c>
    </row>
    <row r="11" spans="1:5" x14ac:dyDescent="0.2">
      <c r="A11" t="s">
        <v>103</v>
      </c>
      <c r="B11">
        <v>1905765</v>
      </c>
      <c r="C11" t="s">
        <v>84</v>
      </c>
      <c r="D11">
        <v>1873253</v>
      </c>
      <c r="E11" t="s">
        <v>94</v>
      </c>
    </row>
    <row r="12" spans="1:5" x14ac:dyDescent="0.2">
      <c r="A12" t="s">
        <v>104</v>
      </c>
      <c r="B12">
        <v>1175802</v>
      </c>
      <c r="C12" t="s">
        <v>87</v>
      </c>
      <c r="D12">
        <v>1170724</v>
      </c>
      <c r="E12" t="s">
        <v>105</v>
      </c>
    </row>
    <row r="13" spans="1:5" x14ac:dyDescent="0.2">
      <c r="A13" t="s">
        <v>106</v>
      </c>
      <c r="B13">
        <v>11150071721</v>
      </c>
      <c r="C13" t="s">
        <v>87</v>
      </c>
      <c r="D13">
        <v>10901751745</v>
      </c>
      <c r="E13" t="s">
        <v>107</v>
      </c>
    </row>
    <row r="14" spans="1:5" x14ac:dyDescent="0.2">
      <c r="A14" t="s">
        <v>108</v>
      </c>
      <c r="B14">
        <v>1065313</v>
      </c>
      <c r="C14" t="s">
        <v>87</v>
      </c>
      <c r="D14">
        <v>1038481</v>
      </c>
      <c r="E14" t="s">
        <v>94</v>
      </c>
    </row>
    <row r="15" spans="1:5" x14ac:dyDescent="0.2">
      <c r="A15" t="s">
        <v>109</v>
      </c>
      <c r="B15">
        <v>62312</v>
      </c>
      <c r="C15" t="s">
        <v>87</v>
      </c>
      <c r="D15">
        <v>60814</v>
      </c>
      <c r="E15" t="s">
        <v>110</v>
      </c>
    </row>
    <row r="16" spans="1:5" x14ac:dyDescent="0.2">
      <c r="A16" t="s">
        <v>111</v>
      </c>
      <c r="B16">
        <v>2016835</v>
      </c>
      <c r="C16" t="s">
        <v>87</v>
      </c>
      <c r="D16">
        <v>2002186</v>
      </c>
      <c r="E16" t="s">
        <v>112</v>
      </c>
    </row>
    <row r="17" spans="1:5" x14ac:dyDescent="0.2">
      <c r="A17" t="s">
        <v>113</v>
      </c>
      <c r="B17">
        <v>729385</v>
      </c>
      <c r="C17" t="s">
        <v>87</v>
      </c>
      <c r="D17">
        <v>722271</v>
      </c>
      <c r="E17" t="s">
        <v>114</v>
      </c>
    </row>
    <row r="18" spans="1:5" x14ac:dyDescent="0.2">
      <c r="A18" t="s">
        <v>115</v>
      </c>
      <c r="B18">
        <v>3659236</v>
      </c>
      <c r="C18" t="s">
        <v>87</v>
      </c>
      <c r="D18">
        <v>3550623</v>
      </c>
      <c r="E18" t="s">
        <v>116</v>
      </c>
    </row>
    <row r="19" spans="1:5" x14ac:dyDescent="0.2">
      <c r="A19" t="s">
        <v>117</v>
      </c>
      <c r="B19">
        <v>3554393</v>
      </c>
      <c r="C19" t="s">
        <v>84</v>
      </c>
      <c r="D19">
        <v>3518041</v>
      </c>
      <c r="E19" t="s">
        <v>118</v>
      </c>
    </row>
    <row r="20" spans="1:5" x14ac:dyDescent="0.2">
      <c r="A20" t="s">
        <v>119</v>
      </c>
      <c r="B20">
        <v>1452155</v>
      </c>
      <c r="C20" t="s">
        <v>87</v>
      </c>
      <c r="D20">
        <v>1423908</v>
      </c>
      <c r="E20" t="s">
        <v>94</v>
      </c>
    </row>
    <row r="21" spans="1:5" x14ac:dyDescent="0.2">
      <c r="A21" t="s">
        <v>120</v>
      </c>
      <c r="B21">
        <v>1095369</v>
      </c>
      <c r="C21" t="s">
        <v>87</v>
      </c>
      <c r="D21">
        <v>1094990</v>
      </c>
      <c r="E21" t="s">
        <v>121</v>
      </c>
    </row>
    <row r="22" spans="1:5" x14ac:dyDescent="0.2">
      <c r="A22" t="s">
        <v>122</v>
      </c>
      <c r="B22">
        <v>4694211915</v>
      </c>
      <c r="C22" t="s">
        <v>99</v>
      </c>
      <c r="D22">
        <v>4531394150</v>
      </c>
      <c r="E22" t="s">
        <v>123</v>
      </c>
    </row>
    <row r="23" spans="1:5" x14ac:dyDescent="0.2">
      <c r="A23" t="s">
        <v>124</v>
      </c>
      <c r="B23">
        <v>2978842</v>
      </c>
      <c r="C23" t="s">
        <v>87</v>
      </c>
      <c r="D23">
        <v>2961077</v>
      </c>
      <c r="E23" t="s">
        <v>125</v>
      </c>
    </row>
    <row r="24" spans="1:5" x14ac:dyDescent="0.2">
      <c r="A24" t="s">
        <v>126</v>
      </c>
      <c r="B24">
        <v>21437</v>
      </c>
      <c r="C24" t="s">
        <v>87</v>
      </c>
      <c r="D24">
        <v>21187</v>
      </c>
      <c r="E24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3"/>
  <sheetViews>
    <sheetView zoomScale="180" zoomScaleNormal="180" workbookViewId="0">
      <pane ySplit="11" topLeftCell="A257" activePane="bottomLeft" state="frozen"/>
      <selection pane="bottomLeft" activeCell="C266" sqref="C266"/>
    </sheetView>
  </sheetViews>
  <sheetFormatPr baseColWidth="10" defaultColWidth="8.83203125" defaultRowHeight="15" x14ac:dyDescent="0.2"/>
  <cols>
    <col min="1" max="1" width="26.33203125" style="67" customWidth="1"/>
    <col min="2" max="2" width="22" style="67" customWidth="1"/>
  </cols>
  <sheetData>
    <row r="1" spans="1:2" x14ac:dyDescent="0.2">
      <c r="A1" s="64" t="s">
        <v>128</v>
      </c>
      <c r="B1" s="64"/>
    </row>
    <row r="2" spans="1:2" x14ac:dyDescent="0.2">
      <c r="A2" s="64" t="s">
        <v>129</v>
      </c>
      <c r="B2" s="64"/>
    </row>
    <row r="3" spans="1:2" x14ac:dyDescent="0.2">
      <c r="A3" s="64" t="s">
        <v>130</v>
      </c>
      <c r="B3" s="64"/>
    </row>
    <row r="4" spans="1:2" x14ac:dyDescent="0.2">
      <c r="A4" s="64" t="s">
        <v>131</v>
      </c>
      <c r="B4" s="64"/>
    </row>
    <row r="5" spans="1:2" x14ac:dyDescent="0.2">
      <c r="A5" s="64" t="s">
        <v>132</v>
      </c>
      <c r="B5" s="64"/>
    </row>
    <row r="6" spans="1:2" x14ac:dyDescent="0.2">
      <c r="A6" s="64" t="s">
        <v>133</v>
      </c>
      <c r="B6" s="64"/>
    </row>
    <row r="8" spans="1:2" x14ac:dyDescent="0.2">
      <c r="A8" s="66" t="s">
        <v>47</v>
      </c>
      <c r="B8" s="64" t="s">
        <v>134</v>
      </c>
    </row>
    <row r="10" spans="1:2" x14ac:dyDescent="0.2">
      <c r="A10" s="64" t="s">
        <v>135</v>
      </c>
      <c r="B10" s="64"/>
    </row>
    <row r="11" spans="1:2" ht="43" customHeight="1" x14ac:dyDescent="0.2">
      <c r="A11" s="64" t="s">
        <v>136</v>
      </c>
      <c r="B11" s="70" t="s">
        <v>134</v>
      </c>
    </row>
    <row r="12" spans="1:2" x14ac:dyDescent="0.2">
      <c r="A12" s="68">
        <v>21551</v>
      </c>
      <c r="B12" s="65">
        <f>VLOOKUP(Table1[[#This Row],[Date]],'DB Money Supply'!$A:$F,6)</f>
        <v>1.7729999999999999</v>
      </c>
    </row>
    <row r="13" spans="1:2" x14ac:dyDescent="0.2">
      <c r="A13" s="68">
        <v>21641</v>
      </c>
      <c r="B13" s="65">
        <f>VLOOKUP(Table1[[#This Row],[Date]],'DB Money Supply'!$A:$F,6)</f>
        <v>1.7889999999999999</v>
      </c>
    </row>
    <row r="14" spans="1:2" x14ac:dyDescent="0.2">
      <c r="A14" s="68">
        <v>21732</v>
      </c>
      <c r="B14" s="65">
        <f>VLOOKUP(Table1[[#This Row],[Date]],'DB Money Supply'!$A:$F,6)</f>
        <v>1.7729999999999999</v>
      </c>
    </row>
    <row r="15" spans="1:2" x14ac:dyDescent="0.2">
      <c r="A15" s="68">
        <v>21824</v>
      </c>
      <c r="B15" s="65">
        <f>VLOOKUP(Table1[[#This Row],[Date]],'DB Money Supply'!$A:$F,6)</f>
        <v>1.7789999999999999</v>
      </c>
    </row>
    <row r="16" spans="1:2" x14ac:dyDescent="0.2">
      <c r="A16" s="68">
        <v>21916</v>
      </c>
      <c r="B16" s="65">
        <f>VLOOKUP(Table1[[#This Row],[Date]],'DB Money Supply'!$A:$F,6)</f>
        <v>1.8169999999999999</v>
      </c>
    </row>
    <row r="17" spans="1:2" x14ac:dyDescent="0.2">
      <c r="A17" s="68">
        <v>22007</v>
      </c>
      <c r="B17" s="65">
        <f>VLOOKUP(Table1[[#This Row],[Date]],'DB Money Supply'!$A:$F,6)</f>
        <v>1.7969999999999999</v>
      </c>
    </row>
    <row r="18" spans="1:2" x14ac:dyDescent="0.2">
      <c r="A18" s="68">
        <v>22098</v>
      </c>
      <c r="B18" s="65">
        <f>VLOOKUP(Table1[[#This Row],[Date]],'DB Money Supply'!$A:$F,6)</f>
        <v>1.78</v>
      </c>
    </row>
    <row r="19" spans="1:2" x14ac:dyDescent="0.2">
      <c r="A19" s="68">
        <v>22190</v>
      </c>
      <c r="B19" s="65">
        <f>VLOOKUP(Table1[[#This Row],[Date]],'DB Money Supply'!$A:$F,6)</f>
        <v>1.7370000000000001</v>
      </c>
    </row>
    <row r="20" spans="1:2" x14ac:dyDescent="0.2">
      <c r="A20" s="68">
        <v>22282</v>
      </c>
      <c r="B20" s="65">
        <f>VLOOKUP(Table1[[#This Row],[Date]],'DB Money Supply'!$A:$F,6)</f>
        <v>1.7230000000000001</v>
      </c>
    </row>
    <row r="21" spans="1:2" x14ac:dyDescent="0.2">
      <c r="A21" s="68">
        <v>22372</v>
      </c>
      <c r="B21" s="65">
        <f>VLOOKUP(Table1[[#This Row],[Date]],'DB Money Supply'!$A:$F,6)</f>
        <v>1.7250000000000001</v>
      </c>
    </row>
    <row r="22" spans="1:2" x14ac:dyDescent="0.2">
      <c r="A22" s="68">
        <v>22463</v>
      </c>
      <c r="B22" s="65">
        <f>VLOOKUP(Table1[[#This Row],[Date]],'DB Money Supply'!$A:$F,6)</f>
        <v>1.7330000000000001</v>
      </c>
    </row>
    <row r="23" spans="1:2" x14ac:dyDescent="0.2">
      <c r="A23" s="68">
        <v>22555</v>
      </c>
      <c r="B23" s="65">
        <f>VLOOKUP(Table1[[#This Row],[Date]],'DB Money Supply'!$A:$F,6)</f>
        <v>1.742</v>
      </c>
    </row>
    <row r="24" spans="1:2" x14ac:dyDescent="0.2">
      <c r="A24" s="68">
        <v>22647</v>
      </c>
      <c r="B24" s="65">
        <f>VLOOKUP(Table1[[#This Row],[Date]],'DB Money Supply'!$A:$F,6)</f>
        <v>1.746</v>
      </c>
    </row>
    <row r="25" spans="1:2" x14ac:dyDescent="0.2">
      <c r="A25" s="68">
        <v>22737</v>
      </c>
      <c r="B25" s="65">
        <f>VLOOKUP(Table1[[#This Row],[Date]],'DB Money Supply'!$A:$F,6)</f>
        <v>1.728</v>
      </c>
    </row>
    <row r="26" spans="1:2" x14ac:dyDescent="0.2">
      <c r="A26" s="68">
        <v>22828</v>
      </c>
      <c r="B26" s="65">
        <f>VLOOKUP(Table1[[#This Row],[Date]],'DB Money Supply'!$A:$F,6)</f>
        <v>1.726</v>
      </c>
    </row>
    <row r="27" spans="1:2" x14ac:dyDescent="0.2">
      <c r="A27" s="68">
        <v>22920</v>
      </c>
      <c r="B27" s="65">
        <f>VLOOKUP(Table1[[#This Row],[Date]],'DB Money Supply'!$A:$F,6)</f>
        <v>1.7010000000000001</v>
      </c>
    </row>
    <row r="28" spans="1:2" x14ac:dyDescent="0.2">
      <c r="A28" s="68">
        <v>23012</v>
      </c>
      <c r="B28" s="65">
        <f>VLOOKUP(Table1[[#This Row],[Date]],'DB Money Supply'!$A:$F,6)</f>
        <v>1.69</v>
      </c>
    </row>
    <row r="29" spans="1:2" x14ac:dyDescent="0.2">
      <c r="A29" s="68">
        <v>23102</v>
      </c>
      <c r="B29" s="65">
        <f>VLOOKUP(Table1[[#This Row],[Date]],'DB Money Supply'!$A:$F,6)</f>
        <v>1.675</v>
      </c>
    </row>
    <row r="30" spans="1:2" x14ac:dyDescent="0.2">
      <c r="A30" s="68">
        <v>23193</v>
      </c>
      <c r="B30" s="65">
        <f>VLOOKUP(Table1[[#This Row],[Date]],'DB Money Supply'!$A:$F,6)</f>
        <v>1.68</v>
      </c>
    </row>
    <row r="31" spans="1:2" x14ac:dyDescent="0.2">
      <c r="A31" s="68">
        <v>23285</v>
      </c>
      <c r="B31" s="65">
        <f>VLOOKUP(Table1[[#This Row],[Date]],'DB Money Supply'!$A:$F,6)</f>
        <v>1.6719999999999999</v>
      </c>
    </row>
    <row r="32" spans="1:2" x14ac:dyDescent="0.2">
      <c r="A32" s="68">
        <v>23377</v>
      </c>
      <c r="B32" s="65">
        <f>VLOOKUP(Table1[[#This Row],[Date]],'DB Money Supply'!$A:$F,6)</f>
        <v>1.6850000000000001</v>
      </c>
    </row>
    <row r="33" spans="1:2" x14ac:dyDescent="0.2">
      <c r="A33" s="68">
        <v>23468</v>
      </c>
      <c r="B33" s="65">
        <f>VLOOKUP(Table1[[#This Row],[Date]],'DB Money Supply'!$A:$F,6)</f>
        <v>1.679</v>
      </c>
    </row>
    <row r="34" spans="1:2" x14ac:dyDescent="0.2">
      <c r="A34" s="68">
        <v>23559</v>
      </c>
      <c r="B34" s="65">
        <f>VLOOKUP(Table1[[#This Row],[Date]],'DB Money Supply'!$A:$F,6)</f>
        <v>1.6739999999999999</v>
      </c>
    </row>
    <row r="35" spans="1:2" x14ac:dyDescent="0.2">
      <c r="A35" s="68">
        <v>23651</v>
      </c>
      <c r="B35" s="65">
        <f>VLOOKUP(Table1[[#This Row],[Date]],'DB Money Supply'!$A:$F,6)</f>
        <v>1.653</v>
      </c>
    </row>
    <row r="36" spans="1:2" x14ac:dyDescent="0.2">
      <c r="A36" s="68">
        <v>23743</v>
      </c>
      <c r="B36" s="65">
        <f>VLOOKUP(Table1[[#This Row],[Date]],'DB Money Supply'!$A:$F,6)</f>
        <v>1.6679999999999999</v>
      </c>
    </row>
    <row r="37" spans="1:2" x14ac:dyDescent="0.2">
      <c r="A37" s="68">
        <v>23833</v>
      </c>
      <c r="B37" s="65">
        <f>VLOOKUP(Table1[[#This Row],[Date]],'DB Money Supply'!$A:$F,6)</f>
        <v>1.669</v>
      </c>
    </row>
    <row r="38" spans="1:2" x14ac:dyDescent="0.2">
      <c r="A38" s="68">
        <v>23924</v>
      </c>
      <c r="B38" s="65">
        <f>VLOOKUP(Table1[[#This Row],[Date]],'DB Money Supply'!$A:$F,6)</f>
        <v>1.68</v>
      </c>
    </row>
    <row r="39" spans="1:2" x14ac:dyDescent="0.2">
      <c r="A39" s="68">
        <v>24016</v>
      </c>
      <c r="B39" s="65">
        <f>VLOOKUP(Table1[[#This Row],[Date]],'DB Money Supply'!$A:$F,6)</f>
        <v>1.6930000000000001</v>
      </c>
    </row>
    <row r="40" spans="1:2" x14ac:dyDescent="0.2">
      <c r="A40" s="68">
        <v>24108</v>
      </c>
      <c r="B40" s="65">
        <f>VLOOKUP(Table1[[#This Row],[Date]],'DB Money Supply'!$A:$F,6)</f>
        <v>1.7130000000000001</v>
      </c>
    </row>
    <row r="41" spans="1:2" x14ac:dyDescent="0.2">
      <c r="A41" s="68">
        <v>24198</v>
      </c>
      <c r="B41" s="65">
        <f>VLOOKUP(Table1[[#This Row],[Date]],'DB Money Supply'!$A:$F,6)</f>
        <v>1.712</v>
      </c>
    </row>
    <row r="42" spans="1:2" x14ac:dyDescent="0.2">
      <c r="A42" s="68">
        <v>24289</v>
      </c>
      <c r="B42" s="65">
        <f>VLOOKUP(Table1[[#This Row],[Date]],'DB Money Supply'!$A:$F,6)</f>
        <v>1.7330000000000001</v>
      </c>
    </row>
    <row r="43" spans="1:2" x14ac:dyDescent="0.2">
      <c r="A43" s="68">
        <v>24381</v>
      </c>
      <c r="B43" s="65">
        <f>VLOOKUP(Table1[[#This Row],[Date]],'DB Money Supply'!$A:$F,6)</f>
        <v>1.744</v>
      </c>
    </row>
    <row r="44" spans="1:2" x14ac:dyDescent="0.2">
      <c r="A44" s="68">
        <v>24473</v>
      </c>
      <c r="B44" s="65">
        <f>VLOOKUP(Table1[[#This Row],[Date]],'DB Money Supply'!$A:$F,6)</f>
        <v>1.7390000000000001</v>
      </c>
    </row>
    <row r="45" spans="1:2" x14ac:dyDescent="0.2">
      <c r="A45" s="68">
        <v>24563</v>
      </c>
      <c r="B45" s="65">
        <f>VLOOKUP(Table1[[#This Row],[Date]],'DB Money Supply'!$A:$F,6)</f>
        <v>1.708</v>
      </c>
    </row>
    <row r="46" spans="1:2" x14ac:dyDescent="0.2">
      <c r="A46" s="68">
        <v>24654</v>
      </c>
      <c r="B46" s="65">
        <f>VLOOKUP(Table1[[#This Row],[Date]],'DB Money Supply'!$A:$F,6)</f>
        <v>1.6950000000000001</v>
      </c>
    </row>
    <row r="47" spans="1:2" x14ac:dyDescent="0.2">
      <c r="A47" s="68">
        <v>24746</v>
      </c>
      <c r="B47" s="65">
        <f>VLOOKUP(Table1[[#This Row],[Date]],'DB Money Supply'!$A:$F,6)</f>
        <v>1.6910000000000001</v>
      </c>
    </row>
    <row r="48" spans="1:2" x14ac:dyDescent="0.2">
      <c r="A48" s="68">
        <v>24838</v>
      </c>
      <c r="B48" s="65">
        <f>VLOOKUP(Table1[[#This Row],[Date]],'DB Money Supply'!$A:$F,6)</f>
        <v>1.7150000000000001</v>
      </c>
    </row>
    <row r="49" spans="1:2" x14ac:dyDescent="0.2">
      <c r="A49" s="68">
        <v>24929</v>
      </c>
      <c r="B49" s="65">
        <f>VLOOKUP(Table1[[#This Row],[Date]],'DB Money Supply'!$A:$F,6)</f>
        <v>1.7330000000000001</v>
      </c>
    </row>
    <row r="50" spans="1:2" x14ac:dyDescent="0.2">
      <c r="A50" s="68">
        <v>25020</v>
      </c>
      <c r="B50" s="65">
        <f>VLOOKUP(Table1[[#This Row],[Date]],'DB Money Supply'!$A:$F,6)</f>
        <v>1.73</v>
      </c>
    </row>
    <row r="51" spans="1:2" x14ac:dyDescent="0.2">
      <c r="A51" s="68">
        <v>25112</v>
      </c>
      <c r="B51" s="65">
        <f>VLOOKUP(Table1[[#This Row],[Date]],'DB Money Supply'!$A:$F,6)</f>
        <v>1.722</v>
      </c>
    </row>
    <row r="52" spans="1:2" x14ac:dyDescent="0.2">
      <c r="A52" s="68">
        <v>25204</v>
      </c>
      <c r="B52" s="65">
        <f>VLOOKUP(Table1[[#This Row],[Date]],'DB Money Supply'!$A:$F,6)</f>
        <v>1.7370000000000001</v>
      </c>
    </row>
    <row r="53" spans="1:2" x14ac:dyDescent="0.2">
      <c r="A53" s="68">
        <v>25294</v>
      </c>
      <c r="B53" s="65">
        <f>VLOOKUP(Table1[[#This Row],[Date]],'DB Money Supply'!$A:$F,6)</f>
        <v>1.7490000000000001</v>
      </c>
    </row>
    <row r="54" spans="1:2" x14ac:dyDescent="0.2">
      <c r="A54" s="68">
        <v>25385</v>
      </c>
      <c r="B54" s="65">
        <f>VLOOKUP(Table1[[#This Row],[Date]],'DB Money Supply'!$A:$F,6)</f>
        <v>1.774</v>
      </c>
    </row>
    <row r="55" spans="1:2" x14ac:dyDescent="0.2">
      <c r="A55" s="68">
        <v>25477</v>
      </c>
      <c r="B55" s="65">
        <f>VLOOKUP(Table1[[#This Row],[Date]],'DB Money Supply'!$A:$F,6)</f>
        <v>1.7729999999999999</v>
      </c>
    </row>
    <row r="56" spans="1:2" x14ac:dyDescent="0.2">
      <c r="A56" s="68">
        <v>25569</v>
      </c>
      <c r="B56" s="65">
        <f>VLOOKUP(Table1[[#This Row],[Date]],'DB Money Supply'!$A:$F,6)</f>
        <v>1.7889999999999999</v>
      </c>
    </row>
    <row r="57" spans="1:2" x14ac:dyDescent="0.2">
      <c r="A57" s="68">
        <v>25659</v>
      </c>
      <c r="B57" s="65">
        <f>VLOOKUP(Table1[[#This Row],[Date]],'DB Money Supply'!$A:$F,6)</f>
        <v>1.804</v>
      </c>
    </row>
    <row r="58" spans="1:2" x14ac:dyDescent="0.2">
      <c r="A58" s="68">
        <v>25750</v>
      </c>
      <c r="B58" s="65">
        <f>VLOOKUP(Table1[[#This Row],[Date]],'DB Money Supply'!$A:$F,6)</f>
        <v>1.7949999999999999</v>
      </c>
    </row>
    <row r="59" spans="1:2" x14ac:dyDescent="0.2">
      <c r="A59" s="68">
        <v>25842</v>
      </c>
      <c r="B59" s="65">
        <f>VLOOKUP(Table1[[#This Row],[Date]],'DB Money Supply'!$A:$F,6)</f>
        <v>1.752</v>
      </c>
    </row>
    <row r="60" spans="1:2" x14ac:dyDescent="0.2">
      <c r="A60" s="68">
        <v>25934</v>
      </c>
      <c r="B60" s="65">
        <f>VLOOKUP(Table1[[#This Row],[Date]],'DB Money Supply'!$A:$F,6)</f>
        <v>1.77</v>
      </c>
    </row>
    <row r="61" spans="1:2" x14ac:dyDescent="0.2">
      <c r="A61" s="68">
        <v>26024</v>
      </c>
      <c r="B61" s="65">
        <f>VLOOKUP(Table1[[#This Row],[Date]],'DB Money Supply'!$A:$F,6)</f>
        <v>1.736</v>
      </c>
    </row>
    <row r="62" spans="1:2" x14ac:dyDescent="0.2">
      <c r="A62" s="68">
        <v>26115</v>
      </c>
      <c r="B62" s="65">
        <f>VLOOKUP(Table1[[#This Row],[Date]],'DB Money Supply'!$A:$F,6)</f>
        <v>1.7170000000000001</v>
      </c>
    </row>
    <row r="63" spans="1:2" x14ac:dyDescent="0.2">
      <c r="A63" s="68">
        <v>26207</v>
      </c>
      <c r="B63" s="65">
        <f>VLOOKUP(Table1[[#This Row],[Date]],'DB Money Supply'!$A:$F,6)</f>
        <v>1.69</v>
      </c>
    </row>
    <row r="64" spans="1:2" x14ac:dyDescent="0.2">
      <c r="A64" s="68">
        <v>26299</v>
      </c>
      <c r="B64" s="65">
        <f>VLOOKUP(Table1[[#This Row],[Date]],'DB Money Supply'!$A:$F,6)</f>
        <v>1.696</v>
      </c>
    </row>
    <row r="65" spans="1:2" x14ac:dyDescent="0.2">
      <c r="A65" s="68">
        <v>26390</v>
      </c>
      <c r="B65" s="65">
        <f>VLOOKUP(Table1[[#This Row],[Date]],'DB Money Supply'!$A:$F,6)</f>
        <v>1.7030000000000001</v>
      </c>
    </row>
    <row r="66" spans="1:2" x14ac:dyDescent="0.2">
      <c r="A66" s="68">
        <v>26481</v>
      </c>
      <c r="B66" s="65">
        <f>VLOOKUP(Table1[[#This Row],[Date]],'DB Money Supply'!$A:$F,6)</f>
        <v>1.679</v>
      </c>
    </row>
    <row r="67" spans="1:2" x14ac:dyDescent="0.2">
      <c r="A67" s="68">
        <v>26573</v>
      </c>
      <c r="B67" s="65">
        <f>VLOOKUP(Table1[[#This Row],[Date]],'DB Money Supply'!$A:$F,6)</f>
        <v>1.673</v>
      </c>
    </row>
    <row r="68" spans="1:2" x14ac:dyDescent="0.2">
      <c r="A68" s="68">
        <v>26665</v>
      </c>
      <c r="B68" s="65">
        <f>VLOOKUP(Table1[[#This Row],[Date]],'DB Money Supply'!$A:$F,6)</f>
        <v>1.694</v>
      </c>
    </row>
    <row r="69" spans="1:2" x14ac:dyDescent="0.2">
      <c r="A69" s="68">
        <v>26755</v>
      </c>
      <c r="B69" s="65">
        <f>VLOOKUP(Table1[[#This Row],[Date]],'DB Money Supply'!$A:$F,6)</f>
        <v>1.71</v>
      </c>
    </row>
    <row r="70" spans="1:2" x14ac:dyDescent="0.2">
      <c r="A70" s="68">
        <v>26846</v>
      </c>
      <c r="B70" s="65">
        <f>VLOOKUP(Table1[[#This Row],[Date]],'DB Money Supply'!$A:$F,6)</f>
        <v>1.7110000000000001</v>
      </c>
    </row>
    <row r="71" spans="1:2" x14ac:dyDescent="0.2">
      <c r="A71" s="68">
        <v>26938</v>
      </c>
      <c r="B71" s="65">
        <f>VLOOKUP(Table1[[#This Row],[Date]],'DB Money Supply'!$A:$F,6)</f>
        <v>1.7390000000000001</v>
      </c>
    </row>
    <row r="72" spans="1:2" x14ac:dyDescent="0.2">
      <c r="A72" s="68">
        <v>27030</v>
      </c>
      <c r="B72" s="65">
        <f>VLOOKUP(Table1[[#This Row],[Date]],'DB Money Supply'!$A:$F,6)</f>
        <v>1.7250000000000001</v>
      </c>
    </row>
    <row r="73" spans="1:2" x14ac:dyDescent="0.2">
      <c r="A73" s="68">
        <v>27120</v>
      </c>
      <c r="B73" s="65">
        <f>VLOOKUP(Table1[[#This Row],[Date]],'DB Money Supply'!$A:$F,6)</f>
        <v>1.748</v>
      </c>
    </row>
    <row r="74" spans="1:2" x14ac:dyDescent="0.2">
      <c r="A74" s="68">
        <v>27211</v>
      </c>
      <c r="B74" s="65">
        <f>VLOOKUP(Table1[[#This Row],[Date]],'DB Money Supply'!$A:$F,6)</f>
        <v>1.764</v>
      </c>
    </row>
    <row r="75" spans="1:2" x14ac:dyDescent="0.2">
      <c r="A75" s="68">
        <v>27303</v>
      </c>
      <c r="B75" s="65">
        <f>VLOOKUP(Table1[[#This Row],[Date]],'DB Money Supply'!$A:$F,6)</f>
        <v>1.7809999999999999</v>
      </c>
    </row>
    <row r="76" spans="1:2" x14ac:dyDescent="0.2">
      <c r="A76" s="68">
        <v>27395</v>
      </c>
      <c r="B76" s="65">
        <f>VLOOKUP(Table1[[#This Row],[Date]],'DB Money Supply'!$A:$F,6)</f>
        <v>1.766</v>
      </c>
    </row>
    <row r="77" spans="1:2" x14ac:dyDescent="0.2">
      <c r="A77" s="68">
        <v>27485</v>
      </c>
      <c r="B77" s="65">
        <f>VLOOKUP(Table1[[#This Row],[Date]],'DB Money Supply'!$A:$F,6)</f>
        <v>1.7410000000000001</v>
      </c>
    </row>
    <row r="78" spans="1:2" x14ac:dyDescent="0.2">
      <c r="A78" s="68">
        <v>27576</v>
      </c>
      <c r="B78" s="65">
        <f>VLOOKUP(Table1[[#This Row],[Date]],'DB Money Supply'!$A:$F,6)</f>
        <v>1.7390000000000001</v>
      </c>
    </row>
    <row r="79" spans="1:2" x14ac:dyDescent="0.2">
      <c r="A79" s="68">
        <v>27668</v>
      </c>
      <c r="B79" s="65">
        <f>VLOOKUP(Table1[[#This Row],[Date]],'DB Money Supply'!$A:$F,6)</f>
        <v>1.75</v>
      </c>
    </row>
    <row r="80" spans="1:2" x14ac:dyDescent="0.2">
      <c r="A80" s="68">
        <v>27760</v>
      </c>
      <c r="B80" s="65">
        <f>VLOOKUP(Table1[[#This Row],[Date]],'DB Money Supply'!$A:$F,6)</f>
        <v>1.752</v>
      </c>
    </row>
    <row r="81" spans="1:2" x14ac:dyDescent="0.2">
      <c r="A81" s="68">
        <v>27851</v>
      </c>
      <c r="B81" s="65">
        <f>VLOOKUP(Table1[[#This Row],[Date]],'DB Money Supply'!$A:$F,6)</f>
        <v>1.7310000000000001</v>
      </c>
    </row>
    <row r="82" spans="1:2" x14ac:dyDescent="0.2">
      <c r="A82" s="68">
        <v>27942</v>
      </c>
      <c r="B82" s="65">
        <f>VLOOKUP(Table1[[#This Row],[Date]],'DB Money Supply'!$A:$F,6)</f>
        <v>1.7170000000000001</v>
      </c>
    </row>
    <row r="83" spans="1:2" x14ac:dyDescent="0.2">
      <c r="A83" s="68">
        <v>28034</v>
      </c>
      <c r="B83" s="65">
        <f>VLOOKUP(Table1[[#This Row],[Date]],'DB Money Supply'!$A:$F,6)</f>
        <v>1.6990000000000001</v>
      </c>
    </row>
    <row r="84" spans="1:2" x14ac:dyDescent="0.2">
      <c r="A84" s="68">
        <v>28126</v>
      </c>
      <c r="B84" s="65">
        <f>VLOOKUP(Table1[[#This Row],[Date]],'DB Money Supply'!$A:$F,6)</f>
        <v>1.6890000000000001</v>
      </c>
    </row>
    <row r="85" spans="1:2" x14ac:dyDescent="0.2">
      <c r="A85" s="68">
        <v>28216</v>
      </c>
      <c r="B85" s="65">
        <f>VLOOKUP(Table1[[#This Row],[Date]],'DB Money Supply'!$A:$F,6)</f>
        <v>1.7010000000000001</v>
      </c>
    </row>
    <row r="86" spans="1:2" x14ac:dyDescent="0.2">
      <c r="A86" s="68">
        <v>28307</v>
      </c>
      <c r="B86" s="65">
        <f>VLOOKUP(Table1[[#This Row],[Date]],'DB Money Supply'!$A:$F,6)</f>
        <v>1.7130000000000001</v>
      </c>
    </row>
    <row r="87" spans="1:2" x14ac:dyDescent="0.2">
      <c r="A87" s="68">
        <v>28399</v>
      </c>
      <c r="B87" s="65">
        <f>VLOOKUP(Table1[[#This Row],[Date]],'DB Money Supply'!$A:$F,6)</f>
        <v>1.7150000000000001</v>
      </c>
    </row>
    <row r="88" spans="1:2" x14ac:dyDescent="0.2">
      <c r="A88" s="68">
        <v>28491</v>
      </c>
      <c r="B88" s="65">
        <f>VLOOKUP(Table1[[#This Row],[Date]],'DB Money Supply'!$A:$F,6)</f>
        <v>1.7130000000000001</v>
      </c>
    </row>
    <row r="89" spans="1:2" x14ac:dyDescent="0.2">
      <c r="A89" s="68">
        <v>28581</v>
      </c>
      <c r="B89" s="65">
        <f>VLOOKUP(Table1[[#This Row],[Date]],'DB Money Supply'!$A:$F,6)</f>
        <v>1.78</v>
      </c>
    </row>
    <row r="90" spans="1:2" x14ac:dyDescent="0.2">
      <c r="A90" s="68">
        <v>28672</v>
      </c>
      <c r="B90" s="65">
        <f>VLOOKUP(Table1[[#This Row],[Date]],'DB Money Supply'!$A:$F,6)</f>
        <v>1.7949999999999999</v>
      </c>
    </row>
    <row r="91" spans="1:2" x14ac:dyDescent="0.2">
      <c r="A91" s="68">
        <v>28764</v>
      </c>
      <c r="B91" s="65">
        <f>VLOOKUP(Table1[[#This Row],[Date]],'DB Money Supply'!$A:$F,6)</f>
        <v>1.8220000000000001</v>
      </c>
    </row>
    <row r="92" spans="1:2" x14ac:dyDescent="0.2">
      <c r="A92" s="68">
        <v>28856</v>
      </c>
      <c r="B92" s="65">
        <f>VLOOKUP(Table1[[#This Row],[Date]],'DB Money Supply'!$A:$F,6)</f>
        <v>1.8320000000000001</v>
      </c>
    </row>
    <row r="93" spans="1:2" x14ac:dyDescent="0.2">
      <c r="A93" s="68">
        <v>28946</v>
      </c>
      <c r="B93" s="65">
        <f>VLOOKUP(Table1[[#This Row],[Date]],'DB Money Supply'!$A:$F,6)</f>
        <v>1.835</v>
      </c>
    </row>
    <row r="94" spans="1:2" x14ac:dyDescent="0.2">
      <c r="A94" s="68">
        <v>29037</v>
      </c>
      <c r="B94" s="65">
        <f>VLOOKUP(Table1[[#This Row],[Date]],'DB Money Supply'!$A:$F,6)</f>
        <v>1.8460000000000001</v>
      </c>
    </row>
    <row r="95" spans="1:2" x14ac:dyDescent="0.2">
      <c r="A95" s="68">
        <v>29129</v>
      </c>
      <c r="B95" s="65">
        <f>VLOOKUP(Table1[[#This Row],[Date]],'DB Money Supply'!$A:$F,6)</f>
        <v>1.857</v>
      </c>
    </row>
    <row r="96" spans="1:2" x14ac:dyDescent="0.2">
      <c r="A96" s="68">
        <v>29221</v>
      </c>
      <c r="B96" s="65">
        <f>VLOOKUP(Table1[[#This Row],[Date]],'DB Money Supply'!$A:$F,6)</f>
        <v>1.869</v>
      </c>
    </row>
    <row r="97" spans="1:2" x14ac:dyDescent="0.2">
      <c r="A97" s="68">
        <v>29312</v>
      </c>
      <c r="B97" s="65">
        <f>VLOOKUP(Table1[[#This Row],[Date]],'DB Money Supply'!$A:$F,6)</f>
        <v>1.847</v>
      </c>
    </row>
    <row r="98" spans="1:2" x14ac:dyDescent="0.2">
      <c r="A98" s="68">
        <v>29403</v>
      </c>
      <c r="B98" s="65">
        <f>VLOOKUP(Table1[[#This Row],[Date]],'DB Money Supply'!$A:$F,6)</f>
        <v>1.831</v>
      </c>
    </row>
    <row r="99" spans="1:2" x14ac:dyDescent="0.2">
      <c r="A99" s="68">
        <v>29495</v>
      </c>
      <c r="B99" s="65">
        <f>VLOOKUP(Table1[[#This Row],[Date]],'DB Money Supply'!$A:$F,6)</f>
        <v>1.8740000000000001</v>
      </c>
    </row>
    <row r="100" spans="1:2" x14ac:dyDescent="0.2">
      <c r="A100" s="68">
        <v>29587</v>
      </c>
      <c r="B100" s="65">
        <f>VLOOKUP(Table1[[#This Row],[Date]],'DB Money Supply'!$A:$F,6)</f>
        <v>1.9279999999999999</v>
      </c>
    </row>
    <row r="101" spans="1:2" x14ac:dyDescent="0.2">
      <c r="A101" s="68">
        <v>29677</v>
      </c>
      <c r="B101" s="65">
        <f>VLOOKUP(Table1[[#This Row],[Date]],'DB Money Supply'!$A:$F,6)</f>
        <v>1.9</v>
      </c>
    </row>
    <row r="102" spans="1:2" x14ac:dyDescent="0.2">
      <c r="A102" s="68">
        <v>29768</v>
      </c>
      <c r="B102" s="65">
        <f>VLOOKUP(Table1[[#This Row],[Date]],'DB Money Supply'!$A:$F,6)</f>
        <v>1.925</v>
      </c>
    </row>
    <row r="103" spans="1:2" x14ac:dyDescent="0.2">
      <c r="A103" s="68">
        <v>29860</v>
      </c>
      <c r="B103" s="65">
        <f>VLOOKUP(Table1[[#This Row],[Date]],'DB Money Supply'!$A:$F,6)</f>
        <v>1.8879999999999999</v>
      </c>
    </row>
    <row r="104" spans="1:2" x14ac:dyDescent="0.2">
      <c r="A104" s="68">
        <v>29952</v>
      </c>
      <c r="B104" s="65">
        <f>VLOOKUP(Table1[[#This Row],[Date]],'DB Money Supply'!$A:$F,6)</f>
        <v>1.8420000000000001</v>
      </c>
    </row>
    <row r="105" spans="1:2" x14ac:dyDescent="0.2">
      <c r="A105" s="68">
        <v>30042</v>
      </c>
      <c r="B105" s="65">
        <f>VLOOKUP(Table1[[#This Row],[Date]],'DB Money Supply'!$A:$F,6)</f>
        <v>1.8360000000000001</v>
      </c>
    </row>
    <row r="106" spans="1:2" x14ac:dyDescent="0.2">
      <c r="A106" s="68">
        <v>30133</v>
      </c>
      <c r="B106" s="65">
        <f>VLOOKUP(Table1[[#This Row],[Date]],'DB Money Supply'!$A:$F,6)</f>
        <v>1.825</v>
      </c>
    </row>
    <row r="107" spans="1:2" x14ac:dyDescent="0.2">
      <c r="A107" s="68">
        <v>30225</v>
      </c>
      <c r="B107" s="65">
        <f>VLOOKUP(Table1[[#This Row],[Date]],'DB Money Supply'!$A:$F,6)</f>
        <v>1.804</v>
      </c>
    </row>
    <row r="108" spans="1:2" x14ac:dyDescent="0.2">
      <c r="A108" s="68">
        <v>30317</v>
      </c>
      <c r="B108" s="65">
        <f>VLOOKUP(Table1[[#This Row],[Date]],'DB Money Supply'!$A:$F,6)</f>
        <v>1.7450000000000001</v>
      </c>
    </row>
    <row r="109" spans="1:2" x14ac:dyDescent="0.2">
      <c r="A109" s="68">
        <v>30407</v>
      </c>
      <c r="B109" s="65">
        <f>VLOOKUP(Table1[[#This Row],[Date]],'DB Money Supply'!$A:$F,6)</f>
        <v>1.7529999999999999</v>
      </c>
    </row>
    <row r="110" spans="1:2" x14ac:dyDescent="0.2">
      <c r="A110" s="68">
        <v>30498</v>
      </c>
      <c r="B110" s="65">
        <f>VLOOKUP(Table1[[#This Row],[Date]],'DB Money Supply'!$A:$F,6)</f>
        <v>1.7789999999999999</v>
      </c>
    </row>
    <row r="111" spans="1:2" x14ac:dyDescent="0.2">
      <c r="A111" s="68">
        <v>30590</v>
      </c>
      <c r="B111" s="65">
        <f>VLOOKUP(Table1[[#This Row],[Date]],'DB Money Supply'!$A:$F,6)</f>
        <v>1.7969999999999999</v>
      </c>
    </row>
    <row r="112" spans="1:2" x14ac:dyDescent="0.2">
      <c r="A112" s="68">
        <v>30682</v>
      </c>
      <c r="B112" s="65">
        <f>VLOOKUP(Table1[[#This Row],[Date]],'DB Money Supply'!$A:$F,6)</f>
        <v>1.8120000000000001</v>
      </c>
    </row>
    <row r="113" spans="1:2" x14ac:dyDescent="0.2">
      <c r="A113" s="68">
        <v>30773</v>
      </c>
      <c r="B113" s="65">
        <f>VLOOKUP(Table1[[#This Row],[Date]],'DB Money Supply'!$A:$F,6)</f>
        <v>1.82</v>
      </c>
    </row>
    <row r="114" spans="1:2" x14ac:dyDescent="0.2">
      <c r="A114" s="68">
        <v>30864</v>
      </c>
      <c r="B114" s="65">
        <f>VLOOKUP(Table1[[#This Row],[Date]],'DB Money Supply'!$A:$F,6)</f>
        <v>1.829</v>
      </c>
    </row>
    <row r="115" spans="1:2" x14ac:dyDescent="0.2">
      <c r="A115" s="68">
        <v>30956</v>
      </c>
      <c r="B115" s="65">
        <f>VLOOKUP(Table1[[#This Row],[Date]],'DB Money Supply'!$A:$F,6)</f>
        <v>1.8180000000000001</v>
      </c>
    </row>
    <row r="116" spans="1:2" x14ac:dyDescent="0.2">
      <c r="A116" s="68">
        <v>31048</v>
      </c>
      <c r="B116" s="65">
        <f>VLOOKUP(Table1[[#This Row],[Date]],'DB Money Supply'!$A:$F,6)</f>
        <v>1.7989999999999999</v>
      </c>
    </row>
    <row r="117" spans="1:2" x14ac:dyDescent="0.2">
      <c r="A117" s="68">
        <v>31138</v>
      </c>
      <c r="B117" s="65">
        <f>VLOOKUP(Table1[[#This Row],[Date]],'DB Money Supply'!$A:$F,6)</f>
        <v>1.7949999999999999</v>
      </c>
    </row>
    <row r="118" spans="1:2" x14ac:dyDescent="0.2">
      <c r="A118" s="68">
        <v>31229</v>
      </c>
      <c r="B118" s="65">
        <f>VLOOKUP(Table1[[#This Row],[Date]],'DB Money Supply'!$A:$F,6)</f>
        <v>1.7949999999999999</v>
      </c>
    </row>
    <row r="119" spans="1:2" x14ac:dyDescent="0.2">
      <c r="A119" s="68">
        <v>31321</v>
      </c>
      <c r="B119" s="65">
        <f>VLOOKUP(Table1[[#This Row],[Date]],'DB Money Supply'!$A:$F,6)</f>
        <v>1.792</v>
      </c>
    </row>
    <row r="120" spans="1:2" x14ac:dyDescent="0.2">
      <c r="A120" s="68">
        <v>31413</v>
      </c>
      <c r="B120" s="65">
        <f>VLOOKUP(Table1[[#This Row],[Date]],'DB Money Supply'!$A:$F,6)</f>
        <v>1.792</v>
      </c>
    </row>
    <row r="121" spans="1:2" x14ac:dyDescent="0.2">
      <c r="A121" s="68">
        <v>31503</v>
      </c>
      <c r="B121" s="65">
        <f>VLOOKUP(Table1[[#This Row],[Date]],'DB Money Supply'!$A:$F,6)</f>
        <v>1.76</v>
      </c>
    </row>
    <row r="122" spans="1:2" x14ac:dyDescent="0.2">
      <c r="A122" s="68">
        <v>31594</v>
      </c>
      <c r="B122" s="65">
        <f>VLOOKUP(Table1[[#This Row],[Date]],'DB Money Supply'!$A:$F,6)</f>
        <v>1.7410000000000001</v>
      </c>
    </row>
    <row r="123" spans="1:2" x14ac:dyDescent="0.2">
      <c r="A123" s="68">
        <v>31686</v>
      </c>
      <c r="B123" s="65">
        <f>VLOOKUP(Table1[[#This Row],[Date]],'DB Money Supply'!$A:$F,6)</f>
        <v>1.7210000000000001</v>
      </c>
    </row>
    <row r="124" spans="1:2" x14ac:dyDescent="0.2">
      <c r="A124" s="68">
        <v>31778</v>
      </c>
      <c r="B124" s="65">
        <f>VLOOKUP(Table1[[#This Row],[Date]],'DB Money Supply'!$A:$F,6)</f>
        <v>1.718</v>
      </c>
    </row>
    <row r="125" spans="1:2" x14ac:dyDescent="0.2">
      <c r="A125" s="68">
        <v>31868</v>
      </c>
      <c r="B125" s="65">
        <f>VLOOKUP(Table1[[#This Row],[Date]],'DB Money Supply'!$A:$F,6)</f>
        <v>1.734</v>
      </c>
    </row>
    <row r="126" spans="1:2" x14ac:dyDescent="0.2">
      <c r="A126" s="68">
        <v>31959</v>
      </c>
      <c r="B126" s="65">
        <f>VLOOKUP(Table1[[#This Row],[Date]],'DB Money Supply'!$A:$F,6)</f>
        <v>1.7509999999999999</v>
      </c>
    </row>
    <row r="127" spans="1:2" x14ac:dyDescent="0.2">
      <c r="A127" s="68">
        <v>32051</v>
      </c>
      <c r="B127" s="65">
        <f>VLOOKUP(Table1[[#This Row],[Date]],'DB Money Supply'!$A:$F,6)</f>
        <v>1.776</v>
      </c>
    </row>
    <row r="128" spans="1:2" x14ac:dyDescent="0.2">
      <c r="A128" s="68">
        <v>32143</v>
      </c>
      <c r="B128" s="65">
        <f>VLOOKUP(Table1[[#This Row],[Date]],'DB Money Supply'!$A:$F,6)</f>
        <v>1.768</v>
      </c>
    </row>
    <row r="129" spans="1:2" x14ac:dyDescent="0.2">
      <c r="A129" s="68">
        <v>32234</v>
      </c>
      <c r="B129" s="65">
        <f>VLOOKUP(Table1[[#This Row],[Date]],'DB Money Supply'!$A:$F,6)</f>
        <v>1.774</v>
      </c>
    </row>
    <row r="130" spans="1:2" x14ac:dyDescent="0.2">
      <c r="A130" s="68">
        <v>32325</v>
      </c>
      <c r="B130" s="65">
        <f>VLOOKUP(Table1[[#This Row],[Date]],'DB Money Supply'!$A:$F,6)</f>
        <v>1.79</v>
      </c>
    </row>
    <row r="131" spans="1:2" x14ac:dyDescent="0.2">
      <c r="A131" s="68">
        <v>32417</v>
      </c>
      <c r="B131" s="65">
        <f>VLOOKUP(Table1[[#This Row],[Date]],'DB Money Supply'!$A:$F,6)</f>
        <v>1.8129999999999999</v>
      </c>
    </row>
    <row r="132" spans="1:2" x14ac:dyDescent="0.2">
      <c r="A132" s="68">
        <v>32509</v>
      </c>
      <c r="B132" s="65">
        <f>VLOOKUP(Table1[[#This Row],[Date]],'DB Money Supply'!$A:$F,6)</f>
        <v>1.84</v>
      </c>
    </row>
    <row r="133" spans="1:2" x14ac:dyDescent="0.2">
      <c r="A133" s="68">
        <v>32599</v>
      </c>
      <c r="B133" s="65">
        <f>VLOOKUP(Table1[[#This Row],[Date]],'DB Money Supply'!$A:$F,6)</f>
        <v>1.861</v>
      </c>
    </row>
    <row r="134" spans="1:2" x14ac:dyDescent="0.2">
      <c r="A134" s="68">
        <v>32690</v>
      </c>
      <c r="B134" s="65">
        <f>VLOOKUP(Table1[[#This Row],[Date]],'DB Money Supply'!$A:$F,6)</f>
        <v>1.853</v>
      </c>
    </row>
    <row r="135" spans="1:2" x14ac:dyDescent="0.2">
      <c r="A135" s="68">
        <v>32782</v>
      </c>
      <c r="B135" s="65">
        <f>VLOOKUP(Table1[[#This Row],[Date]],'DB Money Supply'!$A:$F,6)</f>
        <v>1.8340000000000001</v>
      </c>
    </row>
    <row r="136" spans="1:2" x14ac:dyDescent="0.2">
      <c r="A136" s="68">
        <v>32874</v>
      </c>
      <c r="B136" s="65">
        <f>VLOOKUP(Table1[[#This Row],[Date]],'DB Money Supply'!$A:$F,6)</f>
        <v>1.8480000000000001</v>
      </c>
    </row>
    <row r="137" spans="1:2" x14ac:dyDescent="0.2">
      <c r="A137" s="68">
        <v>32964</v>
      </c>
      <c r="B137" s="65">
        <f>VLOOKUP(Table1[[#This Row],[Date]],'DB Money Supply'!$A:$F,6)</f>
        <v>1.859</v>
      </c>
    </row>
    <row r="138" spans="1:2" x14ac:dyDescent="0.2">
      <c r="A138" s="68">
        <v>33055</v>
      </c>
      <c r="B138" s="65">
        <f>VLOOKUP(Table1[[#This Row],[Date]],'DB Money Supply'!$A:$F,6)</f>
        <v>1.8560000000000001</v>
      </c>
    </row>
    <row r="139" spans="1:2" x14ac:dyDescent="0.2">
      <c r="A139" s="68">
        <v>33147</v>
      </c>
      <c r="B139" s="65">
        <f>VLOOKUP(Table1[[#This Row],[Date]],'DB Money Supply'!$A:$F,6)</f>
        <v>1.839</v>
      </c>
    </row>
    <row r="140" spans="1:2" x14ac:dyDescent="0.2">
      <c r="A140" s="68">
        <v>33239</v>
      </c>
      <c r="B140" s="65">
        <f>VLOOKUP(Table1[[#This Row],[Date]],'DB Money Supply'!$A:$F,6)</f>
        <v>1.8260000000000001</v>
      </c>
    </row>
    <row r="141" spans="1:2" x14ac:dyDescent="0.2">
      <c r="A141" s="68">
        <v>33329</v>
      </c>
      <c r="B141" s="65">
        <f>VLOOKUP(Table1[[#This Row],[Date]],'DB Money Supply'!$A:$F,6)</f>
        <v>1.833</v>
      </c>
    </row>
    <row r="142" spans="1:2" x14ac:dyDescent="0.2">
      <c r="A142" s="68">
        <v>33420</v>
      </c>
      <c r="B142" s="65">
        <f>VLOOKUP(Table1[[#This Row],[Date]],'DB Money Supply'!$A:$F,6)</f>
        <v>1.85</v>
      </c>
    </row>
    <row r="143" spans="1:2" x14ac:dyDescent="0.2">
      <c r="A143" s="68">
        <v>33512</v>
      </c>
      <c r="B143" s="65">
        <f>VLOOKUP(Table1[[#This Row],[Date]],'DB Money Supply'!$A:$F,6)</f>
        <v>1.861</v>
      </c>
    </row>
    <row r="144" spans="1:2" x14ac:dyDescent="0.2">
      <c r="A144" s="68">
        <v>33604</v>
      </c>
      <c r="B144" s="65">
        <f>VLOOKUP(Table1[[#This Row],[Date]],'DB Money Supply'!$A:$F,6)</f>
        <v>1.8740000000000001</v>
      </c>
    </row>
    <row r="145" spans="1:2" x14ac:dyDescent="0.2">
      <c r="A145" s="68">
        <v>33695</v>
      </c>
      <c r="B145" s="65">
        <f>VLOOKUP(Table1[[#This Row],[Date]],'DB Money Supply'!$A:$F,6)</f>
        <v>1.905</v>
      </c>
    </row>
    <row r="146" spans="1:2" x14ac:dyDescent="0.2">
      <c r="A146" s="68">
        <v>33786</v>
      </c>
      <c r="B146" s="65">
        <f>VLOOKUP(Table1[[#This Row],[Date]],'DB Money Supply'!$A:$F,6)</f>
        <v>1.931</v>
      </c>
    </row>
    <row r="147" spans="1:2" x14ac:dyDescent="0.2">
      <c r="A147" s="68">
        <v>33878</v>
      </c>
      <c r="B147" s="65">
        <f>VLOOKUP(Table1[[#This Row],[Date]],'DB Money Supply'!$A:$F,6)</f>
        <v>1.9510000000000001</v>
      </c>
    </row>
    <row r="148" spans="1:2" x14ac:dyDescent="0.2">
      <c r="A148" s="68">
        <v>33970</v>
      </c>
      <c r="B148" s="65">
        <f>VLOOKUP(Table1[[#This Row],[Date]],'DB Money Supply'!$A:$F,6)</f>
        <v>1.9710000000000001</v>
      </c>
    </row>
    <row r="149" spans="1:2" x14ac:dyDescent="0.2">
      <c r="A149" s="68">
        <v>34060</v>
      </c>
      <c r="B149" s="65">
        <f>VLOOKUP(Table1[[#This Row],[Date]],'DB Money Supply'!$A:$F,6)</f>
        <v>1.9850000000000001</v>
      </c>
    </row>
    <row r="150" spans="1:2" x14ac:dyDescent="0.2">
      <c r="A150" s="68">
        <v>34151</v>
      </c>
      <c r="B150" s="65">
        <f>VLOOKUP(Table1[[#This Row],[Date]],'DB Money Supply'!$A:$F,6)</f>
        <v>1.9970000000000001</v>
      </c>
    </row>
    <row r="151" spans="1:2" x14ac:dyDescent="0.2">
      <c r="A151" s="68">
        <v>34243</v>
      </c>
      <c r="B151" s="65">
        <f>VLOOKUP(Table1[[#This Row],[Date]],'DB Money Supply'!$A:$F,6)</f>
        <v>2.0230000000000001</v>
      </c>
    </row>
    <row r="152" spans="1:2" x14ac:dyDescent="0.2">
      <c r="A152" s="68">
        <v>34335</v>
      </c>
      <c r="B152" s="65">
        <f>VLOOKUP(Table1[[#This Row],[Date]],'DB Money Supply'!$A:$F,6)</f>
        <v>2.0470000000000002</v>
      </c>
    </row>
    <row r="153" spans="1:2" x14ac:dyDescent="0.2">
      <c r="A153" s="68">
        <v>34425</v>
      </c>
      <c r="B153" s="65">
        <f>VLOOKUP(Table1[[#This Row],[Date]],'DB Money Supply'!$A:$F,6)</f>
        <v>2.08</v>
      </c>
    </row>
    <row r="154" spans="1:2" x14ac:dyDescent="0.2">
      <c r="A154" s="68">
        <v>34516</v>
      </c>
      <c r="B154" s="65">
        <f>VLOOKUP(Table1[[#This Row],[Date]],'DB Money Supply'!$A:$F,6)</f>
        <v>2.1030000000000002</v>
      </c>
    </row>
    <row r="155" spans="1:2" x14ac:dyDescent="0.2">
      <c r="A155" s="68">
        <v>34608</v>
      </c>
      <c r="B155" s="65">
        <f>VLOOKUP(Table1[[#This Row],[Date]],'DB Money Supply'!$A:$F,6)</f>
        <v>2.1389999999999998</v>
      </c>
    </row>
    <row r="156" spans="1:2" x14ac:dyDescent="0.2">
      <c r="A156" s="68">
        <v>34700</v>
      </c>
      <c r="B156" s="65">
        <f>VLOOKUP(Table1[[#This Row],[Date]],'DB Money Supply'!$A:$F,6)</f>
        <v>2.1549999999999998</v>
      </c>
    </row>
    <row r="157" spans="1:2" x14ac:dyDescent="0.2">
      <c r="A157" s="68">
        <v>34790</v>
      </c>
      <c r="B157" s="65">
        <f>VLOOKUP(Table1[[#This Row],[Date]],'DB Money Supply'!$A:$F,6)</f>
        <v>2.1509999999999998</v>
      </c>
    </row>
    <row r="158" spans="1:2" x14ac:dyDescent="0.2">
      <c r="A158" s="68">
        <v>34881</v>
      </c>
      <c r="B158" s="65">
        <f>VLOOKUP(Table1[[#This Row],[Date]],'DB Money Supply'!$A:$F,6)</f>
        <v>2.1419999999999999</v>
      </c>
    </row>
    <row r="159" spans="1:2" x14ac:dyDescent="0.2">
      <c r="A159" s="68">
        <v>34973</v>
      </c>
      <c r="B159" s="65">
        <f>VLOOKUP(Table1[[#This Row],[Date]],'DB Money Supply'!$A:$F,6)</f>
        <v>2.1469999999999998</v>
      </c>
    </row>
    <row r="160" spans="1:2" x14ac:dyDescent="0.2">
      <c r="A160" s="68">
        <v>35065</v>
      </c>
      <c r="B160" s="65">
        <f>VLOOKUP(Table1[[#This Row],[Date]],'DB Money Supply'!$A:$F,6)</f>
        <v>2.1469999999999998</v>
      </c>
    </row>
    <row r="161" spans="1:2" x14ac:dyDescent="0.2">
      <c r="A161" s="68">
        <v>35156</v>
      </c>
      <c r="B161" s="65">
        <f>VLOOKUP(Table1[[#This Row],[Date]],'DB Money Supply'!$A:$F,6)</f>
        <v>2.165</v>
      </c>
    </row>
    <row r="162" spans="1:2" x14ac:dyDescent="0.2">
      <c r="A162" s="68">
        <v>35247</v>
      </c>
      <c r="B162" s="65">
        <f>VLOOKUP(Table1[[#This Row],[Date]],'DB Money Supply'!$A:$F,6)</f>
        <v>2.1709999999999998</v>
      </c>
    </row>
    <row r="163" spans="1:2" x14ac:dyDescent="0.2">
      <c r="A163" s="68">
        <v>35339</v>
      </c>
      <c r="B163" s="65">
        <f>VLOOKUP(Table1[[#This Row],[Date]],'DB Money Supply'!$A:$F,6)</f>
        <v>2.1760000000000002</v>
      </c>
    </row>
    <row r="164" spans="1:2" x14ac:dyDescent="0.2">
      <c r="A164" s="68">
        <v>35431</v>
      </c>
      <c r="B164" s="65">
        <f>VLOOKUP(Table1[[#This Row],[Date]],'DB Money Supply'!$A:$F,6)</f>
        <v>2.1739999999999999</v>
      </c>
    </row>
    <row r="165" spans="1:2" x14ac:dyDescent="0.2">
      <c r="A165" s="68">
        <v>35521</v>
      </c>
      <c r="B165" s="65">
        <f>VLOOKUP(Table1[[#This Row],[Date]],'DB Money Supply'!$A:$F,6)</f>
        <v>2.19</v>
      </c>
    </row>
    <row r="166" spans="1:2" x14ac:dyDescent="0.2">
      <c r="A166" s="68">
        <v>35612</v>
      </c>
      <c r="B166" s="65">
        <f>VLOOKUP(Table1[[#This Row],[Date]],'DB Money Supply'!$A:$F,6)</f>
        <v>2.1920000000000002</v>
      </c>
    </row>
    <row r="167" spans="1:2" x14ac:dyDescent="0.2">
      <c r="A167" s="68">
        <v>35704</v>
      </c>
      <c r="B167" s="65">
        <f>VLOOKUP(Table1[[#This Row],[Date]],'DB Money Supply'!$A:$F,6)</f>
        <v>2.1840000000000002</v>
      </c>
    </row>
    <row r="168" spans="1:2" x14ac:dyDescent="0.2">
      <c r="A168" s="68">
        <v>35796</v>
      </c>
      <c r="B168" s="65">
        <f>VLOOKUP(Table1[[#This Row],[Date]],'DB Money Supply'!$A:$F,6)</f>
        <v>2.17</v>
      </c>
    </row>
    <row r="169" spans="1:2" x14ac:dyDescent="0.2">
      <c r="A169" s="68">
        <v>35886</v>
      </c>
      <c r="B169" s="65">
        <f>VLOOKUP(Table1[[#This Row],[Date]],'DB Money Supply'!$A:$F,6)</f>
        <v>2.1549999999999998</v>
      </c>
    </row>
    <row r="170" spans="1:2" x14ac:dyDescent="0.2">
      <c r="A170" s="68">
        <v>35977</v>
      </c>
      <c r="B170" s="65">
        <f>VLOOKUP(Table1[[#This Row],[Date]],'DB Money Supply'!$A:$F,6)</f>
        <v>2.1549999999999998</v>
      </c>
    </row>
    <row r="171" spans="1:2" x14ac:dyDescent="0.2">
      <c r="A171" s="68">
        <v>36069</v>
      </c>
      <c r="B171" s="65">
        <f>VLOOKUP(Table1[[#This Row],[Date]],'DB Money Supply'!$A:$F,6)</f>
        <v>2.14</v>
      </c>
    </row>
    <row r="172" spans="1:2" x14ac:dyDescent="0.2">
      <c r="A172" s="68">
        <v>36161</v>
      </c>
      <c r="B172" s="65">
        <f>VLOOKUP(Table1[[#This Row],[Date]],'DB Money Supply'!$A:$F,6)</f>
        <v>2.129</v>
      </c>
    </row>
    <row r="173" spans="1:2" x14ac:dyDescent="0.2">
      <c r="A173" s="68">
        <v>36251</v>
      </c>
      <c r="B173" s="65">
        <f>VLOOKUP(Table1[[#This Row],[Date]],'DB Money Supply'!$A:$F,6)</f>
        <v>2.1240000000000001</v>
      </c>
    </row>
    <row r="174" spans="1:2" x14ac:dyDescent="0.2">
      <c r="A174" s="68">
        <v>36342</v>
      </c>
      <c r="B174" s="65">
        <f>VLOOKUP(Table1[[#This Row],[Date]],'DB Money Supply'!$A:$F,6)</f>
        <v>2.1280000000000001</v>
      </c>
    </row>
    <row r="175" spans="1:2" x14ac:dyDescent="0.2">
      <c r="A175" s="68">
        <v>36434</v>
      </c>
      <c r="B175" s="65">
        <f>VLOOKUP(Table1[[#This Row],[Date]],'DB Money Supply'!$A:$F,6)</f>
        <v>2.1459999999999999</v>
      </c>
    </row>
    <row r="176" spans="1:2" x14ac:dyDescent="0.2">
      <c r="A176" s="68">
        <v>36526</v>
      </c>
      <c r="B176" s="65">
        <f>VLOOKUP(Table1[[#This Row],[Date]],'DB Money Supply'!$A:$F,6)</f>
        <v>2.1349999999999998</v>
      </c>
    </row>
    <row r="177" spans="1:2" x14ac:dyDescent="0.2">
      <c r="A177" s="68">
        <v>36617</v>
      </c>
      <c r="B177" s="65">
        <f>VLOOKUP(Table1[[#This Row],[Date]],'DB Money Supply'!$A:$F,6)</f>
        <v>2.1509999999999998</v>
      </c>
    </row>
    <row r="178" spans="1:2" x14ac:dyDescent="0.2">
      <c r="A178" s="68">
        <v>36708</v>
      </c>
      <c r="B178" s="65">
        <f>VLOOKUP(Table1[[#This Row],[Date]],'DB Money Supply'!$A:$F,6)</f>
        <v>2.141</v>
      </c>
    </row>
    <row r="179" spans="1:2" x14ac:dyDescent="0.2">
      <c r="A179" s="68">
        <v>36800</v>
      </c>
      <c r="B179" s="65">
        <f>VLOOKUP(Table1[[#This Row],[Date]],'DB Money Supply'!$A:$F,6)</f>
        <v>2.1339999999999999</v>
      </c>
    </row>
    <row r="180" spans="1:2" x14ac:dyDescent="0.2">
      <c r="A180" s="68">
        <v>36892</v>
      </c>
      <c r="B180" s="65">
        <f>VLOOKUP(Table1[[#This Row],[Date]],'DB Money Supply'!$A:$F,6)</f>
        <v>2.0859999999999999</v>
      </c>
    </row>
    <row r="181" spans="1:2" x14ac:dyDescent="0.2">
      <c r="A181" s="68">
        <v>36982</v>
      </c>
      <c r="B181" s="65">
        <f>VLOOKUP(Table1[[#This Row],[Date]],'DB Money Supply'!$A:$F,6)</f>
        <v>2.0590000000000002</v>
      </c>
    </row>
    <row r="182" spans="1:2" x14ac:dyDescent="0.2">
      <c r="A182" s="68">
        <v>37073</v>
      </c>
      <c r="B182" s="65">
        <f>VLOOKUP(Table1[[#This Row],[Date]],'DB Money Supply'!$A:$F,6)</f>
        <v>2.0139999999999998</v>
      </c>
    </row>
    <row r="183" spans="1:2" x14ac:dyDescent="0.2">
      <c r="A183" s="68">
        <v>37165</v>
      </c>
      <c r="B183" s="65">
        <f>VLOOKUP(Table1[[#This Row],[Date]],'DB Money Supply'!$A:$F,6)</f>
        <v>1.98</v>
      </c>
    </row>
    <row r="184" spans="1:2" x14ac:dyDescent="0.2">
      <c r="A184" s="68">
        <v>37257</v>
      </c>
      <c r="B184" s="65">
        <f>VLOOKUP(Table1[[#This Row],[Date]],'DB Money Supply'!$A:$F,6)</f>
        <v>1.9690000000000001</v>
      </c>
    </row>
    <row r="185" spans="1:2" x14ac:dyDescent="0.2">
      <c r="A185" s="68">
        <v>37347</v>
      </c>
      <c r="B185" s="65">
        <f>VLOOKUP(Table1[[#This Row],[Date]],'DB Money Supply'!$A:$F,6)</f>
        <v>1.972</v>
      </c>
    </row>
    <row r="186" spans="1:2" x14ac:dyDescent="0.2">
      <c r="A186" s="68">
        <v>37438</v>
      </c>
      <c r="B186" s="65">
        <f>VLOOKUP(Table1[[#This Row],[Date]],'DB Money Supply'!$A:$F,6)</f>
        <v>1.9530000000000001</v>
      </c>
    </row>
    <row r="187" spans="1:2" x14ac:dyDescent="0.2">
      <c r="A187" s="68">
        <v>37530</v>
      </c>
      <c r="B187" s="65">
        <f>VLOOKUP(Table1[[#This Row],[Date]],'DB Money Supply'!$A:$F,6)</f>
        <v>1.927</v>
      </c>
    </row>
    <row r="188" spans="1:2" x14ac:dyDescent="0.2">
      <c r="A188" s="68">
        <v>37622</v>
      </c>
      <c r="B188" s="65">
        <f>VLOOKUP(Table1[[#This Row],[Date]],'DB Money Supply'!$A:$F,6)</f>
        <v>1.915</v>
      </c>
    </row>
    <row r="189" spans="1:2" x14ac:dyDescent="0.2">
      <c r="A189" s="68">
        <v>37712</v>
      </c>
      <c r="B189" s="65">
        <f>VLOOKUP(Table1[[#This Row],[Date]],'DB Money Supply'!$A:$F,6)</f>
        <v>1.901</v>
      </c>
    </row>
    <row r="190" spans="1:2" x14ac:dyDescent="0.2">
      <c r="A190" s="68">
        <v>37803</v>
      </c>
      <c r="B190" s="65">
        <f>VLOOKUP(Table1[[#This Row],[Date]],'DB Money Supply'!$A:$F,6)</f>
        <v>1.905</v>
      </c>
    </row>
    <row r="191" spans="1:2" x14ac:dyDescent="0.2">
      <c r="A191" s="68">
        <v>37895</v>
      </c>
      <c r="B191" s="65">
        <f>VLOOKUP(Table1[[#This Row],[Date]],'DB Money Supply'!$A:$F,6)</f>
        <v>1.9410000000000001</v>
      </c>
    </row>
    <row r="192" spans="1:2" x14ac:dyDescent="0.2">
      <c r="A192" s="68">
        <v>37987</v>
      </c>
      <c r="B192" s="65">
        <f>VLOOKUP(Table1[[#This Row],[Date]],'DB Money Supply'!$A:$F,6)</f>
        <v>1.9510000000000001</v>
      </c>
    </row>
    <row r="193" spans="1:2" x14ac:dyDescent="0.2">
      <c r="A193" s="68">
        <v>38078</v>
      </c>
      <c r="B193" s="65">
        <f>VLOOKUP(Table1[[#This Row],[Date]],'DB Money Supply'!$A:$F,6)</f>
        <v>1.94</v>
      </c>
    </row>
    <row r="194" spans="1:2" x14ac:dyDescent="0.2">
      <c r="A194" s="68">
        <v>38169</v>
      </c>
      <c r="B194" s="65">
        <f>VLOOKUP(Table1[[#This Row],[Date]],'DB Money Supply'!$A:$F,6)</f>
        <v>1.9490000000000001</v>
      </c>
    </row>
    <row r="195" spans="1:2" x14ac:dyDescent="0.2">
      <c r="A195" s="68">
        <v>38261</v>
      </c>
      <c r="B195" s="65">
        <f>VLOOKUP(Table1[[#This Row],[Date]],'DB Money Supply'!$A:$F,6)</f>
        <v>1.9590000000000001</v>
      </c>
    </row>
    <row r="196" spans="1:2" x14ac:dyDescent="0.2">
      <c r="A196" s="68">
        <v>38353</v>
      </c>
      <c r="B196" s="65">
        <f>VLOOKUP(Table1[[#This Row],[Date]],'DB Money Supply'!$A:$F,6)</f>
        <v>1.9850000000000001</v>
      </c>
    </row>
    <row r="197" spans="1:2" x14ac:dyDescent="0.2">
      <c r="A197" s="68">
        <v>38443</v>
      </c>
      <c r="B197" s="65">
        <f>VLOOKUP(Table1[[#This Row],[Date]],'DB Money Supply'!$A:$F,6)</f>
        <v>1.9950000000000001</v>
      </c>
    </row>
    <row r="198" spans="1:2" x14ac:dyDescent="0.2">
      <c r="A198" s="68">
        <v>38534</v>
      </c>
      <c r="B198" s="65">
        <f>VLOOKUP(Table1[[#This Row],[Date]],'DB Money Supply'!$A:$F,6)</f>
        <v>2.0009999999999999</v>
      </c>
    </row>
    <row r="199" spans="1:2" x14ac:dyDescent="0.2">
      <c r="A199" s="68">
        <v>38626</v>
      </c>
      <c r="B199" s="65">
        <f>VLOOKUP(Table1[[#This Row],[Date]],'DB Money Supply'!$A:$F,6)</f>
        <v>2.0019999999999998</v>
      </c>
    </row>
    <row r="200" spans="1:2" x14ac:dyDescent="0.2">
      <c r="A200" s="68">
        <v>38718</v>
      </c>
      <c r="B200" s="65">
        <f>VLOOKUP(Table1[[#This Row],[Date]],'DB Money Supply'!$A:$F,6)</f>
        <v>2.0169999999999999</v>
      </c>
    </row>
    <row r="201" spans="1:2" x14ac:dyDescent="0.2">
      <c r="A201" s="68">
        <v>38808</v>
      </c>
      <c r="B201" s="65">
        <f>VLOOKUP(Table1[[#This Row],[Date]],'DB Money Supply'!$A:$F,6)</f>
        <v>2.0179999999999998</v>
      </c>
    </row>
    <row r="202" spans="1:2" x14ac:dyDescent="0.2">
      <c r="A202" s="68">
        <v>38899</v>
      </c>
      <c r="B202" s="65">
        <f>VLOOKUP(Table1[[#This Row],[Date]],'DB Money Supply'!$A:$F,6)</f>
        <v>2.0059999999999998</v>
      </c>
    </row>
    <row r="203" spans="1:2" x14ac:dyDescent="0.2">
      <c r="A203" s="68">
        <v>38991</v>
      </c>
      <c r="B203" s="65">
        <f>VLOOKUP(Table1[[#This Row],[Date]],'DB Money Supply'!$A:$F,6)</f>
        <v>1.9970000000000001</v>
      </c>
    </row>
    <row r="204" spans="1:2" x14ac:dyDescent="0.2">
      <c r="A204" s="68">
        <v>39083</v>
      </c>
      <c r="B204" s="65">
        <f>VLOOKUP(Table1[[#This Row],[Date]],'DB Money Supply'!$A:$F,6)</f>
        <v>1.994</v>
      </c>
    </row>
    <row r="205" spans="1:2" x14ac:dyDescent="0.2">
      <c r="A205" s="68">
        <v>39173</v>
      </c>
      <c r="B205" s="65">
        <f>VLOOKUP(Table1[[#This Row],[Date]],'DB Money Supply'!$A:$F,6)</f>
        <v>1.9870000000000001</v>
      </c>
    </row>
    <row r="206" spans="1:2" x14ac:dyDescent="0.2">
      <c r="A206" s="68">
        <v>39264</v>
      </c>
      <c r="B206" s="65">
        <f>VLOOKUP(Table1[[#This Row],[Date]],'DB Money Supply'!$A:$F,6)</f>
        <v>1.978</v>
      </c>
    </row>
    <row r="207" spans="1:2" x14ac:dyDescent="0.2">
      <c r="A207" s="68">
        <v>39356</v>
      </c>
      <c r="B207" s="65">
        <f>VLOOKUP(Table1[[#This Row],[Date]],'DB Money Supply'!$A:$F,6)</f>
        <v>1.9770000000000001</v>
      </c>
    </row>
    <row r="208" spans="1:2" x14ac:dyDescent="0.2">
      <c r="A208" s="68">
        <v>39448</v>
      </c>
      <c r="B208" s="65">
        <f>VLOOKUP(Table1[[#This Row],[Date]],'DB Money Supply'!$A:$F,6)</f>
        <v>1.94</v>
      </c>
    </row>
    <row r="209" spans="1:2" x14ac:dyDescent="0.2">
      <c r="A209" s="68">
        <v>39539</v>
      </c>
      <c r="B209" s="65">
        <f>VLOOKUP(Table1[[#This Row],[Date]],'DB Money Supply'!$A:$F,6)</f>
        <v>1.9279999999999999</v>
      </c>
    </row>
    <row r="210" spans="1:2" x14ac:dyDescent="0.2">
      <c r="A210" s="68">
        <v>39630</v>
      </c>
      <c r="B210" s="65">
        <f>VLOOKUP(Table1[[#This Row],[Date]],'DB Money Supply'!$A:$F,6)</f>
        <v>1.909</v>
      </c>
    </row>
    <row r="211" spans="1:2" x14ac:dyDescent="0.2">
      <c r="A211" s="68">
        <v>39722</v>
      </c>
      <c r="B211" s="65">
        <f>VLOOKUP(Table1[[#This Row],[Date]],'DB Money Supply'!$A:$F,6)</f>
        <v>1.8129999999999999</v>
      </c>
    </row>
    <row r="212" spans="1:2" x14ac:dyDescent="0.2">
      <c r="A212" s="68">
        <v>39814</v>
      </c>
      <c r="B212" s="65">
        <f>VLOOKUP(Table1[[#This Row],[Date]],'DB Money Supply'!$A:$F,6)</f>
        <v>1.736</v>
      </c>
    </row>
    <row r="213" spans="1:2" x14ac:dyDescent="0.2">
      <c r="A213" s="68">
        <v>39904</v>
      </c>
      <c r="B213" s="65">
        <f>VLOOKUP(Table1[[#This Row],[Date]],'DB Money Supply'!$A:$F,6)</f>
        <v>1.71</v>
      </c>
    </row>
    <row r="214" spans="1:2" x14ac:dyDescent="0.2">
      <c r="A214" s="68">
        <v>39995</v>
      </c>
      <c r="B214" s="65">
        <f>VLOOKUP(Table1[[#This Row],[Date]],'DB Money Supply'!$A:$F,6)</f>
        <v>1.712</v>
      </c>
    </row>
    <row r="215" spans="1:2" x14ac:dyDescent="0.2">
      <c r="A215" s="68">
        <v>40087</v>
      </c>
      <c r="B215" s="65">
        <f>VLOOKUP(Table1[[#This Row],[Date]],'DB Money Supply'!$A:$F,6)</f>
        <v>1.726</v>
      </c>
    </row>
    <row r="216" spans="1:2" x14ac:dyDescent="0.2">
      <c r="A216" s="68">
        <v>40179</v>
      </c>
      <c r="B216" s="65">
        <f>VLOOKUP(Table1[[#This Row],[Date]],'DB Money Supply'!$A:$F,6)</f>
        <v>1.74</v>
      </c>
    </row>
    <row r="217" spans="1:2" x14ac:dyDescent="0.2">
      <c r="A217" s="68">
        <v>40269</v>
      </c>
      <c r="B217" s="65">
        <f>VLOOKUP(Table1[[#This Row],[Date]],'DB Money Supply'!$A:$F,6)</f>
        <v>1.7470000000000001</v>
      </c>
    </row>
    <row r="218" spans="1:2" x14ac:dyDescent="0.2">
      <c r="A218" s="68">
        <v>40360</v>
      </c>
      <c r="B218" s="65">
        <f>VLOOKUP(Table1[[#This Row],[Date]],'DB Money Supply'!$A:$F,6)</f>
        <v>1.748</v>
      </c>
    </row>
    <row r="219" spans="1:2" x14ac:dyDescent="0.2">
      <c r="A219" s="68">
        <v>40452</v>
      </c>
      <c r="B219" s="65">
        <f>VLOOKUP(Table1[[#This Row],[Date]],'DB Money Supply'!$A:$F,6)</f>
        <v>1.7450000000000001</v>
      </c>
    </row>
    <row r="220" spans="1:2" x14ac:dyDescent="0.2">
      <c r="A220" s="68">
        <v>40544</v>
      </c>
      <c r="B220" s="65">
        <f>VLOOKUP(Table1[[#This Row],[Date]],'DB Money Supply'!$A:$F,6)</f>
        <v>1.728</v>
      </c>
    </row>
    <row r="221" spans="1:2" x14ac:dyDescent="0.2">
      <c r="A221" s="68">
        <v>40634</v>
      </c>
      <c r="B221" s="65">
        <f>VLOOKUP(Table1[[#This Row],[Date]],'DB Money Supply'!$A:$F,6)</f>
        <v>1.714</v>
      </c>
    </row>
    <row r="222" spans="1:2" x14ac:dyDescent="0.2">
      <c r="A222" s="68">
        <v>40725</v>
      </c>
      <c r="B222" s="65">
        <f>VLOOKUP(Table1[[#This Row],[Date]],'DB Money Supply'!$A:$F,6)</f>
        <v>1.6559999999999999</v>
      </c>
    </row>
    <row r="223" spans="1:2" x14ac:dyDescent="0.2">
      <c r="A223" s="68">
        <v>40817</v>
      </c>
      <c r="B223" s="65">
        <f>VLOOKUP(Table1[[#This Row],[Date]],'DB Money Supply'!$A:$F,6)</f>
        <v>1.649</v>
      </c>
    </row>
    <row r="224" spans="1:2" x14ac:dyDescent="0.2">
      <c r="A224" s="68">
        <v>40909</v>
      </c>
      <c r="B224" s="65">
        <f>VLOOKUP(Table1[[#This Row],[Date]],'DB Money Supply'!$A:$F,6)</f>
        <v>1.6419999999999999</v>
      </c>
    </row>
    <row r="225" spans="1:2" x14ac:dyDescent="0.2">
      <c r="A225" s="68">
        <v>41000</v>
      </c>
      <c r="B225" s="65">
        <f>VLOOKUP(Table1[[#This Row],[Date]],'DB Money Supply'!$A:$F,6)</f>
        <v>1.63</v>
      </c>
    </row>
    <row r="226" spans="1:2" x14ac:dyDescent="0.2">
      <c r="A226" s="68">
        <v>41091</v>
      </c>
      <c r="B226" s="65">
        <f>VLOOKUP(Table1[[#This Row],[Date]],'DB Money Supply'!$A:$F,6)</f>
        <v>1.6120000000000001</v>
      </c>
    </row>
    <row r="227" spans="1:2" x14ac:dyDescent="0.2">
      <c r="A227" s="68">
        <v>41183</v>
      </c>
      <c r="B227" s="65">
        <f>VLOOKUP(Table1[[#This Row],[Date]],'DB Money Supply'!$A:$F,6)</f>
        <v>1.5880000000000001</v>
      </c>
    </row>
    <row r="228" spans="1:2" x14ac:dyDescent="0.2">
      <c r="A228" s="68">
        <v>41275</v>
      </c>
      <c r="B228" s="65">
        <f>VLOOKUP(Table1[[#This Row],[Date]],'DB Money Supply'!$A:$F,6)</f>
        <v>1.583</v>
      </c>
    </row>
    <row r="229" spans="1:2" x14ac:dyDescent="0.2">
      <c r="A229" s="68">
        <v>41365</v>
      </c>
      <c r="B229" s="65">
        <f>VLOOKUP(Table1[[#This Row],[Date]],'DB Money Supply'!$A:$F,6)</f>
        <v>1.57</v>
      </c>
    </row>
    <row r="230" spans="1:2" x14ac:dyDescent="0.2">
      <c r="A230" s="68">
        <v>41456</v>
      </c>
      <c r="B230" s="65">
        <f>VLOOKUP(Table1[[#This Row],[Date]],'DB Money Supply'!$A:$F,6)</f>
        <v>1.5680000000000001</v>
      </c>
    </row>
    <row r="231" spans="1:2" x14ac:dyDescent="0.2">
      <c r="A231" s="68">
        <v>41548</v>
      </c>
      <c r="B231" s="65">
        <f>VLOOKUP(Table1[[#This Row],[Date]],'DB Money Supply'!$A:$F,6)</f>
        <v>1.5609999999999999</v>
      </c>
    </row>
    <row r="232" spans="1:2" x14ac:dyDescent="0.2">
      <c r="A232" s="68">
        <v>41640</v>
      </c>
      <c r="B232" s="65">
        <f>VLOOKUP(Table1[[#This Row],[Date]],'DB Money Supply'!$A:$F,6)</f>
        <v>1.5369999999999999</v>
      </c>
    </row>
    <row r="233" spans="1:2" x14ac:dyDescent="0.2">
      <c r="A233" s="68">
        <v>41730</v>
      </c>
      <c r="B233" s="65">
        <f>VLOOKUP(Table1[[#This Row],[Date]],'DB Money Supply'!$A:$F,6)</f>
        <v>1.542</v>
      </c>
    </row>
    <row r="234" spans="1:2" x14ac:dyDescent="0.2">
      <c r="A234" s="68">
        <v>41821</v>
      </c>
      <c r="B234" s="65">
        <f>VLOOKUP(Table1[[#This Row],[Date]],'DB Money Supply'!$A:$F,6)</f>
        <v>1.548</v>
      </c>
    </row>
    <row r="235" spans="1:2" x14ac:dyDescent="0.2">
      <c r="A235" s="68">
        <v>41913</v>
      </c>
      <c r="B235" s="65">
        <f>VLOOKUP(Table1[[#This Row],[Date]],'DB Money Supply'!$A:$F,6)</f>
        <v>1.538</v>
      </c>
    </row>
    <row r="236" spans="1:2" x14ac:dyDescent="0.2">
      <c r="A236" s="68">
        <v>42005</v>
      </c>
      <c r="B236" s="65">
        <f>VLOOKUP(Table1[[#This Row],[Date]],'DB Money Supply'!$A:$F,6)</f>
        <v>1.52</v>
      </c>
    </row>
    <row r="237" spans="1:2" x14ac:dyDescent="0.2">
      <c r="A237" s="68">
        <v>42095</v>
      </c>
      <c r="B237" s="65">
        <f>VLOOKUP(Table1[[#This Row],[Date]],'DB Money Supply'!$A:$F,6)</f>
        <v>1.5209999999999999</v>
      </c>
    </row>
    <row r="238" spans="1:2" x14ac:dyDescent="0.2">
      <c r="A238" s="68">
        <v>42186</v>
      </c>
      <c r="B238" s="65">
        <f>VLOOKUP(Table1[[#This Row],[Date]],'DB Money Supply'!$A:$F,6)</f>
        <v>1.5129999999999999</v>
      </c>
    </row>
    <row r="239" spans="1:2" x14ac:dyDescent="0.2">
      <c r="A239" s="68">
        <v>42278</v>
      </c>
      <c r="B239" s="65">
        <f>VLOOKUP(Table1[[#This Row],[Date]],'DB Money Supply'!$A:$F,6)</f>
        <v>1.494</v>
      </c>
    </row>
    <row r="240" spans="1:2" x14ac:dyDescent="0.2">
      <c r="A240" s="68">
        <v>42370</v>
      </c>
      <c r="B240" s="65">
        <f>VLOOKUP(Table1[[#This Row],[Date]],'DB Money Supply'!$A:$F,6)</f>
        <v>1.4690000000000001</v>
      </c>
    </row>
    <row r="241" spans="1:2" x14ac:dyDescent="0.2">
      <c r="A241" s="68">
        <v>42461</v>
      </c>
      <c r="B241" s="65">
        <f>VLOOKUP(Table1[[#This Row],[Date]],'DB Money Supply'!$A:$F,6)</f>
        <v>1.458</v>
      </c>
    </row>
    <row r="242" spans="1:2" x14ac:dyDescent="0.2">
      <c r="A242" s="68">
        <v>42552</v>
      </c>
      <c r="B242" s="65">
        <f>VLOOKUP(Table1[[#This Row],[Date]],'DB Money Supply'!$A:$F,6)</f>
        <v>1.4490000000000001</v>
      </c>
    </row>
    <row r="243" spans="1:2" x14ac:dyDescent="0.2">
      <c r="A243" s="68">
        <v>42644</v>
      </c>
      <c r="B243" s="65">
        <f>VLOOKUP(Table1[[#This Row],[Date]],'DB Money Supply'!$A:$F,6)</f>
        <v>1.4410000000000001</v>
      </c>
    </row>
    <row r="244" spans="1:2" x14ac:dyDescent="0.2">
      <c r="A244" s="68">
        <v>42736</v>
      </c>
      <c r="B244" s="65">
        <f>VLOOKUP(Table1[[#This Row],[Date]],'DB Money Supply'!$A:$F,6)</f>
        <v>1.4339999999999999</v>
      </c>
    </row>
    <row r="245" spans="1:2" x14ac:dyDescent="0.2">
      <c r="A245" s="68">
        <v>42826</v>
      </c>
      <c r="B245" s="65">
        <f>VLOOKUP(Table1[[#This Row],[Date]],'DB Money Supply'!$A:$F,6)</f>
        <v>1.4279999999999999</v>
      </c>
    </row>
    <row r="246" spans="1:2" x14ac:dyDescent="0.2">
      <c r="A246" s="68">
        <v>42917</v>
      </c>
      <c r="B246" s="65">
        <f>VLOOKUP(Table1[[#This Row],[Date]],'DB Money Supply'!$A:$F,6)</f>
        <v>1.431</v>
      </c>
    </row>
    <row r="247" spans="1:2" x14ac:dyDescent="0.2">
      <c r="A247" s="68">
        <v>43009</v>
      </c>
      <c r="B247" s="65">
        <f>VLOOKUP(Table1[[#This Row],[Date]],'DB Money Supply'!$A:$F,6)</f>
        <v>1.44</v>
      </c>
    </row>
    <row r="248" spans="1:2" x14ac:dyDescent="0.2">
      <c r="A248" s="68">
        <v>43101</v>
      </c>
      <c r="B248" s="65">
        <f>VLOOKUP(Table1[[#This Row],[Date]],'DB Money Supply'!$A:$F,6)</f>
        <v>1.4470000000000001</v>
      </c>
    </row>
    <row r="249" spans="1:2" x14ac:dyDescent="0.2">
      <c r="A249" s="68">
        <v>43191</v>
      </c>
      <c r="B249" s="65">
        <f>VLOOKUP(Table1[[#This Row],[Date]],'DB Money Supply'!$A:$F,6)</f>
        <v>1.4570000000000001</v>
      </c>
    </row>
    <row r="250" spans="1:2" x14ac:dyDescent="0.2">
      <c r="A250" s="68">
        <v>43282</v>
      </c>
      <c r="B250" s="65">
        <f>VLOOKUP(Table1[[#This Row],[Date]],'DB Money Supply'!$A:$F,6)</f>
        <v>1.456</v>
      </c>
    </row>
    <row r="251" spans="1:2" x14ac:dyDescent="0.2">
      <c r="A251" s="68">
        <v>43374</v>
      </c>
      <c r="B251" s="65">
        <f>VLOOKUP(Table1[[#This Row],[Date]],'DB Money Supply'!$A:$F,6)</f>
        <v>1.4570000000000001</v>
      </c>
    </row>
    <row r="252" spans="1:2" x14ac:dyDescent="0.2">
      <c r="A252" s="68">
        <v>43466</v>
      </c>
      <c r="B252" s="65">
        <f>VLOOKUP(Table1[[#This Row],[Date]],'DB Money Supply'!$A:$F,6)</f>
        <v>1.45</v>
      </c>
    </row>
    <row r="253" spans="1:2" x14ac:dyDescent="0.2">
      <c r="A253" s="68">
        <v>43556</v>
      </c>
      <c r="B253" s="65">
        <f>VLOOKUP(Table1[[#This Row],[Date]],'DB Money Supply'!$A:$F,6)</f>
        <v>1.4510000000000001</v>
      </c>
    </row>
    <row r="254" spans="1:2" x14ac:dyDescent="0.2">
      <c r="A254" s="68">
        <v>43647</v>
      </c>
      <c r="B254" s="65">
        <f>VLOOKUP(Table1[[#This Row],[Date]],'DB Money Supply'!$A:$F,6)</f>
        <v>1.4390000000000001</v>
      </c>
    </row>
    <row r="255" spans="1:2" x14ac:dyDescent="0.2">
      <c r="A255" s="68">
        <v>43739</v>
      </c>
      <c r="B255" s="65">
        <f>VLOOKUP(Table1[[#This Row],[Date]],'DB Money Supply'!$A:$F,6)</f>
        <v>1.423</v>
      </c>
    </row>
    <row r="256" spans="1:2" x14ac:dyDescent="0.2">
      <c r="A256" s="68">
        <v>43831</v>
      </c>
      <c r="B256" s="65">
        <f>VLOOKUP(Table1[[#This Row],[Date]],'DB Money Supply'!$A:$F,6)</f>
        <v>1.3740000000000001</v>
      </c>
    </row>
    <row r="257" spans="1:2" x14ac:dyDescent="0.2">
      <c r="A257" s="68">
        <v>43922</v>
      </c>
      <c r="B257" s="65">
        <f>VLOOKUP(Table1[[#This Row],[Date]],'DB Money Supply'!$A:$F,6)</f>
        <v>1.1000000000000001</v>
      </c>
    </row>
    <row r="258" spans="1:2" x14ac:dyDescent="0.2">
      <c r="A258" s="68">
        <v>44013</v>
      </c>
      <c r="B258" s="65">
        <f>VLOOKUP(Table1[[#This Row],[Date]],'DB Money Supply'!$A:$F,6)</f>
        <v>1.147</v>
      </c>
    </row>
    <row r="259" spans="1:2" x14ac:dyDescent="0.2">
      <c r="A259" s="68">
        <v>44105</v>
      </c>
      <c r="B259" s="65">
        <f>VLOOKUP(Table1[[#This Row],[Date]],'DB Money Supply'!$A:$F,6)</f>
        <v>1.1339999999999999</v>
      </c>
    </row>
    <row r="260" spans="1:2" x14ac:dyDescent="0.2">
      <c r="A260" s="68">
        <v>44197</v>
      </c>
      <c r="B260" s="65">
        <f>VLOOKUP(Table1[[#This Row],[Date]],'DB Money Supply'!$A:$F,6)</f>
        <v>1.121</v>
      </c>
    </row>
    <row r="261" spans="1:2" x14ac:dyDescent="0.2">
      <c r="A261" s="68">
        <v>44287</v>
      </c>
      <c r="B261" s="65">
        <f>VLOOKUP(Table1[[#This Row],[Date]],'DB Money Supply'!$A:$F,6)</f>
        <v>1.119</v>
      </c>
    </row>
    <row r="262" spans="1:2" x14ac:dyDescent="0.2">
      <c r="A262" s="68">
        <v>44378</v>
      </c>
      <c r="B262" s="65">
        <f>VLOOKUP(Table1[[#This Row],[Date]],'DB Money Supply'!$A:$F,6)</f>
        <v>1.115</v>
      </c>
    </row>
    <row r="263" spans="1:2" x14ac:dyDescent="0.2">
      <c r="A263" s="68">
        <v>44470</v>
      </c>
      <c r="B263" s="65">
        <f>VLOOKUP(Table1[[#This Row],[Date]],'DB Money Supply'!$A:$F,6)</f>
        <v>1.1200000000000001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61"/>
  <sheetViews>
    <sheetView zoomScale="180" zoomScaleNormal="180" workbookViewId="0">
      <pane ySplit="5" topLeftCell="A750" activePane="bottomLeft" state="frozen"/>
      <selection pane="bottomLeft" activeCell="B761" sqref="B761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2" customWidth="1"/>
    <col min="7" max="7" width="13.33203125" style="72" customWidth="1"/>
    <col min="8" max="20" width="9.1640625" style="72" customWidth="1"/>
    <col min="21" max="16384" width="9.1640625" style="72"/>
  </cols>
  <sheetData>
    <row r="1" spans="1:3" x14ac:dyDescent="0.2">
      <c r="A1" s="1" t="s">
        <v>8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48" t="s">
        <v>80</v>
      </c>
      <c r="B5" s="49" t="s">
        <v>137</v>
      </c>
      <c r="C5" s="50" t="s">
        <v>138</v>
      </c>
    </row>
    <row r="6" spans="1:3" x14ac:dyDescent="0.2">
      <c r="A6" s="25">
        <v>21551</v>
      </c>
      <c r="B6" s="26">
        <f>VLOOKUP(Table3032[[#This Row],[Month]],'DB Money Supply'!$A:$D,2)</f>
        <v>478.8</v>
      </c>
      <c r="C6" s="23"/>
    </row>
    <row r="7" spans="1:3" x14ac:dyDescent="0.2">
      <c r="A7" s="25">
        <v>21582</v>
      </c>
      <c r="B7" s="26">
        <f>VLOOKUP(Table3032[[#This Row],[Month]],'DB Money Supply'!$A:$D,2)</f>
        <v>480.7</v>
      </c>
      <c r="C7" s="23"/>
    </row>
    <row r="8" spans="1:3" x14ac:dyDescent="0.2">
      <c r="A8" s="25">
        <v>21610</v>
      </c>
      <c r="B8" s="26">
        <f>VLOOKUP(Table3032[[#This Row],[Month]],'DB Money Supply'!$A:$D,2)</f>
        <v>482.2</v>
      </c>
      <c r="C8" s="23"/>
    </row>
    <row r="9" spans="1:3" x14ac:dyDescent="0.2">
      <c r="A9" s="25">
        <v>21641</v>
      </c>
      <c r="B9" s="26">
        <f>VLOOKUP(Table3032[[#This Row],[Month]],'DB Money Supply'!$A:$D,2)</f>
        <v>482.1</v>
      </c>
      <c r="C9" s="23"/>
    </row>
    <row r="10" spans="1:3" x14ac:dyDescent="0.2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2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2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2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2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2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2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2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2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2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2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2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2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2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2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2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2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2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2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2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2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2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2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2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2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2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2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2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2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2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2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2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2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2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2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2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2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2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2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2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2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2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2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2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2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2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2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2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2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2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2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2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2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2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2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2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2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2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2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2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2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2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2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2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2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2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2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2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2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2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2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2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2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2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2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2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2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2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2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2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2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2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2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2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2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2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2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2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2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2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2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2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2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2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2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2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2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2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2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2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2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2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2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2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2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2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2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2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2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2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2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2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2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2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2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2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2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2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2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2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2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2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2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2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2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2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2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2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2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2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2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2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2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2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2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2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2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2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2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2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2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2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2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2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2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2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2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2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2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2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2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2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2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2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2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2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2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2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2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2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2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2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2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2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2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2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2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2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2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2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2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2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2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2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2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2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2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2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2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2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2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2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2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2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2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2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2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2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2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2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2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2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2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2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2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2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2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2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2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2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2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2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2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2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2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2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2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2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2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2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2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2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2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2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2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2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2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2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2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2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2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2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2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2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2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2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2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2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2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2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2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2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2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2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2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2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2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2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2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2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2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2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2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2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2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2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2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2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2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2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2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2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2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2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2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2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2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2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2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2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2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2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2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2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2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2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2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2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2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2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2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2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2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2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2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2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2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2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2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2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2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2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2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2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2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2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2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2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2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2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2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2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2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2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2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2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2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2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2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2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2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2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2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2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2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2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2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2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2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2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2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2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2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2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2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2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2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2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2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2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2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2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2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2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2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2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2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2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2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2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2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2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2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2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2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2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2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2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2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2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2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2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2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2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2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2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2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2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2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2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2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2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2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2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2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2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2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2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2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2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2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2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2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2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2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2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2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2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2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2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2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2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2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2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2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2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2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2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2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2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2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2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2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2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2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2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2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2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2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2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2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2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2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2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2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2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2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2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2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2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2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2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2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2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2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2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2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2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2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2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2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2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2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2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2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2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2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2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2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2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2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2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2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2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2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2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2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2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2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2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2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2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2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2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2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2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2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2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2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2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2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2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2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2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2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2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2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2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2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2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2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2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2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2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2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2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2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2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2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2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2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2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2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2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2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2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2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2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2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2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2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2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2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2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2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2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2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2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2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2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2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2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2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2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2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2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2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2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2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2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2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2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2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2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2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2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2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2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2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2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2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2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2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2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2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2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2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2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2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2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2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2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2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2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2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2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2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2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2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2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2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2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2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2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2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2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2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2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2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2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2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2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2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2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2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2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2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2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2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2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2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2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2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2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2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2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2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2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2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2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2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2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2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2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2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2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2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2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2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2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2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2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2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2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2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2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2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2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2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2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2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2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2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2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2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2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2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2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2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2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2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2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2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2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2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2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2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2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2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2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2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2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2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2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2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2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2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2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2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2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2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2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2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2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2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2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2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2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2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2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2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2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2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2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2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2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2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2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2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2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2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2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2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2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2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2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2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2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2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2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2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2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2">
      <c r="A642" s="25">
        <v>40909</v>
      </c>
      <c r="B642" s="26">
        <f>VLOOKUP(Table3032[[#This Row],[Month]],'DB Money Supply'!$A:$D,2)</f>
        <v>964.5</v>
      </c>
      <c r="C642" s="63">
        <f>(Table3032[[#This Row],[Real M1 Money Stock]]-B630)/B630</f>
        <v>0.15550497184617221</v>
      </c>
    </row>
    <row r="643" spans="1:3" x14ac:dyDescent="0.2">
      <c r="A643" s="25">
        <v>40940</v>
      </c>
      <c r="B643" s="26">
        <f>VLOOKUP(Table3032[[#This Row],[Month]],'DB Money Supply'!$A:$D,2)</f>
        <v>967.8</v>
      </c>
      <c r="C643" s="63">
        <f>(Table3032[[#This Row],[Real M1 Money Stock]]-B631)/B631</f>
        <v>0.14831514000949217</v>
      </c>
    </row>
    <row r="644" spans="1:3" x14ac:dyDescent="0.2">
      <c r="A644" s="25">
        <v>40969</v>
      </c>
      <c r="B644" s="26">
        <f>VLOOKUP(Table3032[[#This Row],[Month]],'DB Money Supply'!$A:$D,2)</f>
        <v>975.7</v>
      </c>
      <c r="C644" s="63">
        <f>(Table3032[[#This Row],[Real M1 Money Stock]]-B632)/B632</f>
        <v>0.14747736093143607</v>
      </c>
    </row>
    <row r="645" spans="1:3" x14ac:dyDescent="0.2">
      <c r="A645" s="25">
        <v>41000</v>
      </c>
      <c r="B645" s="26">
        <f>VLOOKUP(Table3032[[#This Row],[Month]],'DB Money Supply'!$A:$D,2)</f>
        <v>979.2</v>
      </c>
      <c r="C645" s="63">
        <f>(Table3032[[#This Row],[Real M1 Money Stock]]-B633)/B633</f>
        <v>0.15676314235085653</v>
      </c>
    </row>
    <row r="646" spans="1:3" x14ac:dyDescent="0.2">
      <c r="A646" s="25">
        <v>41030</v>
      </c>
      <c r="B646" s="26">
        <f>VLOOKUP(Table3032[[#This Row],[Month]],'DB Money Supply'!$A:$D,2)</f>
        <v>988.3</v>
      </c>
      <c r="C646" s="63">
        <f>(Table3032[[#This Row],[Real M1 Money Stock]]-B634)/B634</f>
        <v>0.14426305430126191</v>
      </c>
    </row>
    <row r="647" spans="1:3" x14ac:dyDescent="0.2">
      <c r="A647" s="25">
        <v>41061</v>
      </c>
      <c r="B647" s="26">
        <f>VLOOKUP(Table3032[[#This Row],[Month]],'DB Money Supply'!$A:$D,2)</f>
        <v>998.5</v>
      </c>
      <c r="C647" s="63">
        <f>(Table3032[[#This Row],[Real M1 Money Stock]]-B635)/B635</f>
        <v>0.14323334096633847</v>
      </c>
    </row>
    <row r="648" spans="1:3" x14ac:dyDescent="0.2">
      <c r="A648" s="25">
        <v>41091</v>
      </c>
      <c r="B648" s="26">
        <f>VLOOKUP(Table3032[[#This Row],[Month]],'DB Money Supply'!$A:$D,2)</f>
        <v>1012.1</v>
      </c>
      <c r="C648" s="63">
        <f>(Table3032[[#This Row],[Real M1 Money Stock]]-B636)/B636</f>
        <v>0.14284101174345076</v>
      </c>
    </row>
    <row r="649" spans="1:3" x14ac:dyDescent="0.2">
      <c r="A649" s="25">
        <v>41122</v>
      </c>
      <c r="B649" s="26">
        <f>VLOOKUP(Table3032[[#This Row],[Month]],'DB Money Supply'!$A:$D,2)</f>
        <v>1022.5</v>
      </c>
      <c r="C649" s="63">
        <f>(Table3032[[#This Row],[Real M1 Money Stock]]-B637)/B637</f>
        <v>9.288157332193242E-2</v>
      </c>
    </row>
    <row r="650" spans="1:3" x14ac:dyDescent="0.2">
      <c r="A650" s="25">
        <v>41153</v>
      </c>
      <c r="B650" s="26">
        <f>VLOOKUP(Table3032[[#This Row],[Month]],'DB Money Supply'!$A:$D,2)</f>
        <v>1031.3</v>
      </c>
      <c r="C650" s="63">
        <f>(Table3032[[#This Row],[Real M1 Money Stock]]-B638)/B638</f>
        <v>0.10228730226592553</v>
      </c>
    </row>
    <row r="651" spans="1:3" x14ac:dyDescent="0.2">
      <c r="A651" s="25">
        <v>41183</v>
      </c>
      <c r="B651" s="26">
        <f>VLOOKUP(Table3032[[#This Row],[Month]],'DB Money Supply'!$A:$D,2)</f>
        <v>1042.7</v>
      </c>
      <c r="C651" s="63">
        <f>(Table3032[[#This Row],[Real M1 Money Stock]]-B639)/B639</f>
        <v>0.11079152018749333</v>
      </c>
    </row>
    <row r="652" spans="1:3" x14ac:dyDescent="0.2">
      <c r="A652" s="25">
        <v>41214</v>
      </c>
      <c r="B652" s="26">
        <f>VLOOKUP(Table3032[[#This Row],[Month]],'DB Money Supply'!$A:$D,2)</f>
        <v>1053.4000000000001</v>
      </c>
      <c r="C652" s="63">
        <f>(Table3032[[#This Row],[Real M1 Money Stock]]-B640)/B640</f>
        <v>9.6720458094742418E-2</v>
      </c>
    </row>
    <row r="653" spans="1:3" x14ac:dyDescent="0.2">
      <c r="A653" s="25">
        <v>41244</v>
      </c>
      <c r="B653" s="26">
        <f>VLOOKUP(Table3032[[#This Row],[Month]],'DB Money Supply'!$A:$D,2)</f>
        <v>1063.7</v>
      </c>
      <c r="C653" s="63">
        <f>(Table3032[[#This Row],[Real M1 Money Stock]]-B641)/B641</f>
        <v>0.11604238799706224</v>
      </c>
    </row>
    <row r="654" spans="1:3" x14ac:dyDescent="0.2">
      <c r="A654" s="25">
        <v>41275</v>
      </c>
      <c r="B654" s="26">
        <f>VLOOKUP(Table3032[[#This Row],[Month]],'DB Money Supply'!$A:$D,2)</f>
        <v>1066.8</v>
      </c>
      <c r="C654" s="63">
        <f>(Table3032[[#This Row],[Real M1 Money Stock]]-B642)/B642</f>
        <v>0.10606531881804039</v>
      </c>
    </row>
    <row r="655" spans="1:3" x14ac:dyDescent="0.2">
      <c r="A655" s="25">
        <v>41306</v>
      </c>
      <c r="B655" s="26">
        <f>VLOOKUP(Table3032[[#This Row],[Month]],'DB Money Supply'!$A:$D,2)</f>
        <v>1062.0999999999999</v>
      </c>
      <c r="C655" s="63">
        <f>(Table3032[[#This Row],[Real M1 Money Stock]]-B643)/B643</f>
        <v>9.7437487084108251E-2</v>
      </c>
    </row>
    <row r="656" spans="1:3" x14ac:dyDescent="0.2">
      <c r="A656" s="25">
        <v>41334</v>
      </c>
      <c r="B656" s="26">
        <f>VLOOKUP(Table3032[[#This Row],[Month]],'DB Money Supply'!$A:$D,2)</f>
        <v>1068.5999999999999</v>
      </c>
      <c r="C656" s="63">
        <f>(Table3032[[#This Row],[Real M1 Money Stock]]-B644)/B644</f>
        <v>9.521369273342202E-2</v>
      </c>
    </row>
    <row r="657" spans="1:3" x14ac:dyDescent="0.2">
      <c r="A657" s="25">
        <v>41365</v>
      </c>
      <c r="B657" s="26">
        <f>VLOOKUP(Table3032[[#This Row],[Month]],'DB Money Supply'!$A:$D,2)</f>
        <v>1084.2</v>
      </c>
      <c r="C657" s="63">
        <f>(Table3032[[#This Row],[Real M1 Money Stock]]-B645)/B645</f>
        <v>0.10723039215686274</v>
      </c>
    </row>
    <row r="658" spans="1:3" x14ac:dyDescent="0.2">
      <c r="A658" s="25">
        <v>41395</v>
      </c>
      <c r="B658" s="26">
        <f>VLOOKUP(Table3032[[#This Row],[Month]],'DB Money Supply'!$A:$D,2)</f>
        <v>1091.8</v>
      </c>
      <c r="C658" s="63">
        <f>(Table3032[[#This Row],[Real M1 Money Stock]]-B646)/B646</f>
        <v>0.10472528584437925</v>
      </c>
    </row>
    <row r="659" spans="1:3" x14ac:dyDescent="0.2">
      <c r="A659" s="25">
        <v>41426</v>
      </c>
      <c r="B659" s="26">
        <f>VLOOKUP(Table3032[[#This Row],[Month]],'DB Money Supply'!$A:$D,2)</f>
        <v>1089.5</v>
      </c>
      <c r="C659" s="63">
        <f>(Table3032[[#This Row],[Real M1 Money Stock]]-B647)/B647</f>
        <v>9.1136705057586379E-2</v>
      </c>
    </row>
    <row r="660" spans="1:3" x14ac:dyDescent="0.2">
      <c r="A660" s="25">
        <v>41456</v>
      </c>
      <c r="B660" s="26">
        <f>VLOOKUP(Table3032[[#This Row],[Month]],'DB Money Supply'!$A:$D,2)</f>
        <v>1091.4000000000001</v>
      </c>
      <c r="C660" s="63">
        <f>(Table3032[[#This Row],[Real M1 Money Stock]]-B648)/B648</f>
        <v>7.835194150775622E-2</v>
      </c>
    </row>
    <row r="661" spans="1:3" x14ac:dyDescent="0.2">
      <c r="A661" s="25">
        <v>41487</v>
      </c>
      <c r="B661" s="26">
        <f>VLOOKUP(Table3032[[#This Row],[Month]],'DB Money Supply'!$A:$D,2)</f>
        <v>1093.9000000000001</v>
      </c>
      <c r="C661" s="63">
        <f>(Table3032[[#This Row],[Real M1 Money Stock]]-B649)/B649</f>
        <v>6.9828850855745805E-2</v>
      </c>
    </row>
    <row r="662" spans="1:3" x14ac:dyDescent="0.2">
      <c r="A662" s="25">
        <v>41518</v>
      </c>
      <c r="B662" s="26">
        <f>VLOOKUP(Table3032[[#This Row],[Month]],'DB Money Supply'!$A:$D,2)</f>
        <v>1105.2</v>
      </c>
      <c r="C662" s="63">
        <f>(Table3032[[#This Row],[Real M1 Money Stock]]-B650)/B650</f>
        <v>7.1657131775429164E-2</v>
      </c>
    </row>
    <row r="663" spans="1:3" x14ac:dyDescent="0.2">
      <c r="A663" s="25">
        <v>41548</v>
      </c>
      <c r="B663" s="26">
        <f>VLOOKUP(Table3032[[#This Row],[Month]],'DB Money Supply'!$A:$D,2)</f>
        <v>1121.2</v>
      </c>
      <c r="C663" s="63">
        <f>(Table3032[[#This Row],[Real M1 Money Stock]]-B651)/B651</f>
        <v>7.5285316965570157E-2</v>
      </c>
    </row>
    <row r="664" spans="1:3" x14ac:dyDescent="0.2">
      <c r="A664" s="25">
        <v>41579</v>
      </c>
      <c r="B664" s="26">
        <f>VLOOKUP(Table3032[[#This Row],[Month]],'DB Money Supply'!$A:$D,2)</f>
        <v>1123.7</v>
      </c>
      <c r="C664" s="63">
        <f>(Table3032[[#This Row],[Real M1 Money Stock]]-B652)/B652</f>
        <v>6.67362825137649E-2</v>
      </c>
    </row>
    <row r="665" spans="1:3" x14ac:dyDescent="0.2">
      <c r="A665" s="25">
        <v>41609</v>
      </c>
      <c r="B665" s="26">
        <f>VLOOKUP(Table3032[[#This Row],[Month]],'DB Money Supply'!$A:$D,2)</f>
        <v>1134.5</v>
      </c>
      <c r="C665" s="63">
        <f>(Table3032[[#This Row],[Real M1 Money Stock]]-B653)/B653</f>
        <v>6.6560120334680783E-2</v>
      </c>
    </row>
    <row r="666" spans="1:3" x14ac:dyDescent="0.2">
      <c r="A666" s="25">
        <v>41640</v>
      </c>
      <c r="B666" s="26">
        <f>VLOOKUP(Table3032[[#This Row],[Month]],'DB Money Supply'!$A:$D,2)</f>
        <v>1146.0999999999999</v>
      </c>
      <c r="C666" s="63">
        <f>(Table3032[[#This Row],[Real M1 Money Stock]]-B654)/B654</f>
        <v>7.4334458192725869E-2</v>
      </c>
    </row>
    <row r="667" spans="1:3" x14ac:dyDescent="0.2">
      <c r="A667" s="25">
        <v>41671</v>
      </c>
      <c r="B667" s="26">
        <f>VLOOKUP(Table3032[[#This Row],[Month]],'DB Money Supply'!$A:$D,2)</f>
        <v>1158.3</v>
      </c>
      <c r="C667" s="63">
        <f>(Table3032[[#This Row],[Real M1 Money Stock]]-B655)/B655</f>
        <v>9.0575275397796862E-2</v>
      </c>
    </row>
    <row r="668" spans="1:3" x14ac:dyDescent="0.2">
      <c r="A668" s="25">
        <v>41699</v>
      </c>
      <c r="B668" s="26">
        <f>VLOOKUP(Table3032[[#This Row],[Month]],'DB Money Supply'!$A:$D,2)</f>
        <v>1167.3</v>
      </c>
      <c r="C668" s="63">
        <f>(Table3032[[#This Row],[Real M1 Money Stock]]-B656)/B656</f>
        <v>9.2363840539023065E-2</v>
      </c>
    </row>
    <row r="669" spans="1:3" x14ac:dyDescent="0.2">
      <c r="A669" s="25">
        <v>41730</v>
      </c>
      <c r="B669" s="26">
        <f>VLOOKUP(Table3032[[#This Row],[Month]],'DB Money Supply'!$A:$D,2)</f>
        <v>1174.7</v>
      </c>
      <c r="C669" s="63">
        <f>(Table3032[[#This Row],[Real M1 Money Stock]]-B657)/B657</f>
        <v>8.3471684191108647E-2</v>
      </c>
    </row>
    <row r="670" spans="1:3" x14ac:dyDescent="0.2">
      <c r="A670" s="25">
        <v>41760</v>
      </c>
      <c r="B670" s="26">
        <f>VLOOKUP(Table3032[[#This Row],[Month]],'DB Money Supply'!$A:$D,2)</f>
        <v>1179.4000000000001</v>
      </c>
      <c r="C670" s="63">
        <f>(Table3032[[#This Row],[Real M1 Money Stock]]-B658)/B658</f>
        <v>8.023447517860427E-2</v>
      </c>
    </row>
    <row r="671" spans="1:3" x14ac:dyDescent="0.2">
      <c r="A671" s="25">
        <v>41791</v>
      </c>
      <c r="B671" s="26">
        <f>VLOOKUP(Table3032[[#This Row],[Month]],'DB Money Supply'!$A:$D,2)</f>
        <v>1192.7</v>
      </c>
      <c r="C671" s="63">
        <f>(Table3032[[#This Row],[Real M1 Money Stock]]-B659)/B659</f>
        <v>9.4722349701698072E-2</v>
      </c>
    </row>
    <row r="672" spans="1:3" x14ac:dyDescent="0.2">
      <c r="A672" s="25">
        <v>41821</v>
      </c>
      <c r="B672" s="26">
        <f>VLOOKUP(Table3032[[#This Row],[Month]],'DB Money Supply'!$A:$D,2)</f>
        <v>1195.8</v>
      </c>
      <c r="C672" s="63">
        <f>(Table3032[[#This Row],[Real M1 Money Stock]]-B660)/B660</f>
        <v>9.565695437053312E-2</v>
      </c>
    </row>
    <row r="673" spans="1:3" x14ac:dyDescent="0.2">
      <c r="A673" s="25">
        <v>41852</v>
      </c>
      <c r="B673" s="26">
        <f>VLOOKUP(Table3032[[#This Row],[Month]],'DB Money Supply'!$A:$D,2)</f>
        <v>1180.7</v>
      </c>
      <c r="C673" s="63">
        <f>(Table3032[[#This Row],[Real M1 Money Stock]]-B661)/B661</f>
        <v>7.9349117835268254E-2</v>
      </c>
    </row>
    <row r="674" spans="1:3" x14ac:dyDescent="0.2">
      <c r="A674" s="25">
        <v>41883</v>
      </c>
      <c r="B674" s="26">
        <f>VLOOKUP(Table3032[[#This Row],[Month]],'DB Money Supply'!$A:$D,2)</f>
        <v>1204.9000000000001</v>
      </c>
      <c r="C674" s="63">
        <f>(Table3032[[#This Row],[Real M1 Money Stock]]-B662)/B662</f>
        <v>9.0209916757148068E-2</v>
      </c>
    </row>
    <row r="675" spans="1:3" x14ac:dyDescent="0.2">
      <c r="A675" s="25">
        <v>41913</v>
      </c>
      <c r="B675" s="26">
        <f>VLOOKUP(Table3032[[#This Row],[Month]],'DB Money Supply'!$A:$D,2)</f>
        <v>1208.0999999999999</v>
      </c>
      <c r="C675" s="63">
        <f>(Table3032[[#This Row],[Real M1 Money Stock]]-B663)/B663</f>
        <v>7.7506243310738368E-2</v>
      </c>
    </row>
    <row r="676" spans="1:3" x14ac:dyDescent="0.2">
      <c r="A676" s="25">
        <v>41944</v>
      </c>
      <c r="B676" s="26">
        <f>VLOOKUP(Table3032[[#This Row],[Month]],'DB Money Supply'!$A:$D,2)</f>
        <v>1217.9000000000001</v>
      </c>
      <c r="C676" s="63">
        <f>(Table3032[[#This Row],[Real M1 Money Stock]]-B664)/B664</f>
        <v>8.383020379104747E-2</v>
      </c>
    </row>
    <row r="677" spans="1:3" x14ac:dyDescent="0.2">
      <c r="A677" s="25">
        <v>41974</v>
      </c>
      <c r="B677" s="26">
        <f>VLOOKUP(Table3032[[#This Row],[Month]],'DB Money Supply'!$A:$D,2)</f>
        <v>1244.2</v>
      </c>
      <c r="C677" s="63">
        <f>(Table3032[[#This Row],[Real M1 Money Stock]]-B665)/B665</f>
        <v>9.6694579109740011E-2</v>
      </c>
    </row>
    <row r="678" spans="1:3" x14ac:dyDescent="0.2">
      <c r="A678" s="25">
        <v>42005</v>
      </c>
      <c r="B678" s="26">
        <f>VLOOKUP(Table3032[[#This Row],[Month]],'DB Money Supply'!$A:$D,2)</f>
        <v>1252.8</v>
      </c>
      <c r="C678" s="63">
        <f>(Table3032[[#This Row],[Real M1 Money Stock]]-B666)/B666</f>
        <v>9.3098333478754083E-2</v>
      </c>
    </row>
    <row r="679" spans="1:3" x14ac:dyDescent="0.2">
      <c r="A679" s="25">
        <v>42036</v>
      </c>
      <c r="B679" s="26">
        <f>VLOOKUP(Table3032[[#This Row],[Month]],'DB Money Supply'!$A:$D,2)</f>
        <v>1278.7</v>
      </c>
      <c r="C679" s="63">
        <f>(Table3032[[#This Row],[Real M1 Money Stock]]-B667)/B667</f>
        <v>0.10394543727877069</v>
      </c>
    </row>
    <row r="680" spans="1:3" x14ac:dyDescent="0.2">
      <c r="A680" s="25">
        <v>42064</v>
      </c>
      <c r="B680" s="26">
        <f>VLOOKUP(Table3032[[#This Row],[Month]],'DB Money Supply'!$A:$D,2)</f>
        <v>1272.2</v>
      </c>
      <c r="C680" s="63">
        <f>(Table3032[[#This Row],[Real M1 Money Stock]]-B668)/B668</f>
        <v>8.9865501584854013E-2</v>
      </c>
    </row>
    <row r="681" spans="1:3" x14ac:dyDescent="0.2">
      <c r="A681" s="25">
        <v>42095</v>
      </c>
      <c r="B681" s="26">
        <f>VLOOKUP(Table3032[[#This Row],[Month]],'DB Money Supply'!$A:$D,2)</f>
        <v>1270.5999999999999</v>
      </c>
      <c r="C681" s="63">
        <f>(Table3032[[#This Row],[Real M1 Money Stock]]-B669)/B669</f>
        <v>8.1637864986805017E-2</v>
      </c>
    </row>
    <row r="682" spans="1:3" x14ac:dyDescent="0.2">
      <c r="A682" s="25">
        <v>42125</v>
      </c>
      <c r="B682" s="26">
        <f>VLOOKUP(Table3032[[#This Row],[Month]],'DB Money Supply'!$A:$D,2)</f>
        <v>1258.9000000000001</v>
      </c>
      <c r="C682" s="63">
        <f>(Table3032[[#This Row],[Real M1 Money Stock]]-B670)/B670</f>
        <v>6.7407156181109026E-2</v>
      </c>
    </row>
    <row r="683" spans="1:3" x14ac:dyDescent="0.2">
      <c r="A683" s="25">
        <v>42156</v>
      </c>
      <c r="B683" s="26">
        <f>VLOOKUP(Table3032[[#This Row],[Month]],'DB Money Supply'!$A:$D,2)</f>
        <v>1270.9000000000001</v>
      </c>
      <c r="C683" s="63">
        <f>(Table3032[[#This Row],[Real M1 Money Stock]]-B671)/B671</f>
        <v>6.556552360191166E-2</v>
      </c>
    </row>
    <row r="684" spans="1:3" x14ac:dyDescent="0.2">
      <c r="A684" s="25">
        <v>42186</v>
      </c>
      <c r="B684" s="26">
        <f>VLOOKUP(Table3032[[#This Row],[Month]],'DB Money Supply'!$A:$D,2)</f>
        <v>1276.3</v>
      </c>
      <c r="C684" s="63">
        <f>(Table3032[[#This Row],[Real M1 Money Stock]]-B672)/B672</f>
        <v>6.7318949657133309E-2</v>
      </c>
    </row>
    <row r="685" spans="1:3" x14ac:dyDescent="0.2">
      <c r="A685" s="25">
        <v>42217</v>
      </c>
      <c r="B685" s="26">
        <f>VLOOKUP(Table3032[[#This Row],[Month]],'DB Money Supply'!$A:$D,2)</f>
        <v>1272.3</v>
      </c>
      <c r="C685" s="63">
        <f>(Table3032[[#This Row],[Real M1 Money Stock]]-B673)/B673</f>
        <v>7.7581095960023633E-2</v>
      </c>
    </row>
    <row r="686" spans="1:3" x14ac:dyDescent="0.2">
      <c r="A686" s="25">
        <v>42248</v>
      </c>
      <c r="B686" s="26">
        <f>VLOOKUP(Table3032[[#This Row],[Month]],'DB Money Supply'!$A:$D,2)</f>
        <v>1281.3</v>
      </c>
      <c r="C686" s="63">
        <f>(Table3032[[#This Row],[Real M1 Money Stock]]-B674)/B674</f>
        <v>6.3407751680637281E-2</v>
      </c>
    </row>
    <row r="687" spans="1:3" x14ac:dyDescent="0.2">
      <c r="A687" s="25">
        <v>42278</v>
      </c>
      <c r="B687" s="26">
        <f>VLOOKUP(Table3032[[#This Row],[Month]],'DB Money Supply'!$A:$D,2)</f>
        <v>1269.0999999999999</v>
      </c>
      <c r="C687" s="63">
        <f>(Table3032[[#This Row],[Real M1 Money Stock]]-B675)/B675</f>
        <v>5.0492508898270012E-2</v>
      </c>
    </row>
    <row r="688" spans="1:3" x14ac:dyDescent="0.2">
      <c r="A688" s="25">
        <v>42309</v>
      </c>
      <c r="B688" s="26">
        <f>VLOOKUP(Table3032[[#This Row],[Month]],'DB Money Supply'!$A:$D,2)</f>
        <v>1294.5</v>
      </c>
      <c r="C688" s="63">
        <f>(Table3032[[#This Row],[Real M1 Money Stock]]-B676)/B676</f>
        <v>6.2895147384842684E-2</v>
      </c>
    </row>
    <row r="689" spans="1:3" x14ac:dyDescent="0.2">
      <c r="A689" s="25">
        <v>42339</v>
      </c>
      <c r="B689" s="26">
        <f>VLOOKUP(Table3032[[#This Row],[Month]],'DB Money Supply'!$A:$D,2)</f>
        <v>1302.3</v>
      </c>
      <c r="C689" s="63">
        <f>(Table3032[[#This Row],[Real M1 Money Stock]]-B677)/B677</f>
        <v>4.6696672560681489E-2</v>
      </c>
    </row>
    <row r="690" spans="1:3" x14ac:dyDescent="0.2">
      <c r="A690" s="25">
        <v>42370</v>
      </c>
      <c r="B690" s="26">
        <f>VLOOKUP(Table3032[[#This Row],[Month]],'DB Money Supply'!$A:$D,2)</f>
        <v>1304.4000000000001</v>
      </c>
      <c r="C690" s="63">
        <f>(Table3032[[#This Row],[Real M1 Money Stock]]-B678)/B678</f>
        <v>4.1187739463601644E-2</v>
      </c>
    </row>
    <row r="691" spans="1:3" x14ac:dyDescent="0.2">
      <c r="A691" s="25">
        <v>42401</v>
      </c>
      <c r="B691" s="26">
        <f>VLOOKUP(Table3032[[#This Row],[Month]],'DB Money Supply'!$A:$D,2)</f>
        <v>1320.2</v>
      </c>
      <c r="C691" s="63">
        <f>(Table3032[[#This Row],[Real M1 Money Stock]]-B679)/B679</f>
        <v>3.2454836943771014E-2</v>
      </c>
    </row>
    <row r="692" spans="1:3" x14ac:dyDescent="0.2">
      <c r="A692" s="25">
        <v>42430</v>
      </c>
      <c r="B692" s="26">
        <f>VLOOKUP(Table3032[[#This Row],[Month]],'DB Money Supply'!$A:$D,2)</f>
        <v>1326.1</v>
      </c>
      <c r="C692" s="63">
        <f>(Table3032[[#This Row],[Real M1 Money Stock]]-B680)/B680</f>
        <v>4.2367552271655291E-2</v>
      </c>
    </row>
    <row r="693" spans="1:3" x14ac:dyDescent="0.2">
      <c r="A693" s="25">
        <v>42461</v>
      </c>
      <c r="B693" s="26">
        <f>VLOOKUP(Table3032[[#This Row],[Month]],'DB Money Supply'!$A:$D,2)</f>
        <v>1338.6</v>
      </c>
      <c r="C693" s="63">
        <f>(Table3032[[#This Row],[Real M1 Money Stock]]-B681)/B681</f>
        <v>5.3518022981268697E-2</v>
      </c>
    </row>
    <row r="694" spans="1:3" x14ac:dyDescent="0.2">
      <c r="A694" s="25">
        <v>42491</v>
      </c>
      <c r="B694" s="26">
        <f>VLOOKUP(Table3032[[#This Row],[Month]],'DB Money Supply'!$A:$D,2)</f>
        <v>1351.4</v>
      </c>
      <c r="C694" s="63">
        <f>(Table3032[[#This Row],[Real M1 Money Stock]]-B682)/B682</f>
        <v>7.3476844864564295E-2</v>
      </c>
    </row>
    <row r="695" spans="1:3" x14ac:dyDescent="0.2">
      <c r="A695" s="25">
        <v>42522</v>
      </c>
      <c r="B695" s="26">
        <f>VLOOKUP(Table3032[[#This Row],[Month]],'DB Money Supply'!$A:$D,2)</f>
        <v>1350.5</v>
      </c>
      <c r="C695" s="63">
        <f>(Table3032[[#This Row],[Real M1 Money Stock]]-B683)/B683</f>
        <v>6.2632779919741838E-2</v>
      </c>
    </row>
    <row r="696" spans="1:3" x14ac:dyDescent="0.2">
      <c r="A696" s="25">
        <v>42552</v>
      </c>
      <c r="B696" s="26">
        <f>VLOOKUP(Table3032[[#This Row],[Month]],'DB Money Supply'!$A:$D,2)</f>
        <v>1350.5</v>
      </c>
      <c r="C696" s="63">
        <f>(Table3032[[#This Row],[Real M1 Money Stock]]-B684)/B684</f>
        <v>5.8136801692392111E-2</v>
      </c>
    </row>
    <row r="697" spans="1:3" x14ac:dyDescent="0.2">
      <c r="A697" s="25">
        <v>42583</v>
      </c>
      <c r="B697" s="26">
        <f>VLOOKUP(Table3032[[#This Row],[Month]],'DB Money Supply'!$A:$D,2)</f>
        <v>1378.4</v>
      </c>
      <c r="C697" s="63">
        <f>(Table3032[[#This Row],[Real M1 Money Stock]]-B685)/B685</f>
        <v>8.3392281694568998E-2</v>
      </c>
    </row>
    <row r="698" spans="1:3" x14ac:dyDescent="0.2">
      <c r="A698" s="25">
        <v>42614</v>
      </c>
      <c r="B698" s="26">
        <f>VLOOKUP(Table3032[[#This Row],[Month]],'DB Money Supply'!$A:$D,2)</f>
        <v>1377.7</v>
      </c>
      <c r="C698" s="63">
        <f>(Table3032[[#This Row],[Real M1 Money Stock]]-B686)/B686</f>
        <v>7.5236088347771873E-2</v>
      </c>
    </row>
    <row r="699" spans="1:3" x14ac:dyDescent="0.2">
      <c r="A699" s="25">
        <v>42644</v>
      </c>
      <c r="B699" s="26">
        <f>VLOOKUP(Table3032[[#This Row],[Month]],'DB Money Supply'!$A:$D,2)</f>
        <v>1377.6</v>
      </c>
      <c r="C699" s="63">
        <f>(Table3032[[#This Row],[Real M1 Money Stock]]-B687)/B687</f>
        <v>8.549365692222835E-2</v>
      </c>
    </row>
    <row r="700" spans="1:3" x14ac:dyDescent="0.2">
      <c r="A700" s="25">
        <v>42675</v>
      </c>
      <c r="B700" s="26">
        <f>VLOOKUP(Table3032[[#This Row],[Month]],'DB Money Supply'!$A:$D,2)</f>
        <v>1386.1</v>
      </c>
      <c r="C700" s="63">
        <f>(Table3032[[#This Row],[Real M1 Money Stock]]-B688)/B688</f>
        <v>7.0760911548860495E-2</v>
      </c>
    </row>
    <row r="701" spans="1:3" x14ac:dyDescent="0.2">
      <c r="A701" s="25">
        <v>42705</v>
      </c>
      <c r="B701" s="26">
        <f>VLOOKUP(Table3032[[#This Row],[Month]],'DB Money Supply'!$A:$D,2)</f>
        <v>1378.8</v>
      </c>
      <c r="C701" s="63">
        <f>(Table3032[[#This Row],[Real M1 Money Stock]]-B689)/B689</f>
        <v>5.8742225293711127E-2</v>
      </c>
    </row>
    <row r="702" spans="1:3" x14ac:dyDescent="0.2">
      <c r="A702" s="25">
        <v>42736</v>
      </c>
      <c r="B702" s="26">
        <f>VLOOKUP(Table3032[[#This Row],[Month]],'DB Money Supply'!$A:$D,2)</f>
        <v>1394.9</v>
      </c>
      <c r="C702" s="63">
        <f>(Table3032[[#This Row],[Real M1 Money Stock]]-B690)/B690</f>
        <v>6.9380558111008891E-2</v>
      </c>
    </row>
    <row r="703" spans="1:3" x14ac:dyDescent="0.2">
      <c r="A703" s="25">
        <v>42767</v>
      </c>
      <c r="B703" s="26">
        <f>VLOOKUP(Table3032[[#This Row],[Month]],'DB Money Supply'!$A:$D,2)</f>
        <v>1398.8</v>
      </c>
      <c r="C703" s="63">
        <f>(Table3032[[#This Row],[Real M1 Money Stock]]-B691)/B691</f>
        <v>5.9536433873655432E-2</v>
      </c>
    </row>
    <row r="704" spans="1:3" x14ac:dyDescent="0.2">
      <c r="A704" s="25">
        <v>42795</v>
      </c>
      <c r="B704" s="26">
        <f>VLOOKUP(Table3032[[#This Row],[Month]],'DB Money Supply'!$A:$D,2)</f>
        <v>1417.8</v>
      </c>
      <c r="C704" s="63">
        <f>(Table3032[[#This Row],[Real M1 Money Stock]]-B692)/B692</f>
        <v>6.9150139506824568E-2</v>
      </c>
    </row>
    <row r="705" spans="1:3" x14ac:dyDescent="0.2">
      <c r="A705" s="25">
        <v>42826</v>
      </c>
      <c r="B705" s="26">
        <f>VLOOKUP(Table3032[[#This Row],[Month]],'DB Money Supply'!$A:$D,2)</f>
        <v>1412.4</v>
      </c>
      <c r="C705" s="63">
        <f>(Table3032[[#This Row],[Real M1 Money Stock]]-B693)/B693</f>
        <v>5.5132227700582841E-2</v>
      </c>
    </row>
    <row r="706" spans="1:3" x14ac:dyDescent="0.2">
      <c r="A706" s="25">
        <v>42856</v>
      </c>
      <c r="B706" s="26">
        <f>VLOOKUP(Table3032[[#This Row],[Month]],'DB Money Supply'!$A:$D,2)</f>
        <v>1439.3</v>
      </c>
      <c r="C706" s="63">
        <f>(Table3032[[#This Row],[Real M1 Money Stock]]-B694)/B694</f>
        <v>6.5043658428296472E-2</v>
      </c>
    </row>
    <row r="707" spans="1:3" x14ac:dyDescent="0.2">
      <c r="A707" s="25">
        <v>42887</v>
      </c>
      <c r="B707" s="26">
        <f>VLOOKUP(Table3032[[#This Row],[Month]],'DB Money Supply'!$A:$D,2)</f>
        <v>1441.7</v>
      </c>
      <c r="C707" s="63">
        <f>(Table3032[[#This Row],[Real M1 Money Stock]]-B695)/B695</f>
        <v>6.7530544242873039E-2</v>
      </c>
    </row>
    <row r="708" spans="1:3" x14ac:dyDescent="0.2">
      <c r="A708" s="25">
        <v>42917</v>
      </c>
      <c r="B708" s="26">
        <f>VLOOKUP(Table3032[[#This Row],[Month]],'DB Money Supply'!$A:$D,2)</f>
        <v>1449.9</v>
      </c>
      <c r="C708" s="63">
        <f>(Table3032[[#This Row],[Real M1 Money Stock]]-B696)/B696</f>
        <v>7.3602369492780526E-2</v>
      </c>
    </row>
    <row r="709" spans="1:3" x14ac:dyDescent="0.2">
      <c r="A709" s="25">
        <v>42948</v>
      </c>
      <c r="B709" s="26">
        <f>VLOOKUP(Table3032[[#This Row],[Month]],'DB Money Supply'!$A:$D,2)</f>
        <v>1460.1</v>
      </c>
      <c r="C709" s="63">
        <f>(Table3032[[#This Row],[Real M1 Money Stock]]-B697)/B697</f>
        <v>5.927161926871722E-2</v>
      </c>
    </row>
    <row r="710" spans="1:3" x14ac:dyDescent="0.2">
      <c r="A710" s="25">
        <v>42979</v>
      </c>
      <c r="B710" s="26">
        <f>VLOOKUP(Table3032[[#This Row],[Month]],'DB Money Supply'!$A:$D,2)</f>
        <v>1445.3</v>
      </c>
      <c r="C710" s="63">
        <f>(Table3032[[#This Row],[Real M1 Money Stock]]-B698)/B698</f>
        <v>4.9067286056470864E-2</v>
      </c>
    </row>
    <row r="711" spans="1:3" x14ac:dyDescent="0.2">
      <c r="A711" s="25">
        <v>43009</v>
      </c>
      <c r="B711" s="26">
        <f>VLOOKUP(Table3032[[#This Row],[Month]],'DB Money Supply'!$A:$D,2)</f>
        <v>1460</v>
      </c>
      <c r="C711" s="63">
        <f>(Table3032[[#This Row],[Real M1 Money Stock]]-B699)/B699</f>
        <v>5.9814169570267202E-2</v>
      </c>
    </row>
    <row r="712" spans="1:3" x14ac:dyDescent="0.2">
      <c r="A712" s="25">
        <v>43040</v>
      </c>
      <c r="B712" s="26">
        <f>VLOOKUP(Table3032[[#This Row],[Month]],'DB Money Supply'!$A:$D,2)</f>
        <v>1468.2</v>
      </c>
      <c r="C712" s="63">
        <f>(Table3032[[#This Row],[Real M1 Money Stock]]-B700)/B700</f>
        <v>5.9230935718923704E-2</v>
      </c>
    </row>
    <row r="713" spans="1:3" x14ac:dyDescent="0.2">
      <c r="A713" s="25">
        <v>43070</v>
      </c>
      <c r="B713" s="26">
        <f>VLOOKUP(Table3032[[#This Row],[Month]],'DB Money Supply'!$A:$D,2)</f>
        <v>1460.8</v>
      </c>
      <c r="C713" s="63">
        <f>(Table3032[[#This Row],[Real M1 Money Stock]]-B701)/B701</f>
        <v>5.9472004641717438E-2</v>
      </c>
    </row>
    <row r="714" spans="1:3" x14ac:dyDescent="0.2">
      <c r="A714" s="25">
        <v>43101</v>
      </c>
      <c r="B714" s="26">
        <f>VLOOKUP(Table3032[[#This Row],[Month]],'DB Money Supply'!$A:$D,2)</f>
        <v>1474.9</v>
      </c>
      <c r="C714" s="63">
        <f>(Table3032[[#This Row],[Real M1 Money Stock]]-B702)/B702</f>
        <v>5.7351781489712518E-2</v>
      </c>
    </row>
    <row r="715" spans="1:3" x14ac:dyDescent="0.2">
      <c r="A715" s="25">
        <v>43132</v>
      </c>
      <c r="B715" s="26">
        <f>VLOOKUP(Table3032[[#This Row],[Month]],'DB Money Supply'!$A:$D,2)</f>
        <v>1457.6</v>
      </c>
      <c r="C715" s="63">
        <f>(Table3032[[#This Row],[Real M1 Money Stock]]-B703)/B703</f>
        <v>4.2036030883614496E-2</v>
      </c>
    </row>
    <row r="716" spans="1:3" x14ac:dyDescent="0.2">
      <c r="A716" s="25">
        <v>43160</v>
      </c>
      <c r="B716" s="26">
        <f>VLOOKUP(Table3032[[#This Row],[Month]],'DB Money Supply'!$A:$D,2)</f>
        <v>1471.8</v>
      </c>
      <c r="C716" s="63">
        <f>(Table3032[[#This Row],[Real M1 Money Stock]]-B704)/B704</f>
        <v>3.8087177316969957E-2</v>
      </c>
    </row>
    <row r="717" spans="1:3" x14ac:dyDescent="0.2">
      <c r="A717" s="25">
        <v>43191</v>
      </c>
      <c r="B717" s="26">
        <f>VLOOKUP(Table3032[[#This Row],[Month]],'DB Money Supply'!$A:$D,2)</f>
        <v>1459.8</v>
      </c>
      <c r="C717" s="63">
        <f>(Table3032[[#This Row],[Real M1 Money Stock]]-B705)/B705</f>
        <v>3.3559898045879256E-2</v>
      </c>
    </row>
    <row r="718" spans="1:3" x14ac:dyDescent="0.2">
      <c r="A718" s="25">
        <v>43221</v>
      </c>
      <c r="B718" s="26">
        <f>VLOOKUP(Table3032[[#This Row],[Month]],'DB Money Supply'!$A:$D,2)</f>
        <v>1453.9</v>
      </c>
      <c r="C718" s="63">
        <f>(Table3032[[#This Row],[Real M1 Money Stock]]-B706)/B706</f>
        <v>1.014381991245754E-2</v>
      </c>
    </row>
    <row r="719" spans="1:3" x14ac:dyDescent="0.2">
      <c r="A719" s="25">
        <v>43252</v>
      </c>
      <c r="B719" s="26">
        <f>VLOOKUP(Table3032[[#This Row],[Month]],'DB Money Supply'!$A:$D,2)</f>
        <v>1451.2</v>
      </c>
      <c r="C719" s="63">
        <f>(Table3032[[#This Row],[Real M1 Money Stock]]-B707)/B707</f>
        <v>6.5894430186585282E-3</v>
      </c>
    </row>
    <row r="720" spans="1:3" x14ac:dyDescent="0.2">
      <c r="A720" s="25">
        <v>43282</v>
      </c>
      <c r="B720" s="26">
        <f>VLOOKUP(Table3032[[#This Row],[Month]],'DB Money Supply'!$A:$D,2)</f>
        <v>1459.8</v>
      </c>
      <c r="C720" s="63">
        <f>(Table3032[[#This Row],[Real M1 Money Stock]]-B708)/B708</f>
        <v>6.8280571073866215E-3</v>
      </c>
    </row>
    <row r="721" spans="1:3" x14ac:dyDescent="0.2">
      <c r="A721" s="25">
        <v>43313</v>
      </c>
      <c r="B721" s="26">
        <f>VLOOKUP(Table3032[[#This Row],[Month]],'DB Money Supply'!$A:$D,2)</f>
        <v>1462.9</v>
      </c>
      <c r="C721" s="63">
        <f>(Table3032[[#This Row],[Real M1 Money Stock]]-B709)/B709</f>
        <v>1.9176768714472857E-3</v>
      </c>
    </row>
    <row r="722" spans="1:3" x14ac:dyDescent="0.2">
      <c r="A722" s="25">
        <v>43344</v>
      </c>
      <c r="B722" s="26">
        <f>VLOOKUP(Table3032[[#This Row],[Month]],'DB Money Supply'!$A:$D,2)</f>
        <v>1464.1</v>
      </c>
      <c r="C722" s="63">
        <f>(Table3032[[#This Row],[Real M1 Money Stock]]-B710)/B710</f>
        <v>1.3007680066422165E-2</v>
      </c>
    </row>
    <row r="723" spans="1:3" x14ac:dyDescent="0.2">
      <c r="A723" s="25">
        <v>43374</v>
      </c>
      <c r="B723" s="26">
        <f>VLOOKUP(Table3032[[#This Row],[Month]],'DB Money Supply'!$A:$D,2)</f>
        <v>1471.5</v>
      </c>
      <c r="C723" s="63">
        <f>(Table3032[[#This Row],[Real M1 Money Stock]]-B711)/B711</f>
        <v>7.8767123287671239E-3</v>
      </c>
    </row>
    <row r="724" spans="1:3" x14ac:dyDescent="0.2">
      <c r="A724" s="25">
        <v>43405</v>
      </c>
      <c r="B724" s="26">
        <f>VLOOKUP(Table3032[[#This Row],[Month]],'DB Money Supply'!$A:$D,2)</f>
        <v>1466.8</v>
      </c>
      <c r="C724" s="63">
        <f>(Table3032[[#This Row],[Real M1 Money Stock]]-B712)/B712</f>
        <v>-9.5354856286615649E-4</v>
      </c>
    </row>
    <row r="725" spans="1:3" x14ac:dyDescent="0.2">
      <c r="A725" s="25">
        <v>43435</v>
      </c>
      <c r="B725" s="26">
        <f>VLOOKUP(Table3032[[#This Row],[Month]],'DB Money Supply'!$A:$D,2)</f>
        <v>1493.6</v>
      </c>
      <c r="C725" s="63">
        <f>(Table3032[[#This Row],[Real M1 Money Stock]]-B713)/B713</f>
        <v>2.2453450164293506E-2</v>
      </c>
    </row>
    <row r="726" spans="1:3" x14ac:dyDescent="0.2">
      <c r="A726" s="25">
        <v>43466</v>
      </c>
      <c r="B726" s="26">
        <f>VLOOKUP(Table3032[[#This Row],[Month]],'DB Money Supply'!$A:$D,2)</f>
        <v>1494.6</v>
      </c>
      <c r="C726" s="63">
        <f>(Table3032[[#This Row],[Real M1 Money Stock]]-B714)/B714</f>
        <v>1.3356837751711856E-2</v>
      </c>
    </row>
    <row r="727" spans="1:3" x14ac:dyDescent="0.2">
      <c r="A727" s="25">
        <v>43497</v>
      </c>
      <c r="B727" s="26">
        <f>VLOOKUP(Table3032[[#This Row],[Month]],'DB Money Supply'!$A:$D,2)</f>
        <v>1495.6</v>
      </c>
      <c r="C727" s="63">
        <f>(Table3032[[#This Row],[Real M1 Money Stock]]-B715)/B715</f>
        <v>2.6070252469813395E-2</v>
      </c>
    </row>
    <row r="728" spans="1:3" x14ac:dyDescent="0.2">
      <c r="A728" s="25">
        <v>43525</v>
      </c>
      <c r="B728" s="26">
        <f>VLOOKUP(Table3032[[#This Row],[Month]],'DB Money Supply'!$A:$D,2)</f>
        <v>1474.1</v>
      </c>
      <c r="C728" s="63">
        <f>(Table3032[[#This Row],[Real M1 Money Stock]]-B716)/B716</f>
        <v>1.5627123250441328E-3</v>
      </c>
    </row>
    <row r="729" spans="1:3" x14ac:dyDescent="0.2">
      <c r="A729" s="25">
        <v>43556</v>
      </c>
      <c r="B729" s="26">
        <f>VLOOKUP(Table3032[[#This Row],[Month]],'DB Money Supply'!$A:$D,2)</f>
        <v>1476.8</v>
      </c>
      <c r="C729" s="63">
        <f>(Table3032[[#This Row],[Real M1 Money Stock]]-B717)/B717</f>
        <v>1.1645430880942595E-2</v>
      </c>
    </row>
    <row r="730" spans="1:3" x14ac:dyDescent="0.2">
      <c r="A730" s="25">
        <v>43586</v>
      </c>
      <c r="B730" s="26">
        <f>VLOOKUP(Table3032[[#This Row],[Month]],'DB Money Supply'!$A:$D,2)</f>
        <v>1478.4</v>
      </c>
      <c r="C730" s="63">
        <f>(Table3032[[#This Row],[Real M1 Money Stock]]-B718)/B718</f>
        <v>1.6851227732306209E-2</v>
      </c>
    </row>
    <row r="731" spans="1:3" x14ac:dyDescent="0.2">
      <c r="A731" s="25">
        <v>43617</v>
      </c>
      <c r="B731" s="26">
        <f>VLOOKUP(Table3032[[#This Row],[Month]],'DB Money Supply'!$A:$D,2)</f>
        <v>1493</v>
      </c>
      <c r="C731" s="63">
        <f>(Table3032[[#This Row],[Real M1 Money Stock]]-B719)/B719</f>
        <v>2.8803748621830178E-2</v>
      </c>
    </row>
    <row r="732" spans="1:3" x14ac:dyDescent="0.2">
      <c r="A732" s="25">
        <v>43647</v>
      </c>
      <c r="B732" s="26">
        <f>VLOOKUP(Table3032[[#This Row],[Month]],'DB Money Supply'!$A:$D,2)</f>
        <v>1502.3</v>
      </c>
      <c r="C732" s="63">
        <f>(Table3032[[#This Row],[Real M1 Money Stock]]-B720)/B720</f>
        <v>2.9113577202356487E-2</v>
      </c>
    </row>
    <row r="733" spans="1:3" x14ac:dyDescent="0.2">
      <c r="A733" s="25">
        <v>43678</v>
      </c>
      <c r="B733" s="26">
        <f>VLOOKUP(Table3032[[#This Row],[Month]],'DB Money Supply'!$A:$D,2)</f>
        <v>1500.9</v>
      </c>
      <c r="C733" s="63">
        <f>(Table3032[[#This Row],[Real M1 Money Stock]]-B721)/B721</f>
        <v>2.5975801490190714E-2</v>
      </c>
    </row>
    <row r="734" spans="1:3" x14ac:dyDescent="0.2">
      <c r="A734" s="25">
        <v>43709</v>
      </c>
      <c r="B734" s="26">
        <f>VLOOKUP(Table3032[[#This Row],[Month]],'DB Money Supply'!$A:$D,2)</f>
        <v>1515.5</v>
      </c>
      <c r="C734" s="63">
        <f>(Table3032[[#This Row],[Real M1 Money Stock]]-B722)/B722</f>
        <v>3.5106891605764697E-2</v>
      </c>
    </row>
    <row r="735" spans="1:3" x14ac:dyDescent="0.2">
      <c r="A735" s="25">
        <v>43739</v>
      </c>
      <c r="B735" s="26">
        <f>VLOOKUP(Table3032[[#This Row],[Month]],'DB Money Supply'!$A:$D,2)</f>
        <v>1525.4</v>
      </c>
      <c r="C735" s="63">
        <f>(Table3032[[#This Row],[Real M1 Money Stock]]-B723)/B723</f>
        <v>3.6629289840299076E-2</v>
      </c>
    </row>
    <row r="736" spans="1:3" x14ac:dyDescent="0.2">
      <c r="A736" s="25">
        <v>43770</v>
      </c>
      <c r="B736" s="26">
        <f>VLOOKUP(Table3032[[#This Row],[Month]],'DB Money Supply'!$A:$D,2)</f>
        <v>1533.2</v>
      </c>
      <c r="C736" s="63">
        <f>(Table3032[[#This Row],[Real M1 Money Stock]]-B724)/B724</f>
        <v>4.5268611944368757E-2</v>
      </c>
    </row>
    <row r="737" spans="1:3" x14ac:dyDescent="0.2">
      <c r="A737" s="25">
        <v>43800</v>
      </c>
      <c r="B737" s="26">
        <f>VLOOKUP(Table3032[[#This Row],[Month]],'DB Money Supply'!$A:$D,2)</f>
        <v>1553.5</v>
      </c>
      <c r="C737" s="63">
        <f>(Table3032[[#This Row],[Real M1 Money Stock]]-B725)/B725</f>
        <v>4.010444563470815E-2</v>
      </c>
    </row>
    <row r="738" spans="1:3" x14ac:dyDescent="0.2">
      <c r="A738" s="25">
        <v>43831</v>
      </c>
      <c r="B738" s="26">
        <f>VLOOKUP(Table3032[[#This Row],[Month]],'DB Money Supply'!$A:$D,2)</f>
        <v>1553.7</v>
      </c>
      <c r="C738" s="63">
        <f>(Table3032[[#This Row],[Real M1 Money Stock]]-B726)/B726</f>
        <v>3.9542352468888091E-2</v>
      </c>
    </row>
    <row r="739" spans="1:3" x14ac:dyDescent="0.2">
      <c r="A739" s="25">
        <v>43862</v>
      </c>
      <c r="B739" s="26">
        <f>VLOOKUP(Table3032[[#This Row],[Month]],'DB Money Supply'!$A:$D,2)</f>
        <v>1556.4</v>
      </c>
      <c r="C739" s="63">
        <f>(Table3032[[#This Row],[Real M1 Money Stock]]-B727)/B727</f>
        <v>4.0652580903985144E-2</v>
      </c>
    </row>
    <row r="740" spans="1:3" x14ac:dyDescent="0.2">
      <c r="A740" s="25">
        <v>43891</v>
      </c>
      <c r="B740" s="26">
        <f>VLOOKUP(Table3032[[#This Row],[Month]],'DB Money Supply'!$A:$D,2)</f>
        <v>1659.5</v>
      </c>
      <c r="C740" s="63">
        <f>(Table3032[[#This Row],[Real M1 Money Stock]]-B728)/B728</f>
        <v>0.12577165728240969</v>
      </c>
    </row>
    <row r="741" spans="1:3" x14ac:dyDescent="0.2">
      <c r="A741" s="25">
        <v>43922</v>
      </c>
      <c r="B741" s="26">
        <f>VLOOKUP(Table3032[[#This Row],[Month]],'DB Money Supply'!$A:$D,2)</f>
        <v>1863.6</v>
      </c>
      <c r="C741" s="63">
        <f>(Table3032[[#This Row],[Real M1 Money Stock]]-B729)/B729</f>
        <v>0.26191765980498372</v>
      </c>
    </row>
    <row r="742" spans="1:3" x14ac:dyDescent="0.2">
      <c r="A742" s="25">
        <v>43952</v>
      </c>
      <c r="B742" s="26">
        <f>VLOOKUP(Table3032[[#This Row],[Month]],'DB Money Supply'!$A:$D,2)</f>
        <v>6353.8</v>
      </c>
      <c r="C742" s="63">
        <f>(Table3032[[#This Row],[Real M1 Money Stock]]-B730)/B730</f>
        <v>3.2977543290043285</v>
      </c>
    </row>
    <row r="743" spans="1:3" x14ac:dyDescent="0.2">
      <c r="A743" s="25">
        <v>43983</v>
      </c>
      <c r="B743" s="26">
        <f>VLOOKUP(Table3032[[#This Row],[Month]],'DB Money Supply'!$A:$D,2)</f>
        <v>6445.8</v>
      </c>
      <c r="C743" s="63">
        <f>(Table3032[[#This Row],[Real M1 Money Stock]]-B731)/B731</f>
        <v>3.3173476222371066</v>
      </c>
    </row>
    <row r="744" spans="1:3" x14ac:dyDescent="0.2">
      <c r="A744" s="25">
        <v>44013</v>
      </c>
      <c r="B744" s="26">
        <f>VLOOKUP(Table3032[[#This Row],[Month]],'DB Money Supply'!$A:$D,2)</f>
        <v>6486.3</v>
      </c>
      <c r="C744" s="63">
        <f>(Table3032[[#This Row],[Real M1 Money Stock]]-B732)/B732</f>
        <v>3.3175797111096319</v>
      </c>
    </row>
    <row r="745" spans="1:3" x14ac:dyDescent="0.2">
      <c r="A745" s="25">
        <v>44044</v>
      </c>
      <c r="B745" s="26">
        <f>VLOOKUP(Table3032[[#This Row],[Month]],'DB Money Supply'!$A:$D,2)</f>
        <v>6507.2</v>
      </c>
      <c r="C745" s="63">
        <f>(Table3032[[#This Row],[Real M1 Money Stock]]-B733)/B733</f>
        <v>3.3355320141248579</v>
      </c>
    </row>
    <row r="746" spans="1:3" x14ac:dyDescent="0.2">
      <c r="A746" s="25">
        <v>44075</v>
      </c>
      <c r="B746" s="26">
        <f>VLOOKUP(Table3032[[#This Row],[Month]],'DB Money Supply'!$A:$D,2)</f>
        <v>6595</v>
      </c>
      <c r="C746" s="63">
        <f>(Table3032[[#This Row],[Real M1 Money Stock]]-B734)/B734</f>
        <v>3.3516991092048829</v>
      </c>
    </row>
    <row r="747" spans="1:3" x14ac:dyDescent="0.2">
      <c r="A747" s="25">
        <v>44105</v>
      </c>
      <c r="B747" s="26">
        <f>VLOOKUP(Table3032[[#This Row],[Month]],'DB Money Supply'!$A:$D,2)</f>
        <v>6660</v>
      </c>
      <c r="C747" s="63">
        <f>(Table3032[[#This Row],[Real M1 Money Stock]]-B735)/B735</f>
        <v>3.3660679166120362</v>
      </c>
    </row>
    <row r="748" spans="1:3" x14ac:dyDescent="0.2">
      <c r="A748" s="25">
        <v>44136</v>
      </c>
      <c r="B748" s="26">
        <f>VLOOKUP(Table3032[[#This Row],[Month]],'DB Money Supply'!$A:$D,2)</f>
        <v>6741</v>
      </c>
      <c r="C748" s="63">
        <f>(Table3032[[#This Row],[Real M1 Money Stock]]-B736)/B736</f>
        <v>3.3966866684059482</v>
      </c>
    </row>
    <row r="749" spans="1:3" x14ac:dyDescent="0.2">
      <c r="A749" s="25">
        <v>44166</v>
      </c>
      <c r="B749" s="26">
        <f>VLOOKUP(Table3032[[#This Row],[Month]],'DB Money Supply'!$A:$D,2)</f>
        <v>6810.1</v>
      </c>
      <c r="C749" s="63">
        <f>(Table3032[[#This Row],[Real M1 Money Stock]]-B737)/B737</f>
        <v>3.3837141937560351</v>
      </c>
    </row>
    <row r="750" spans="1:3" x14ac:dyDescent="0.2">
      <c r="A750" s="25">
        <v>44197</v>
      </c>
      <c r="B750" s="26">
        <f>VLOOKUP(Table3032[[#This Row],[Month]],'DB Money Supply'!$A:$D,2)</f>
        <v>6902.6</v>
      </c>
      <c r="C750" s="63">
        <f>(Table3032[[#This Row],[Real M1 Money Stock]]-B738)/B738</f>
        <v>3.4426852030636548</v>
      </c>
    </row>
    <row r="751" spans="1:3" x14ac:dyDescent="0.2">
      <c r="A751" s="25">
        <v>44228</v>
      </c>
      <c r="B751" s="26">
        <f>VLOOKUP(Table3032[[#This Row],[Month]],'DB Money Supply'!$A:$D,2)</f>
        <v>6987.9</v>
      </c>
      <c r="C751" s="63">
        <f>(Table3032[[#This Row],[Real M1 Money Stock]]-B739)/B739</f>
        <v>3.4897841171935231</v>
      </c>
    </row>
    <row r="752" spans="1:3" x14ac:dyDescent="0.2">
      <c r="A752" s="25">
        <v>44256</v>
      </c>
      <c r="B752" s="26">
        <f>VLOOKUP(Table3032[[#This Row],[Month]],'DB Money Supply'!$A:$D,2)</f>
        <v>7050.5</v>
      </c>
      <c r="C752" s="63">
        <f>(Table3032[[#This Row],[Real M1 Money Stock]]-B740)/B740</f>
        <v>3.2485688460379634</v>
      </c>
    </row>
    <row r="753" spans="1:3" x14ac:dyDescent="0.2">
      <c r="A753" s="25">
        <v>44287</v>
      </c>
      <c r="B753" s="26">
        <f>VLOOKUP(Table3032[[#This Row],[Month]],'DB Money Supply'!$A:$D,2)</f>
        <v>7093.4</v>
      </c>
      <c r="C753" s="63">
        <f>(Table3032[[#This Row],[Real M1 Money Stock]]-B741)/B741</f>
        <v>2.8062889031981109</v>
      </c>
    </row>
    <row r="754" spans="1:3" x14ac:dyDescent="0.2">
      <c r="A754" s="25">
        <v>44317</v>
      </c>
      <c r="B754" s="26">
        <f>VLOOKUP(Table3032[[#This Row],[Month]],'DB Money Supply'!$A:$D,2)</f>
        <v>7152.8</v>
      </c>
      <c r="C754" s="63">
        <f>(Table3032[[#This Row],[Real M1 Money Stock]]-B742)/B742</f>
        <v>0.12575151877616544</v>
      </c>
    </row>
    <row r="755" spans="1:3" x14ac:dyDescent="0.2">
      <c r="A755" s="25">
        <v>44348</v>
      </c>
      <c r="B755" s="26">
        <f>VLOOKUP(Table3032[[#This Row],[Month]],'DB Money Supply'!$A:$D,2)</f>
        <v>7106</v>
      </c>
      <c r="C755" s="63">
        <f>(Table3032[[#This Row],[Real M1 Money Stock]]-B743)/B743</f>
        <v>0.10242328337832383</v>
      </c>
    </row>
    <row r="756" spans="1:3" x14ac:dyDescent="0.2">
      <c r="A756" s="25">
        <v>44378</v>
      </c>
      <c r="B756" s="26">
        <f>VLOOKUP(Table3032[[#This Row],[Month]],'DB Money Supply'!$A:$D,2)</f>
        <v>7132.8</v>
      </c>
      <c r="C756" s="63">
        <f>(Table3032[[#This Row],[Real M1 Money Stock]]-B744)/B744</f>
        <v>9.967161555894731E-2</v>
      </c>
    </row>
    <row r="757" spans="1:3" x14ac:dyDescent="0.2">
      <c r="A757" s="25">
        <v>44409</v>
      </c>
      <c r="B757" s="26">
        <f>VLOOKUP(Table3032[[#This Row],[Month]],'DB Money Supply'!$A:$D,2)</f>
        <v>7214</v>
      </c>
      <c r="C757" s="63">
        <f>(Table3032[[#This Row],[Real M1 Money Stock]]-B745)/B745</f>
        <v>0.10861814605360219</v>
      </c>
    </row>
    <row r="758" spans="1:3" x14ac:dyDescent="0.2">
      <c r="A758" s="25">
        <v>44440</v>
      </c>
      <c r="B758" s="26">
        <f>VLOOKUP(Table3032[[#This Row],[Month]],'DB Money Supply'!$A:$D,2)</f>
        <v>7249.9</v>
      </c>
      <c r="C758" s="63">
        <f>(Table3032[[#This Row],[Real M1 Money Stock]]-B746)/B746</f>
        <v>9.9302501895375234E-2</v>
      </c>
    </row>
    <row r="759" spans="1:3" x14ac:dyDescent="0.2">
      <c r="A759" s="25">
        <v>44470</v>
      </c>
      <c r="B759" s="26">
        <f>VLOOKUP(Table3032[[#This Row],[Month]],'DB Money Supply'!$A:$D,2)</f>
        <v>7257.6</v>
      </c>
      <c r="C759" s="63">
        <f>(Table3032[[#This Row],[Real M1 Money Stock]]-B747)/B747</f>
        <v>8.9729729729729785E-2</v>
      </c>
    </row>
    <row r="760" spans="1:3" x14ac:dyDescent="0.2">
      <c r="A760" s="25">
        <v>44501</v>
      </c>
      <c r="B760" s="26">
        <f>VLOOKUP(Table3032[[#This Row],[Month]],'DB Money Supply'!$A:$D,2)</f>
        <v>7295.3</v>
      </c>
      <c r="C760" s="63">
        <f>(Table3032[[#This Row],[Real M1 Money Stock]]-B748)/B748</f>
        <v>8.2228156059931792E-2</v>
      </c>
    </row>
    <row r="761" spans="1:3" x14ac:dyDescent="0.2">
      <c r="A761" s="25">
        <v>44531</v>
      </c>
      <c r="B761" s="26">
        <f>VLOOKUP(Table3032[[#This Row],[Month]],'DB Money Supply'!$A:$D,2)</f>
        <v>7335.4</v>
      </c>
      <c r="C761" s="63">
        <f>(Table3032[[#This Row],[Real M1 Money Stock]]-B749)/B749</f>
        <v>7.7135431197779658E-2</v>
      </c>
    </row>
  </sheetData>
  <conditionalFormatting sqref="C18:C761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61"/>
  <sheetViews>
    <sheetView zoomScale="170" zoomScaleNormal="170" workbookViewId="0">
      <pane ySplit="5" topLeftCell="A747" activePane="bottomLeft" state="frozen"/>
      <selection pane="bottomLeft" activeCell="I763" sqref="I763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2" customWidth="1"/>
    <col min="7" max="7" width="13.33203125" style="72" customWidth="1"/>
    <col min="8" max="20" width="9.1640625" style="72" customWidth="1"/>
    <col min="21" max="16384" width="9.1640625" style="72"/>
  </cols>
  <sheetData>
    <row r="1" spans="1:13" x14ac:dyDescent="0.2">
      <c r="A1" s="1" t="s">
        <v>6</v>
      </c>
    </row>
    <row r="2" spans="1:13" x14ac:dyDescent="0.2">
      <c r="A2" s="72" t="s">
        <v>139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1" t="s">
        <v>80</v>
      </c>
      <c r="B5" s="52" t="s">
        <v>140</v>
      </c>
      <c r="C5" s="53" t="s">
        <v>141</v>
      </c>
    </row>
    <row r="6" spans="1:13" x14ac:dyDescent="0.2">
      <c r="A6" s="22">
        <v>21551</v>
      </c>
      <c r="B6" s="24">
        <f>VLOOKUP(Table30[[#This Row],[Month]],'DB Money Supply'!$A:$D,3)</f>
        <v>987.9</v>
      </c>
      <c r="C6" s="23"/>
    </row>
    <row r="7" spans="1:13" x14ac:dyDescent="0.2">
      <c r="A7" s="22">
        <v>21582</v>
      </c>
      <c r="B7" s="24">
        <f>VLOOKUP(Table30[[#This Row],[Month]],'DB Money Supply'!$A:$D,3)</f>
        <v>992.1</v>
      </c>
      <c r="C7" s="23"/>
    </row>
    <row r="8" spans="1:13" x14ac:dyDescent="0.2">
      <c r="A8" s="22">
        <v>21610</v>
      </c>
      <c r="B8" s="24">
        <f>VLOOKUP(Table30[[#This Row],[Month]],'DB Money Supply'!$A:$D,3)</f>
        <v>998.3</v>
      </c>
      <c r="C8" s="23"/>
    </row>
    <row r="9" spans="1:13" x14ac:dyDescent="0.2">
      <c r="A9" s="22">
        <v>21641</v>
      </c>
      <c r="B9" s="24">
        <f>VLOOKUP(Table30[[#This Row],[Month]],'DB Money Supply'!$A:$D,3)</f>
        <v>1001</v>
      </c>
      <c r="C9" s="23"/>
    </row>
    <row r="10" spans="1:13" x14ac:dyDescent="0.2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2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2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2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2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2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2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2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2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2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2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2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2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2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2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2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2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2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2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2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2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2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2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2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2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2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2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2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2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2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2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2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2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2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2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2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2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2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2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2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2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2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2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2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2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2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2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2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2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2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2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2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2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2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2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2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2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2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2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2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2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2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2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2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2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2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2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2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2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2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2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2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2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2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2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2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2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2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2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2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2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2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2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2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2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2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2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2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2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2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2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2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2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2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2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2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2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2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2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2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2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2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2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2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2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2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2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2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2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2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2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2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2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2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2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2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2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2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2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2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2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2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2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2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2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2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2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2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2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2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2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2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2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2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2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2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2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2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2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2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2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2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2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2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2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2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2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2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2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2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2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2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2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2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2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2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2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2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2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2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2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2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2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2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2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2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2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2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2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2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2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2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2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2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2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2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2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2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2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2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2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2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2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2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2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2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2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2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2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2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2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2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2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2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2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2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2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2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2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2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2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2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2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2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2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2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2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2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2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2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2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2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2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2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2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2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2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2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2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2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2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2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2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2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2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2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2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2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2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2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2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2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2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2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2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2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2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2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2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2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2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2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2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2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2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2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2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2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2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2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2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2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2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2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2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2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2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2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2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2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2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2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2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2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2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2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2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2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2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2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2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2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2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2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2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2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2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2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2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2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2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2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2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2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2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2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2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2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2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2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2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2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2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2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2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2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2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2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2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2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2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2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2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2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2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2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2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2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2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2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2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2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2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2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2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2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2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2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2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2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2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2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2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2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2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2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2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2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2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2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2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2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2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2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2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2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2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2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2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2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2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2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2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2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2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2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2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2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2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2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2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2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2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2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2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2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2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2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2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2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2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2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2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2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2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2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2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2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2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2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2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2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2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2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2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2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2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2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2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2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2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2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2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2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2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2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2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2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2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2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2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2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2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2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2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2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2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2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2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2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2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2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2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2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2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2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2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2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2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2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2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2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2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2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2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2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2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2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2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2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2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2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2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2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2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2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2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2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2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2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2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2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2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2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2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2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2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2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2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2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2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2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2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2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2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2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2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2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2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2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2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2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2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2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2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2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2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2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2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2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2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2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2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2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2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2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2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2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2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2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2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2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2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2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2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2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2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2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2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2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2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2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2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2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2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2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2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2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2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2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2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2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2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2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2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2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2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2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2">
      <c r="A508" s="22">
        <v>36831</v>
      </c>
      <c r="B508" s="24">
        <f>VLOOKUP(Table30[[#This Row],[Month]],'DB Money Supply'!$A:$D,3)</f>
        <v>2801.4</v>
      </c>
      <c r="C508" s="63">
        <f>(Table30[[#This Row],[Real M2 Money Stock]]-B496)/B496</f>
        <v>2.3230330922638581E-2</v>
      </c>
    </row>
    <row r="509" spans="1:3" x14ac:dyDescent="0.2">
      <c r="A509" s="22">
        <v>36861</v>
      </c>
      <c r="B509" s="24">
        <f>VLOOKUP(Table30[[#This Row],[Month]],'DB Money Supply'!$A:$D,3)</f>
        <v>2820.6</v>
      </c>
      <c r="C509" s="63">
        <f>(Table30[[#This Row],[Real M2 Money Stock]]-B497)/B497</f>
        <v>2.6568641723686125E-2</v>
      </c>
    </row>
    <row r="510" spans="1:3" x14ac:dyDescent="0.2">
      <c r="A510" s="22">
        <v>36892</v>
      </c>
      <c r="B510" s="24">
        <f>VLOOKUP(Table30[[#This Row],[Month]],'DB Money Supply'!$A:$D,3)</f>
        <v>2833.3</v>
      </c>
      <c r="C510" s="63">
        <f>(Table30[[#This Row],[Real M2 Money Stock]]-B498)/B498</f>
        <v>2.7973296567738323E-2</v>
      </c>
    </row>
    <row r="511" spans="1:3" x14ac:dyDescent="0.2">
      <c r="A511" s="22">
        <v>36923</v>
      </c>
      <c r="B511" s="24">
        <f>VLOOKUP(Table30[[#This Row],[Month]],'DB Money Supply'!$A:$D,3)</f>
        <v>2848.6</v>
      </c>
      <c r="C511" s="63">
        <f>(Table30[[#This Row],[Real M2 Money Stock]]-B499)/B499</f>
        <v>3.4876117125626681E-2</v>
      </c>
    </row>
    <row r="512" spans="1:3" x14ac:dyDescent="0.2">
      <c r="A512" s="22">
        <v>36951</v>
      </c>
      <c r="B512" s="24">
        <f>VLOOKUP(Table30[[#This Row],[Month]],'DB Money Supply'!$A:$D,3)</f>
        <v>2879.7</v>
      </c>
      <c r="C512" s="63">
        <f>(Table30[[#This Row],[Real M2 Money Stock]]-B500)/B500</f>
        <v>4.5452895262297989E-2</v>
      </c>
    </row>
    <row r="513" spans="1:3" x14ac:dyDescent="0.2">
      <c r="A513" s="22">
        <v>36982</v>
      </c>
      <c r="B513" s="24">
        <f>VLOOKUP(Table30[[#This Row],[Month]],'DB Money Supply'!$A:$D,3)</f>
        <v>2911.1</v>
      </c>
      <c r="C513" s="63">
        <f>(Table30[[#This Row],[Real M2 Money Stock]]-B501)/B501</f>
        <v>4.3853987378083666E-2</v>
      </c>
    </row>
    <row r="514" spans="1:3" x14ac:dyDescent="0.2">
      <c r="A514" s="22">
        <v>37012</v>
      </c>
      <c r="B514" s="24">
        <f>VLOOKUP(Table30[[#This Row],[Month]],'DB Money Supply'!$A:$D,3)</f>
        <v>2894.6</v>
      </c>
      <c r="C514" s="63">
        <f>(Table30[[#This Row],[Real M2 Money Stock]]-B502)/B502</f>
        <v>4.2422932872370971E-2</v>
      </c>
    </row>
    <row r="515" spans="1:3" x14ac:dyDescent="0.2">
      <c r="A515" s="22">
        <v>37043</v>
      </c>
      <c r="B515" s="24">
        <f>VLOOKUP(Table30[[#This Row],[Month]],'DB Money Supply'!$A:$D,3)</f>
        <v>2910.8</v>
      </c>
      <c r="C515" s="63">
        <f>(Table30[[#This Row],[Real M2 Money Stock]]-B503)/B503</f>
        <v>5.041319331673353E-2</v>
      </c>
    </row>
    <row r="516" spans="1:3" x14ac:dyDescent="0.2">
      <c r="A516" s="22">
        <v>37073</v>
      </c>
      <c r="B516" s="24">
        <f>VLOOKUP(Table30[[#This Row],[Month]],'DB Money Supply'!$A:$D,3)</f>
        <v>2932.6</v>
      </c>
      <c r="C516" s="63">
        <f>(Table30[[#This Row],[Real M2 Money Stock]]-B504)/B504</f>
        <v>5.7478724938699009E-2</v>
      </c>
    </row>
    <row r="517" spans="1:3" x14ac:dyDescent="0.2">
      <c r="A517" s="22">
        <v>37104</v>
      </c>
      <c r="B517" s="24">
        <f>VLOOKUP(Table30[[#This Row],[Month]],'DB Money Supply'!$A:$D,3)</f>
        <v>2951.7</v>
      </c>
      <c r="C517" s="63">
        <f>(Table30[[#This Row],[Real M2 Money Stock]]-B505)/B505</f>
        <v>5.8146621258289947E-2</v>
      </c>
    </row>
    <row r="518" spans="1:3" x14ac:dyDescent="0.2">
      <c r="A518" s="22">
        <v>37135</v>
      </c>
      <c r="B518" s="24">
        <f>VLOOKUP(Table30[[#This Row],[Month]],'DB Money Supply'!$A:$D,3)</f>
        <v>3002.5</v>
      </c>
      <c r="C518" s="63">
        <f>(Table30[[#This Row],[Real M2 Money Stock]]-B506)/B506</f>
        <v>7.4009157247102622E-2</v>
      </c>
    </row>
    <row r="519" spans="1:3" x14ac:dyDescent="0.2">
      <c r="A519" s="22">
        <v>37165</v>
      </c>
      <c r="B519" s="24">
        <f>VLOOKUP(Table30[[#This Row],[Month]],'DB Money Supply'!$A:$D,3)</f>
        <v>3004.5</v>
      </c>
      <c r="C519" s="63">
        <f>(Table30[[#This Row],[Real M2 Money Stock]]-B507)/B507</f>
        <v>7.3035714285714287E-2</v>
      </c>
    </row>
    <row r="520" spans="1:3" x14ac:dyDescent="0.2">
      <c r="A520" s="22">
        <v>37196</v>
      </c>
      <c r="B520" s="24">
        <f>VLOOKUP(Table30[[#This Row],[Month]],'DB Money Supply'!$A:$D,3)</f>
        <v>3030.8</v>
      </c>
      <c r="C520" s="63">
        <f>(Table30[[#This Row],[Real M2 Money Stock]]-B508)/B508</f>
        <v>8.1887627614764077E-2</v>
      </c>
    </row>
    <row r="521" spans="1:3" x14ac:dyDescent="0.2">
      <c r="A521" s="22">
        <v>37226</v>
      </c>
      <c r="B521" s="24">
        <f>VLOOKUP(Table30[[#This Row],[Month]],'DB Money Supply'!$A:$D,3)</f>
        <v>3062.4</v>
      </c>
      <c r="C521" s="63">
        <f>(Table30[[#This Row],[Real M2 Money Stock]]-B509)/B509</f>
        <v>8.5726441182727153E-2</v>
      </c>
    </row>
    <row r="522" spans="1:3" x14ac:dyDescent="0.2">
      <c r="A522" s="22">
        <v>37257</v>
      </c>
      <c r="B522" s="24">
        <f>VLOOKUP(Table30[[#This Row],[Month]],'DB Money Supply'!$A:$D,3)</f>
        <v>3068.7</v>
      </c>
      <c r="C522" s="63">
        <f>(Table30[[#This Row],[Real M2 Money Stock]]-B510)/B510</f>
        <v>8.3083330392122123E-2</v>
      </c>
    </row>
    <row r="523" spans="1:3" x14ac:dyDescent="0.2">
      <c r="A523" s="22">
        <v>37288</v>
      </c>
      <c r="B523" s="24">
        <f>VLOOKUP(Table30[[#This Row],[Month]],'DB Money Supply'!$A:$D,3)</f>
        <v>3080</v>
      </c>
      <c r="C523" s="63">
        <f>(Table30[[#This Row],[Real M2 Money Stock]]-B511)/B511</f>
        <v>8.123288633012711E-2</v>
      </c>
    </row>
    <row r="524" spans="1:3" x14ac:dyDescent="0.2">
      <c r="A524" s="22">
        <v>37316</v>
      </c>
      <c r="B524" s="24">
        <f>VLOOKUP(Table30[[#This Row],[Month]],'DB Money Supply'!$A:$D,3)</f>
        <v>3078</v>
      </c>
      <c r="C524" s="63">
        <f>(Table30[[#This Row],[Real M2 Money Stock]]-B512)/B512</f>
        <v>6.8861339722887868E-2</v>
      </c>
    </row>
    <row r="525" spans="1:3" x14ac:dyDescent="0.2">
      <c r="A525" s="22">
        <v>37347</v>
      </c>
      <c r="B525" s="24">
        <f>VLOOKUP(Table30[[#This Row],[Month]],'DB Money Supply'!$A:$D,3)</f>
        <v>3064.4</v>
      </c>
      <c r="C525" s="63">
        <f>(Table30[[#This Row],[Real M2 Money Stock]]-B513)/B513</f>
        <v>5.2660506337810511E-2</v>
      </c>
    </row>
    <row r="526" spans="1:3" x14ac:dyDescent="0.2">
      <c r="A526" s="22">
        <v>37377</v>
      </c>
      <c r="B526" s="24">
        <f>VLOOKUP(Table30[[#This Row],[Month]],'DB Money Supply'!$A:$D,3)</f>
        <v>3075.5</v>
      </c>
      <c r="C526" s="63">
        <f>(Table30[[#This Row],[Real M2 Money Stock]]-B514)/B514</f>
        <v>6.2495681614039969E-2</v>
      </c>
    </row>
    <row r="527" spans="1:3" x14ac:dyDescent="0.2">
      <c r="A527" s="22">
        <v>37408</v>
      </c>
      <c r="B527" s="24">
        <f>VLOOKUP(Table30[[#This Row],[Month]],'DB Money Supply'!$A:$D,3)</f>
        <v>3087.8</v>
      </c>
      <c r="C527" s="63">
        <f>(Table30[[#This Row],[Real M2 Money Stock]]-B515)/B515</f>
        <v>6.0808025285144972E-2</v>
      </c>
    </row>
    <row r="528" spans="1:3" x14ac:dyDescent="0.2">
      <c r="A528" s="22">
        <v>37438</v>
      </c>
      <c r="B528" s="24">
        <f>VLOOKUP(Table30[[#This Row],[Month]],'DB Money Supply'!$A:$D,3)</f>
        <v>3104.6</v>
      </c>
      <c r="C528" s="63">
        <f>(Table30[[#This Row],[Real M2 Money Stock]]-B516)/B516</f>
        <v>5.865102639296188E-2</v>
      </c>
    </row>
    <row r="529" spans="1:3" x14ac:dyDescent="0.2">
      <c r="A529" s="22">
        <v>37469</v>
      </c>
      <c r="B529" s="24">
        <f>VLOOKUP(Table30[[#This Row],[Month]],'DB Money Supply'!$A:$D,3)</f>
        <v>3119.4</v>
      </c>
      <c r="C529" s="63">
        <f>(Table30[[#This Row],[Real M2 Money Stock]]-B517)/B517</f>
        <v>5.6814716942778835E-2</v>
      </c>
    </row>
    <row r="530" spans="1:3" x14ac:dyDescent="0.2">
      <c r="A530" s="22">
        <v>37500</v>
      </c>
      <c r="B530" s="24">
        <f>VLOOKUP(Table30[[#This Row],[Month]],'DB Money Supply'!$A:$D,3)</f>
        <v>3127.8</v>
      </c>
      <c r="C530" s="63">
        <f>(Table30[[#This Row],[Real M2 Money Stock]]-B518)/B518</f>
        <v>4.1731890091590403E-2</v>
      </c>
    </row>
    <row r="531" spans="1:3" x14ac:dyDescent="0.2">
      <c r="A531" s="22">
        <v>37530</v>
      </c>
      <c r="B531" s="24">
        <f>VLOOKUP(Table30[[#This Row],[Month]],'DB Money Supply'!$A:$D,3)</f>
        <v>3145.5</v>
      </c>
      <c r="C531" s="63">
        <f>(Table30[[#This Row],[Real M2 Money Stock]]-B519)/B519</f>
        <v>4.6929605591612585E-2</v>
      </c>
    </row>
    <row r="532" spans="1:3" x14ac:dyDescent="0.2">
      <c r="A532" s="22">
        <v>37561</v>
      </c>
      <c r="B532" s="24">
        <f>VLOOKUP(Table30[[#This Row],[Month]],'DB Money Supply'!$A:$D,3)</f>
        <v>3167.9</v>
      </c>
      <c r="C532" s="63">
        <f>(Table30[[#This Row],[Real M2 Money Stock]]-B520)/B520</f>
        <v>4.5235581364656163E-2</v>
      </c>
    </row>
    <row r="533" spans="1:3" x14ac:dyDescent="0.2">
      <c r="A533" s="22">
        <v>37591</v>
      </c>
      <c r="B533" s="24">
        <f>VLOOKUP(Table30[[#This Row],[Month]],'DB Money Supply'!$A:$D,3)</f>
        <v>3174.3</v>
      </c>
      <c r="C533" s="63">
        <f>(Table30[[#This Row],[Real M2 Money Stock]]-B521)/B521</f>
        <v>3.6539968652037645E-2</v>
      </c>
    </row>
    <row r="534" spans="1:3" x14ac:dyDescent="0.2">
      <c r="A534" s="22">
        <v>37622</v>
      </c>
      <c r="B534" s="24">
        <f>VLOOKUP(Table30[[#This Row],[Month]],'DB Money Supply'!$A:$D,3)</f>
        <v>3178.3</v>
      </c>
      <c r="C534" s="63">
        <f>(Table30[[#This Row],[Real M2 Money Stock]]-B522)/B522</f>
        <v>3.5715449538892809E-2</v>
      </c>
    </row>
    <row r="535" spans="1:3" x14ac:dyDescent="0.2">
      <c r="A535" s="22">
        <v>37653</v>
      </c>
      <c r="B535" s="24">
        <f>VLOOKUP(Table30[[#This Row],[Month]],'DB Money Supply'!$A:$D,3)</f>
        <v>3180.6</v>
      </c>
      <c r="C535" s="63">
        <f>(Table30[[#This Row],[Real M2 Money Stock]]-B523)/B523</f>
        <v>3.2662337662337636E-2</v>
      </c>
    </row>
    <row r="536" spans="1:3" x14ac:dyDescent="0.2">
      <c r="A536" s="22">
        <v>37681</v>
      </c>
      <c r="B536" s="24">
        <f>VLOOKUP(Table30[[#This Row],[Month]],'DB Money Supply'!$A:$D,3)</f>
        <v>3186.7</v>
      </c>
      <c r="C536" s="63">
        <f>(Table30[[#This Row],[Real M2 Money Stock]]-B524)/B524</f>
        <v>3.5315139701104552E-2</v>
      </c>
    </row>
    <row r="537" spans="1:3" x14ac:dyDescent="0.2">
      <c r="A537" s="22">
        <v>37712</v>
      </c>
      <c r="B537" s="24">
        <f>VLOOKUP(Table30[[#This Row],[Month]],'DB Money Supply'!$A:$D,3)</f>
        <v>3219.3</v>
      </c>
      <c r="C537" s="63">
        <f>(Table30[[#This Row],[Real M2 Money Stock]]-B525)/B525</f>
        <v>5.0548231301396712E-2</v>
      </c>
    </row>
    <row r="538" spans="1:3" x14ac:dyDescent="0.2">
      <c r="A538" s="22">
        <v>37742</v>
      </c>
      <c r="B538" s="24">
        <f>VLOOKUP(Table30[[#This Row],[Month]],'DB Money Supply'!$A:$D,3)</f>
        <v>3257.5</v>
      </c>
      <c r="C538" s="63">
        <f>(Table30[[#This Row],[Real M2 Money Stock]]-B526)/B526</f>
        <v>5.9177369533409199E-2</v>
      </c>
    </row>
    <row r="539" spans="1:3" x14ac:dyDescent="0.2">
      <c r="A539" s="22">
        <v>37773</v>
      </c>
      <c r="B539" s="24">
        <f>VLOOKUP(Table30[[#This Row],[Month]],'DB Money Supply'!$A:$D,3)</f>
        <v>3274</v>
      </c>
      <c r="C539" s="63">
        <f>(Table30[[#This Row],[Real M2 Money Stock]]-B527)/B527</f>
        <v>6.0301833020273268E-2</v>
      </c>
    </row>
    <row r="540" spans="1:3" x14ac:dyDescent="0.2">
      <c r="A540" s="22">
        <v>37803</v>
      </c>
      <c r="B540" s="24">
        <f>VLOOKUP(Table30[[#This Row],[Month]],'DB Money Supply'!$A:$D,3)</f>
        <v>3288.7</v>
      </c>
      <c r="C540" s="63">
        <f>(Table30[[#This Row],[Real M2 Money Stock]]-B528)/B528</f>
        <v>5.929910455453196E-2</v>
      </c>
    </row>
    <row r="541" spans="1:3" x14ac:dyDescent="0.2">
      <c r="A541" s="22">
        <v>37834</v>
      </c>
      <c r="B541" s="24">
        <f>VLOOKUP(Table30[[#This Row],[Month]],'DB Money Supply'!$A:$D,3)</f>
        <v>3306</v>
      </c>
      <c r="C541" s="63">
        <f>(Table30[[#This Row],[Real M2 Money Stock]]-B529)/B529</f>
        <v>5.9819195999230593E-2</v>
      </c>
    </row>
    <row r="542" spans="1:3" x14ac:dyDescent="0.2">
      <c r="A542" s="22">
        <v>37865</v>
      </c>
      <c r="B542" s="24">
        <f>VLOOKUP(Table30[[#This Row],[Month]],'DB Money Supply'!$A:$D,3)</f>
        <v>3280.2</v>
      </c>
      <c r="C542" s="63">
        <f>(Table30[[#This Row],[Real M2 Money Stock]]-B530)/B530</f>
        <v>4.8724342988682022E-2</v>
      </c>
    </row>
    <row r="543" spans="1:3" x14ac:dyDescent="0.2">
      <c r="A543" s="22">
        <v>37895</v>
      </c>
      <c r="B543" s="24">
        <f>VLOOKUP(Table30[[#This Row],[Month]],'DB Money Supply'!$A:$D,3)</f>
        <v>3278.8</v>
      </c>
      <c r="C543" s="63">
        <f>(Table30[[#This Row],[Real M2 Money Stock]]-B531)/B531</f>
        <v>4.2378000317914541E-2</v>
      </c>
    </row>
    <row r="544" spans="1:3" x14ac:dyDescent="0.2">
      <c r="A544" s="22">
        <v>37926</v>
      </c>
      <c r="B544" s="24">
        <f>VLOOKUP(Table30[[#This Row],[Month]],'DB Money Supply'!$A:$D,3)</f>
        <v>3279.8</v>
      </c>
      <c r="C544" s="63">
        <f>(Table30[[#This Row],[Real M2 Money Stock]]-B532)/B532</f>
        <v>3.5323084693329995E-2</v>
      </c>
    </row>
    <row r="545" spans="1:3" x14ac:dyDescent="0.2">
      <c r="A545" s="22">
        <v>37956</v>
      </c>
      <c r="B545" s="24">
        <f>VLOOKUP(Table30[[#This Row],[Month]],'DB Money Supply'!$A:$D,3)</f>
        <v>3270</v>
      </c>
      <c r="C545" s="63">
        <f>(Table30[[#This Row],[Real M2 Money Stock]]-B533)/B533</f>
        <v>3.0148379170210696E-2</v>
      </c>
    </row>
    <row r="546" spans="1:3" x14ac:dyDescent="0.2">
      <c r="A546" s="22">
        <v>37987</v>
      </c>
      <c r="B546" s="24">
        <f>VLOOKUP(Table30[[#This Row],[Month]],'DB Money Supply'!$A:$D,3)</f>
        <v>3260.5</v>
      </c>
      <c r="C546" s="63">
        <f>(Table30[[#This Row],[Real M2 Money Stock]]-B534)/B534</f>
        <v>2.5862882673127086E-2</v>
      </c>
    </row>
    <row r="547" spans="1:3" x14ac:dyDescent="0.2">
      <c r="A547" s="22">
        <v>38018</v>
      </c>
      <c r="B547" s="24">
        <f>VLOOKUP(Table30[[#This Row],[Month]],'DB Money Supply'!$A:$D,3)</f>
        <v>3274.3</v>
      </c>
      <c r="C547" s="63">
        <f>(Table30[[#This Row],[Real M2 Money Stock]]-B535)/B535</f>
        <v>2.9459850342702723E-2</v>
      </c>
    </row>
    <row r="548" spans="1:3" x14ac:dyDescent="0.2">
      <c r="A548" s="22">
        <v>38047</v>
      </c>
      <c r="B548" s="24">
        <f>VLOOKUP(Table30[[#This Row],[Month]],'DB Money Supply'!$A:$D,3)</f>
        <v>3286.5</v>
      </c>
      <c r="C548" s="63">
        <f>(Table30[[#This Row],[Real M2 Money Stock]]-B536)/B536</f>
        <v>3.131766404117118E-2</v>
      </c>
    </row>
    <row r="549" spans="1:3" x14ac:dyDescent="0.2">
      <c r="A549" s="22">
        <v>38078</v>
      </c>
      <c r="B549" s="24">
        <f>VLOOKUP(Table30[[#This Row],[Month]],'DB Money Supply'!$A:$D,3)</f>
        <v>3303.2</v>
      </c>
      <c r="C549" s="63">
        <f>(Table30[[#This Row],[Real M2 Money Stock]]-B537)/B537</f>
        <v>2.6061566178982896E-2</v>
      </c>
    </row>
    <row r="550" spans="1:3" x14ac:dyDescent="0.2">
      <c r="A550" s="22">
        <v>38108</v>
      </c>
      <c r="B550" s="24">
        <f>VLOOKUP(Table30[[#This Row],[Month]],'DB Money Supply'!$A:$D,3)</f>
        <v>3330</v>
      </c>
      <c r="C550" s="63">
        <f>(Table30[[#This Row],[Real M2 Money Stock]]-B538)/B538</f>
        <v>2.2256331542594012E-2</v>
      </c>
    </row>
    <row r="551" spans="1:3" x14ac:dyDescent="0.2">
      <c r="A551" s="22">
        <v>38139</v>
      </c>
      <c r="B551" s="24">
        <f>VLOOKUP(Table30[[#This Row],[Month]],'DB Money Supply'!$A:$D,3)</f>
        <v>3318.9</v>
      </c>
      <c r="C551" s="63">
        <f>(Table30[[#This Row],[Real M2 Money Stock]]-B539)/B539</f>
        <v>1.3714111178985978E-2</v>
      </c>
    </row>
    <row r="552" spans="1:3" x14ac:dyDescent="0.2">
      <c r="A552" s="22">
        <v>38169</v>
      </c>
      <c r="B552" s="24">
        <f>VLOOKUP(Table30[[#This Row],[Month]],'DB Money Supply'!$A:$D,3)</f>
        <v>3322.6</v>
      </c>
      <c r="C552" s="63">
        <f>(Table30[[#This Row],[Real M2 Money Stock]]-B540)/B540</f>
        <v>1.0308024447350045E-2</v>
      </c>
    </row>
    <row r="553" spans="1:3" x14ac:dyDescent="0.2">
      <c r="A553" s="22">
        <v>38200</v>
      </c>
      <c r="B553" s="24">
        <f>VLOOKUP(Table30[[#This Row],[Month]],'DB Money Supply'!$A:$D,3)</f>
        <v>3334.7</v>
      </c>
      <c r="C553" s="63">
        <f>(Table30[[#This Row],[Real M2 Money Stock]]-B541)/B541</f>
        <v>8.6811857229279546E-3</v>
      </c>
    </row>
    <row r="554" spans="1:3" x14ac:dyDescent="0.2">
      <c r="A554" s="22">
        <v>38231</v>
      </c>
      <c r="B554" s="24">
        <f>VLOOKUP(Table30[[#This Row],[Month]],'DB Money Supply'!$A:$D,3)</f>
        <v>3342.4</v>
      </c>
      <c r="C554" s="63">
        <f>(Table30[[#This Row],[Real M2 Money Stock]]-B542)/B542</f>
        <v>1.89622583988782E-2</v>
      </c>
    </row>
    <row r="555" spans="1:3" x14ac:dyDescent="0.2">
      <c r="A555" s="22">
        <v>38261</v>
      </c>
      <c r="B555" s="24">
        <f>VLOOKUP(Table30[[#This Row],[Month]],'DB Money Supply'!$A:$D,3)</f>
        <v>3339.7</v>
      </c>
      <c r="C555" s="63">
        <f>(Table30[[#This Row],[Real M2 Money Stock]]-B543)/B543</f>
        <v>1.8573868488471281E-2</v>
      </c>
    </row>
    <row r="556" spans="1:3" x14ac:dyDescent="0.2">
      <c r="A556" s="22">
        <v>38292</v>
      </c>
      <c r="B556" s="24">
        <f>VLOOKUP(Table30[[#This Row],[Month]],'DB Money Supply'!$A:$D,3)</f>
        <v>3337.9</v>
      </c>
      <c r="C556" s="63">
        <f>(Table30[[#This Row],[Real M2 Money Stock]]-B544)/B544</f>
        <v>1.7714494786267427E-2</v>
      </c>
    </row>
    <row r="557" spans="1:3" x14ac:dyDescent="0.2">
      <c r="A557" s="22">
        <v>38322</v>
      </c>
      <c r="B557" s="24">
        <f>VLOOKUP(Table30[[#This Row],[Month]],'DB Money Supply'!$A:$D,3)</f>
        <v>3347.5</v>
      </c>
      <c r="C557" s="63">
        <f>(Table30[[#This Row],[Real M2 Money Stock]]-B545)/B545</f>
        <v>2.3700305810397553E-2</v>
      </c>
    </row>
    <row r="558" spans="1:3" x14ac:dyDescent="0.2">
      <c r="A558" s="22">
        <v>38353</v>
      </c>
      <c r="B558" s="24">
        <f>VLOOKUP(Table30[[#This Row],[Month]],'DB Money Supply'!$A:$D,3)</f>
        <v>3352.5</v>
      </c>
      <c r="C558" s="63">
        <f>(Table30[[#This Row],[Real M2 Money Stock]]-B546)/B546</f>
        <v>2.8216531206870111E-2</v>
      </c>
    </row>
    <row r="559" spans="1:3" x14ac:dyDescent="0.2">
      <c r="A559" s="22">
        <v>38384</v>
      </c>
      <c r="B559" s="24">
        <f>VLOOKUP(Table30[[#This Row],[Month]],'DB Money Supply'!$A:$D,3)</f>
        <v>3342.9</v>
      </c>
      <c r="C559" s="63">
        <f>(Table30[[#This Row],[Real M2 Money Stock]]-B547)/B547</f>
        <v>2.0951042971016676E-2</v>
      </c>
    </row>
    <row r="560" spans="1:3" x14ac:dyDescent="0.2">
      <c r="A560" s="22">
        <v>38412</v>
      </c>
      <c r="B560" s="24">
        <f>VLOOKUP(Table30[[#This Row],[Month]],'DB Money Supply'!$A:$D,3)</f>
        <v>3335.5</v>
      </c>
      <c r="C560" s="63">
        <f>(Table30[[#This Row],[Real M2 Money Stock]]-B548)/B548</f>
        <v>1.4909478168264111E-2</v>
      </c>
    </row>
    <row r="561" spans="1:3" x14ac:dyDescent="0.2">
      <c r="A561" s="22">
        <v>38443</v>
      </c>
      <c r="B561" s="24">
        <f>VLOOKUP(Table30[[#This Row],[Month]],'DB Money Supply'!$A:$D,3)</f>
        <v>3332.3</v>
      </c>
      <c r="C561" s="63">
        <f>(Table30[[#This Row],[Real M2 Money Stock]]-B549)/B549</f>
        <v>8.8096391378058754E-3</v>
      </c>
    </row>
    <row r="562" spans="1:3" x14ac:dyDescent="0.2">
      <c r="A562" s="22">
        <v>38473</v>
      </c>
      <c r="B562" s="24">
        <f>VLOOKUP(Table30[[#This Row],[Month]],'DB Money Supply'!$A:$D,3)</f>
        <v>3343</v>
      </c>
      <c r="C562" s="63">
        <f>(Table30[[#This Row],[Real M2 Money Stock]]-B550)/B550</f>
        <v>3.9039039039039038E-3</v>
      </c>
    </row>
    <row r="563" spans="1:3" x14ac:dyDescent="0.2">
      <c r="A563" s="22">
        <v>38504</v>
      </c>
      <c r="B563" s="24">
        <f>VLOOKUP(Table30[[#This Row],[Month]],'DB Money Supply'!$A:$D,3)</f>
        <v>3358</v>
      </c>
      <c r="C563" s="63">
        <f>(Table30[[#This Row],[Real M2 Money Stock]]-B551)/B551</f>
        <v>1.1781011781011753E-2</v>
      </c>
    </row>
    <row r="564" spans="1:3" x14ac:dyDescent="0.2">
      <c r="A564" s="22">
        <v>38534</v>
      </c>
      <c r="B564" s="24">
        <f>VLOOKUP(Table30[[#This Row],[Month]],'DB Money Supply'!$A:$D,3)</f>
        <v>3353.5</v>
      </c>
      <c r="C564" s="63">
        <f>(Table30[[#This Row],[Real M2 Money Stock]]-B552)/B552</f>
        <v>9.2999458255583253E-3</v>
      </c>
    </row>
    <row r="565" spans="1:3" x14ac:dyDescent="0.2">
      <c r="A565" s="22">
        <v>38565</v>
      </c>
      <c r="B565" s="24">
        <f>VLOOKUP(Table30[[#This Row],[Month]],'DB Money Supply'!$A:$D,3)</f>
        <v>3349.7</v>
      </c>
      <c r="C565" s="63">
        <f>(Table30[[#This Row],[Real M2 Money Stock]]-B553)/B553</f>
        <v>4.4981557561399824E-3</v>
      </c>
    </row>
    <row r="566" spans="1:3" x14ac:dyDescent="0.2">
      <c r="A566" s="22">
        <v>38596</v>
      </c>
      <c r="B566" s="24">
        <f>VLOOKUP(Table30[[#This Row],[Month]],'DB Money Supply'!$A:$D,3)</f>
        <v>3321.4</v>
      </c>
      <c r="C566" s="63">
        <f>(Table30[[#This Row],[Real M2 Money Stock]]-B554)/B554</f>
        <v>-6.2829104834849206E-3</v>
      </c>
    </row>
    <row r="567" spans="1:3" x14ac:dyDescent="0.2">
      <c r="A567" s="22">
        <v>38626</v>
      </c>
      <c r="B567" s="24">
        <f>VLOOKUP(Table30[[#This Row],[Month]],'DB Money Supply'!$A:$D,3)</f>
        <v>3333.5</v>
      </c>
      <c r="C567" s="63">
        <f>(Table30[[#This Row],[Real M2 Money Stock]]-B555)/B555</f>
        <v>-1.8564541725304125E-3</v>
      </c>
    </row>
    <row r="568" spans="1:3" x14ac:dyDescent="0.2">
      <c r="A568" s="22">
        <v>38657</v>
      </c>
      <c r="B568" s="24">
        <f>VLOOKUP(Table30[[#This Row],[Month]],'DB Money Supply'!$A:$D,3)</f>
        <v>3358.6</v>
      </c>
      <c r="C568" s="63">
        <f>(Table30[[#This Row],[Real M2 Money Stock]]-B556)/B556</f>
        <v>6.2015039396026896E-3</v>
      </c>
    </row>
    <row r="569" spans="1:3" x14ac:dyDescent="0.2">
      <c r="A569" s="22">
        <v>38687</v>
      </c>
      <c r="B569" s="24">
        <f>VLOOKUP(Table30[[#This Row],[Month]],'DB Money Supply'!$A:$D,3)</f>
        <v>3372.1</v>
      </c>
      <c r="C569" s="63">
        <f>(Table30[[#This Row],[Real M2 Money Stock]]-B557)/B557</f>
        <v>7.3487677371172249E-3</v>
      </c>
    </row>
    <row r="570" spans="1:3" x14ac:dyDescent="0.2">
      <c r="A570" s="22">
        <v>38718</v>
      </c>
      <c r="B570" s="24">
        <f>VLOOKUP(Table30[[#This Row],[Month]],'DB Money Supply'!$A:$D,3)</f>
        <v>3373.1</v>
      </c>
      <c r="C570" s="63">
        <f>(Table30[[#This Row],[Real M2 Money Stock]]-B558)/B558</f>
        <v>6.1446681580909499E-3</v>
      </c>
    </row>
    <row r="571" spans="1:3" x14ac:dyDescent="0.2">
      <c r="A571" s="22">
        <v>38749</v>
      </c>
      <c r="B571" s="24">
        <f>VLOOKUP(Table30[[#This Row],[Month]],'DB Money Supply'!$A:$D,3)</f>
        <v>3383.6</v>
      </c>
      <c r="C571" s="63">
        <f>(Table30[[#This Row],[Real M2 Money Stock]]-B559)/B559</f>
        <v>1.2175057584731764E-2</v>
      </c>
    </row>
    <row r="572" spans="1:3" x14ac:dyDescent="0.2">
      <c r="A572" s="22">
        <v>38777</v>
      </c>
      <c r="B572" s="24">
        <f>VLOOKUP(Table30[[#This Row],[Month]],'DB Money Supply'!$A:$D,3)</f>
        <v>3385.6</v>
      </c>
      <c r="C572" s="63">
        <f>(Table30[[#This Row],[Real M2 Money Stock]]-B560)/B560</f>
        <v>1.502023684605004E-2</v>
      </c>
    </row>
    <row r="573" spans="1:3" x14ac:dyDescent="0.2">
      <c r="A573" s="22">
        <v>38808</v>
      </c>
      <c r="B573" s="24">
        <f>VLOOKUP(Table30[[#This Row],[Month]],'DB Money Supply'!$A:$D,3)</f>
        <v>3387.4</v>
      </c>
      <c r="C573" s="63">
        <f>(Table30[[#This Row],[Real M2 Money Stock]]-B561)/B561</f>
        <v>1.653512588902557E-2</v>
      </c>
    </row>
    <row r="574" spans="1:3" x14ac:dyDescent="0.2">
      <c r="A574" s="22">
        <v>38838</v>
      </c>
      <c r="B574" s="24">
        <f>VLOOKUP(Table30[[#This Row],[Month]],'DB Money Supply'!$A:$D,3)</f>
        <v>3380.6</v>
      </c>
      <c r="C574" s="63">
        <f>(Table30[[#This Row],[Real M2 Money Stock]]-B562)/B562</f>
        <v>1.1247382590487558E-2</v>
      </c>
    </row>
    <row r="575" spans="1:3" x14ac:dyDescent="0.2">
      <c r="A575" s="22">
        <v>38869</v>
      </c>
      <c r="B575" s="24">
        <f>VLOOKUP(Table30[[#This Row],[Month]],'DB Money Supply'!$A:$D,3)</f>
        <v>3391.1</v>
      </c>
      <c r="C575" s="63">
        <f>(Table30[[#This Row],[Real M2 Money Stock]]-B563)/B563</f>
        <v>9.8570577724835934E-3</v>
      </c>
    </row>
    <row r="576" spans="1:3" x14ac:dyDescent="0.2">
      <c r="A576" s="22">
        <v>38899</v>
      </c>
      <c r="B576" s="24">
        <f>VLOOKUP(Table30[[#This Row],[Month]],'DB Money Supply'!$A:$D,3)</f>
        <v>3393.1</v>
      </c>
      <c r="C576" s="63">
        <f>(Table30[[#This Row],[Real M2 Money Stock]]-B564)/B564</f>
        <v>1.180855822275232E-2</v>
      </c>
    </row>
    <row r="577" spans="1:3" x14ac:dyDescent="0.2">
      <c r="A577" s="22">
        <v>38930</v>
      </c>
      <c r="B577" s="24">
        <f>VLOOKUP(Table30[[#This Row],[Month]],'DB Money Supply'!$A:$D,3)</f>
        <v>3393.2</v>
      </c>
      <c r="C577" s="63">
        <f>(Table30[[#This Row],[Real M2 Money Stock]]-B565)/B565</f>
        <v>1.2986237573514046E-2</v>
      </c>
    </row>
    <row r="578" spans="1:3" x14ac:dyDescent="0.2">
      <c r="A578" s="22">
        <v>38961</v>
      </c>
      <c r="B578" s="24">
        <f>VLOOKUP(Table30[[#This Row],[Month]],'DB Money Supply'!$A:$D,3)</f>
        <v>3423.4</v>
      </c>
      <c r="C578" s="63">
        <f>(Table30[[#This Row],[Real M2 Money Stock]]-B566)/B566</f>
        <v>3.0709941590895403E-2</v>
      </c>
    </row>
    <row r="579" spans="1:3" x14ac:dyDescent="0.2">
      <c r="A579" s="22">
        <v>38991</v>
      </c>
      <c r="B579" s="24">
        <f>VLOOKUP(Table30[[#This Row],[Month]],'DB Money Supply'!$A:$D,3)</f>
        <v>3462.9</v>
      </c>
      <c r="C579" s="63">
        <f>(Table30[[#This Row],[Real M2 Money Stock]]-B567)/B567</f>
        <v>3.8818059097045172E-2</v>
      </c>
    </row>
    <row r="580" spans="1:3" x14ac:dyDescent="0.2">
      <c r="A580" s="22">
        <v>39022</v>
      </c>
      <c r="B580" s="24">
        <f>VLOOKUP(Table30[[#This Row],[Month]],'DB Money Supply'!$A:$D,3)</f>
        <v>3478.5</v>
      </c>
      <c r="C580" s="63">
        <f>(Table30[[#This Row],[Real M2 Money Stock]]-B568)/B568</f>
        <v>3.5699398558923387E-2</v>
      </c>
    </row>
    <row r="581" spans="1:3" x14ac:dyDescent="0.2">
      <c r="A581" s="22">
        <v>39052</v>
      </c>
      <c r="B581" s="24">
        <f>VLOOKUP(Table30[[#This Row],[Month]],'DB Money Supply'!$A:$D,3)</f>
        <v>3480.8</v>
      </c>
      <c r="C581" s="63">
        <f>(Table30[[#This Row],[Real M2 Money Stock]]-B569)/B569</f>
        <v>3.2235105720471002E-2</v>
      </c>
    </row>
    <row r="582" spans="1:3" x14ac:dyDescent="0.2">
      <c r="A582" s="22">
        <v>39083</v>
      </c>
      <c r="B582" s="24">
        <f>VLOOKUP(Table30[[#This Row],[Month]],'DB Money Supply'!$A:$D,3)</f>
        <v>3493.7</v>
      </c>
      <c r="C582" s="63">
        <f>(Table30[[#This Row],[Real M2 Money Stock]]-B570)/B570</f>
        <v>3.5753461207791028E-2</v>
      </c>
    </row>
    <row r="583" spans="1:3" x14ac:dyDescent="0.2">
      <c r="A583" s="22">
        <v>39114</v>
      </c>
      <c r="B583" s="24">
        <f>VLOOKUP(Table30[[#This Row],[Month]],'DB Money Supply'!$A:$D,3)</f>
        <v>3487.9</v>
      </c>
      <c r="C583" s="63">
        <f>(Table30[[#This Row],[Real M2 Money Stock]]-B571)/B571</f>
        <v>3.0825156637900517E-2</v>
      </c>
    </row>
    <row r="584" spans="1:3" x14ac:dyDescent="0.2">
      <c r="A584" s="22">
        <v>39142</v>
      </c>
      <c r="B584" s="24">
        <f>VLOOKUP(Table30[[#This Row],[Month]],'DB Money Supply'!$A:$D,3)</f>
        <v>3486.3</v>
      </c>
      <c r="C584" s="63">
        <f>(Table30[[#This Row],[Real M2 Money Stock]]-B572)/B572</f>
        <v>2.9743620037807266E-2</v>
      </c>
    </row>
    <row r="585" spans="1:3" x14ac:dyDescent="0.2">
      <c r="A585" s="22">
        <v>39173</v>
      </c>
      <c r="B585" s="24">
        <f>VLOOKUP(Table30[[#This Row],[Month]],'DB Money Supply'!$A:$D,3)</f>
        <v>3511</v>
      </c>
      <c r="C585" s="63">
        <f>(Table30[[#This Row],[Real M2 Money Stock]]-B573)/B573</f>
        <v>3.6488162012162692E-2</v>
      </c>
    </row>
    <row r="586" spans="1:3" x14ac:dyDescent="0.2">
      <c r="A586" s="22">
        <v>39203</v>
      </c>
      <c r="B586" s="24">
        <f>VLOOKUP(Table30[[#This Row],[Month]],'DB Money Supply'!$A:$D,3)</f>
        <v>3503.3</v>
      </c>
      <c r="C586" s="63">
        <f>(Table30[[#This Row],[Real M2 Money Stock]]-B574)/B574</f>
        <v>3.6295332189552235E-2</v>
      </c>
    </row>
    <row r="587" spans="1:3" x14ac:dyDescent="0.2">
      <c r="A587" s="22">
        <v>39234</v>
      </c>
      <c r="B587" s="24">
        <f>VLOOKUP(Table30[[#This Row],[Month]],'DB Money Supply'!$A:$D,3)</f>
        <v>3511.2</v>
      </c>
      <c r="C587" s="63">
        <f>(Table30[[#This Row],[Real M2 Money Stock]]-B575)/B575</f>
        <v>3.5416236619386011E-2</v>
      </c>
    </row>
    <row r="588" spans="1:3" x14ac:dyDescent="0.2">
      <c r="A588" s="22">
        <v>39264</v>
      </c>
      <c r="B588" s="24">
        <f>VLOOKUP(Table30[[#This Row],[Month]],'DB Money Supply'!$A:$D,3)</f>
        <v>3519.5</v>
      </c>
      <c r="C588" s="63">
        <f>(Table30[[#This Row],[Real M2 Money Stock]]-B576)/B576</f>
        <v>3.7252070378120332E-2</v>
      </c>
    </row>
    <row r="589" spans="1:3" x14ac:dyDescent="0.2">
      <c r="A589" s="22">
        <v>39295</v>
      </c>
      <c r="B589" s="24">
        <f>VLOOKUP(Table30[[#This Row],[Month]],'DB Money Supply'!$A:$D,3)</f>
        <v>3555.1</v>
      </c>
      <c r="C589" s="63">
        <f>(Table30[[#This Row],[Real M2 Money Stock]]-B577)/B577</f>
        <v>4.7713073205234026E-2</v>
      </c>
    </row>
    <row r="590" spans="1:3" x14ac:dyDescent="0.2">
      <c r="A590" s="22">
        <v>39326</v>
      </c>
      <c r="B590" s="24">
        <f>VLOOKUP(Table30[[#This Row],[Month]],'DB Money Supply'!$A:$D,3)</f>
        <v>3548.9</v>
      </c>
      <c r="C590" s="63">
        <f>(Table30[[#This Row],[Real M2 Money Stock]]-B578)/B578</f>
        <v>3.6659461354209263E-2</v>
      </c>
    </row>
    <row r="591" spans="1:3" x14ac:dyDescent="0.2">
      <c r="A591" s="22">
        <v>39356</v>
      </c>
      <c r="B591" s="24">
        <f>VLOOKUP(Table30[[#This Row],[Month]],'DB Money Supply'!$A:$D,3)</f>
        <v>3544.5</v>
      </c>
      <c r="C591" s="63">
        <f>(Table30[[#This Row],[Real M2 Money Stock]]-B579)/B579</f>
        <v>2.3564064801178175E-2</v>
      </c>
    </row>
    <row r="592" spans="1:3" x14ac:dyDescent="0.2">
      <c r="A592" s="22">
        <v>39387</v>
      </c>
      <c r="B592" s="24">
        <f>VLOOKUP(Table30[[#This Row],[Month]],'DB Money Supply'!$A:$D,3)</f>
        <v>3528.7</v>
      </c>
      <c r="C592" s="63">
        <f>(Table30[[#This Row],[Real M2 Money Stock]]-B580)/B580</f>
        <v>1.4431507833836371E-2</v>
      </c>
    </row>
    <row r="593" spans="1:3" x14ac:dyDescent="0.2">
      <c r="A593" s="22">
        <v>39417</v>
      </c>
      <c r="B593" s="24">
        <f>VLOOKUP(Table30[[#This Row],[Month]],'DB Money Supply'!$A:$D,3)</f>
        <v>3532.5</v>
      </c>
      <c r="C593" s="63">
        <f>(Table30[[#This Row],[Real M2 Money Stock]]-B581)/B581</f>
        <v>1.4852907377614289E-2</v>
      </c>
    </row>
    <row r="594" spans="1:3" x14ac:dyDescent="0.2">
      <c r="A594" s="22">
        <v>39448</v>
      </c>
      <c r="B594" s="24">
        <f>VLOOKUP(Table30[[#This Row],[Month]],'DB Money Supply'!$A:$D,3)</f>
        <v>3536.3</v>
      </c>
      <c r="C594" s="63">
        <f>(Table30[[#This Row],[Real M2 Money Stock]]-B582)/B582</f>
        <v>1.2193376649397592E-2</v>
      </c>
    </row>
    <row r="595" spans="1:3" x14ac:dyDescent="0.2">
      <c r="A595" s="22">
        <v>39479</v>
      </c>
      <c r="B595" s="24">
        <f>VLOOKUP(Table30[[#This Row],[Month]],'DB Money Supply'!$A:$D,3)</f>
        <v>3567.5</v>
      </c>
      <c r="C595" s="63">
        <f>(Table30[[#This Row],[Real M2 Money Stock]]-B583)/B583</f>
        <v>2.2821755210871843E-2</v>
      </c>
    </row>
    <row r="596" spans="1:3" x14ac:dyDescent="0.2">
      <c r="A596" s="22">
        <v>39508</v>
      </c>
      <c r="B596" s="24">
        <f>VLOOKUP(Table30[[#This Row],[Month]],'DB Money Supply'!$A:$D,3)</f>
        <v>3585.6</v>
      </c>
      <c r="C596" s="63">
        <f>(Table30[[#This Row],[Real M2 Money Stock]]-B584)/B584</f>
        <v>2.8482918853799076E-2</v>
      </c>
    </row>
    <row r="597" spans="1:3" x14ac:dyDescent="0.2">
      <c r="A597" s="22">
        <v>39539</v>
      </c>
      <c r="B597" s="24">
        <f>VLOOKUP(Table30[[#This Row],[Month]],'DB Money Supply'!$A:$D,3)</f>
        <v>3597.3</v>
      </c>
      <c r="C597" s="63">
        <f>(Table30[[#This Row],[Real M2 Money Stock]]-B585)/B585</f>
        <v>2.4579891768726912E-2</v>
      </c>
    </row>
    <row r="598" spans="1:3" x14ac:dyDescent="0.2">
      <c r="A598" s="22">
        <v>39569</v>
      </c>
      <c r="B598" s="24">
        <f>VLOOKUP(Table30[[#This Row],[Month]],'DB Money Supply'!$A:$D,3)</f>
        <v>3581.8</v>
      </c>
      <c r="C598" s="63">
        <f>(Table30[[#This Row],[Real M2 Money Stock]]-B586)/B586</f>
        <v>2.2407444409556703E-2</v>
      </c>
    </row>
    <row r="599" spans="1:3" x14ac:dyDescent="0.2">
      <c r="A599" s="22">
        <v>39600</v>
      </c>
      <c r="B599" s="24">
        <f>VLOOKUP(Table30[[#This Row],[Month]],'DB Money Supply'!$A:$D,3)</f>
        <v>3552.7</v>
      </c>
      <c r="C599" s="63">
        <f>(Table30[[#This Row],[Real M2 Money Stock]]-B587)/B587</f>
        <v>1.1819321029847346E-2</v>
      </c>
    </row>
    <row r="600" spans="1:3" x14ac:dyDescent="0.2">
      <c r="A600" s="22">
        <v>39630</v>
      </c>
      <c r="B600" s="24">
        <f>VLOOKUP(Table30[[#This Row],[Month]],'DB Money Supply'!$A:$D,3)</f>
        <v>3548.6</v>
      </c>
      <c r="C600" s="63">
        <f>(Table30[[#This Row],[Real M2 Money Stock]]-B588)/B588</f>
        <v>8.2682199176019062E-3</v>
      </c>
    </row>
    <row r="601" spans="1:3" x14ac:dyDescent="0.2">
      <c r="A601" s="22">
        <v>39661</v>
      </c>
      <c r="B601" s="24">
        <f>VLOOKUP(Table30[[#This Row],[Month]],'DB Money Supply'!$A:$D,3)</f>
        <v>3560.7</v>
      </c>
      <c r="C601" s="63">
        <f>(Table30[[#This Row],[Real M2 Money Stock]]-B589)/B589</f>
        <v>1.5752018227335122E-3</v>
      </c>
    </row>
    <row r="602" spans="1:3" x14ac:dyDescent="0.2">
      <c r="A602" s="22">
        <v>39692</v>
      </c>
      <c r="B602" s="24">
        <f>VLOOKUP(Table30[[#This Row],[Month]],'DB Money Supply'!$A:$D,3)</f>
        <v>3589.5</v>
      </c>
      <c r="C602" s="63">
        <f>(Table30[[#This Row],[Real M2 Money Stock]]-B590)/B590</f>
        <v>1.144016455803204E-2</v>
      </c>
    </row>
    <row r="603" spans="1:3" x14ac:dyDescent="0.2">
      <c r="A603" s="22">
        <v>39722</v>
      </c>
      <c r="B603" s="24">
        <f>VLOOKUP(Table30[[#This Row],[Month]],'DB Money Supply'!$A:$D,3)</f>
        <v>3669.7</v>
      </c>
      <c r="C603" s="63">
        <f>(Table30[[#This Row],[Real M2 Money Stock]]-B591)/B591</f>
        <v>3.5322330370997267E-2</v>
      </c>
    </row>
    <row r="604" spans="1:3" x14ac:dyDescent="0.2">
      <c r="A604" s="22">
        <v>39753</v>
      </c>
      <c r="B604" s="24">
        <f>VLOOKUP(Table30[[#This Row],[Month]],'DB Money Supply'!$A:$D,3)</f>
        <v>3759.5</v>
      </c>
      <c r="C604" s="63">
        <f>(Table30[[#This Row],[Real M2 Money Stock]]-B592)/B592</f>
        <v>6.5406523648935927E-2</v>
      </c>
    </row>
    <row r="605" spans="1:3" x14ac:dyDescent="0.2">
      <c r="A605" s="22">
        <v>39783</v>
      </c>
      <c r="B605" s="24">
        <f>VLOOKUP(Table30[[#This Row],[Month]],'DB Money Supply'!$A:$D,3)</f>
        <v>3874.1</v>
      </c>
      <c r="C605" s="63">
        <f>(Table30[[#This Row],[Real M2 Money Stock]]-B593)/B593</f>
        <v>9.6702052370842159E-2</v>
      </c>
    </row>
    <row r="606" spans="1:3" x14ac:dyDescent="0.2">
      <c r="A606" s="22">
        <v>39814</v>
      </c>
      <c r="B606" s="24">
        <f>VLOOKUP(Table30[[#This Row],[Month]],'DB Money Supply'!$A:$D,3)</f>
        <v>3902.7</v>
      </c>
      <c r="C606" s="63">
        <f>(Table30[[#This Row],[Real M2 Money Stock]]-B594)/B594</f>
        <v>0.10361111896615095</v>
      </c>
    </row>
    <row r="607" spans="1:3" x14ac:dyDescent="0.2">
      <c r="A607" s="22">
        <v>39845</v>
      </c>
      <c r="B607" s="24">
        <f>VLOOKUP(Table30[[#This Row],[Month]],'DB Money Supply'!$A:$D,3)</f>
        <v>3902.4</v>
      </c>
      <c r="C607" s="63">
        <f>(Table30[[#This Row],[Real M2 Money Stock]]-B595)/B595</f>
        <v>9.3875262789068006E-2</v>
      </c>
    </row>
    <row r="608" spans="1:3" x14ac:dyDescent="0.2">
      <c r="A608" s="22">
        <v>39873</v>
      </c>
      <c r="B608" s="24">
        <f>VLOOKUP(Table30[[#This Row],[Month]],'DB Money Supply'!$A:$D,3)</f>
        <v>3937.3</v>
      </c>
      <c r="C608" s="63">
        <f>(Table30[[#This Row],[Real M2 Money Stock]]-B596)/B596</f>
        <v>9.8086791610888069E-2</v>
      </c>
    </row>
    <row r="609" spans="1:3" x14ac:dyDescent="0.2">
      <c r="A609" s="22">
        <v>39904</v>
      </c>
      <c r="B609" s="24">
        <f>VLOOKUP(Table30[[#This Row],[Month]],'DB Money Supply'!$A:$D,3)</f>
        <v>3934.9</v>
      </c>
      <c r="C609" s="63">
        <f>(Table30[[#This Row],[Real M2 Money Stock]]-B597)/B597</f>
        <v>9.3848163900703274E-2</v>
      </c>
    </row>
    <row r="610" spans="1:3" x14ac:dyDescent="0.2">
      <c r="A610" s="22">
        <v>39934</v>
      </c>
      <c r="B610" s="24">
        <f>VLOOKUP(Table30[[#This Row],[Month]],'DB Money Supply'!$A:$D,3)</f>
        <v>3956.2</v>
      </c>
      <c r="C610" s="63">
        <f>(Table30[[#This Row],[Real M2 Money Stock]]-B598)/B598</f>
        <v>0.10452844938299169</v>
      </c>
    </row>
    <row r="611" spans="1:3" x14ac:dyDescent="0.2">
      <c r="A611" s="22">
        <v>39965</v>
      </c>
      <c r="B611" s="24">
        <f>VLOOKUP(Table30[[#This Row],[Month]],'DB Money Supply'!$A:$D,3)</f>
        <v>3928.1</v>
      </c>
      <c r="C611" s="63">
        <f>(Table30[[#This Row],[Real M2 Money Stock]]-B599)/B599</f>
        <v>0.10566611309708113</v>
      </c>
    </row>
    <row r="612" spans="1:3" x14ac:dyDescent="0.2">
      <c r="A612" s="22">
        <v>39995</v>
      </c>
      <c r="B612" s="24">
        <f>VLOOKUP(Table30[[#This Row],[Month]],'DB Money Supply'!$A:$D,3)</f>
        <v>3931.5</v>
      </c>
      <c r="C612" s="63">
        <f>(Table30[[#This Row],[Real M2 Money Stock]]-B600)/B600</f>
        <v>0.1079017077157189</v>
      </c>
    </row>
    <row r="613" spans="1:3" x14ac:dyDescent="0.2">
      <c r="A613" s="22">
        <v>40026</v>
      </c>
      <c r="B613" s="24">
        <f>VLOOKUP(Table30[[#This Row],[Month]],'DB Money Supply'!$A:$D,3)</f>
        <v>3918.3</v>
      </c>
      <c r="C613" s="63">
        <f>(Table30[[#This Row],[Real M2 Money Stock]]-B601)/B601</f>
        <v>0.10042969079113669</v>
      </c>
    </row>
    <row r="614" spans="1:3" x14ac:dyDescent="0.2">
      <c r="A614" s="22">
        <v>40057</v>
      </c>
      <c r="B614" s="24">
        <f>VLOOKUP(Table30[[#This Row],[Month]],'DB Money Supply'!$A:$D,3)</f>
        <v>3910.4</v>
      </c>
      <c r="C614" s="63">
        <f>(Table30[[#This Row],[Real M2 Money Stock]]-B602)/B602</f>
        <v>8.9399637832567241E-2</v>
      </c>
    </row>
    <row r="615" spans="1:3" x14ac:dyDescent="0.2">
      <c r="A615" s="22">
        <v>40087</v>
      </c>
      <c r="B615" s="24">
        <f>VLOOKUP(Table30[[#This Row],[Month]],'DB Money Supply'!$A:$D,3)</f>
        <v>3911.2</v>
      </c>
      <c r="C615" s="63">
        <f>(Table30[[#This Row],[Real M2 Money Stock]]-B603)/B603</f>
        <v>6.580919421206094E-2</v>
      </c>
    </row>
    <row r="616" spans="1:3" x14ac:dyDescent="0.2">
      <c r="A616" s="22">
        <v>40118</v>
      </c>
      <c r="B616" s="24">
        <f>VLOOKUP(Table30[[#This Row],[Month]],'DB Money Supply'!$A:$D,3)</f>
        <v>3912</v>
      </c>
      <c r="C616" s="63">
        <f>(Table30[[#This Row],[Real M2 Money Stock]]-B604)/B604</f>
        <v>4.0563904774571086E-2</v>
      </c>
    </row>
    <row r="617" spans="1:3" x14ac:dyDescent="0.2">
      <c r="A617" s="22">
        <v>40148</v>
      </c>
      <c r="B617" s="24">
        <f>VLOOKUP(Table30[[#This Row],[Month]],'DB Money Supply'!$A:$D,3)</f>
        <v>3907.6</v>
      </c>
      <c r="C617" s="63">
        <f>(Table30[[#This Row],[Real M2 Money Stock]]-B605)/B605</f>
        <v>8.6471696652125653E-3</v>
      </c>
    </row>
    <row r="618" spans="1:3" x14ac:dyDescent="0.2">
      <c r="A618" s="22">
        <v>40179</v>
      </c>
      <c r="B618" s="24">
        <f>VLOOKUP(Table30[[#This Row],[Month]],'DB Money Supply'!$A:$D,3)</f>
        <v>3887.8</v>
      </c>
      <c r="C618" s="63">
        <f>(Table30[[#This Row],[Real M2 Money Stock]]-B606)/B606</f>
        <v>-3.8178696799650593E-3</v>
      </c>
    </row>
    <row r="619" spans="1:3" x14ac:dyDescent="0.2">
      <c r="A619" s="22">
        <v>40210</v>
      </c>
      <c r="B619" s="24">
        <f>VLOOKUP(Table30[[#This Row],[Month]],'DB Money Supply'!$A:$D,3)</f>
        <v>3914.3</v>
      </c>
      <c r="C619" s="63">
        <f>(Table30[[#This Row],[Real M2 Money Stock]]-B607)/B607</f>
        <v>3.0494054940549639E-3</v>
      </c>
    </row>
    <row r="620" spans="1:3" x14ac:dyDescent="0.2">
      <c r="A620" s="22">
        <v>40238</v>
      </c>
      <c r="B620" s="24">
        <f>VLOOKUP(Table30[[#This Row],[Month]],'DB Money Supply'!$A:$D,3)</f>
        <v>3911.7</v>
      </c>
      <c r="C620" s="63">
        <f>(Table30[[#This Row],[Real M2 Money Stock]]-B608)/B608</f>
        <v>-6.5019175577173093E-3</v>
      </c>
    </row>
    <row r="621" spans="1:3" x14ac:dyDescent="0.2">
      <c r="A621" s="22">
        <v>40269</v>
      </c>
      <c r="B621" s="24">
        <f>VLOOKUP(Table30[[#This Row],[Month]],'DB Money Supply'!$A:$D,3)</f>
        <v>3924.9</v>
      </c>
      <c r="C621" s="63">
        <f>(Table30[[#This Row],[Real M2 Money Stock]]-B609)/B609</f>
        <v>-2.5413606444890592E-3</v>
      </c>
    </row>
    <row r="622" spans="1:3" x14ac:dyDescent="0.2">
      <c r="A622" s="22">
        <v>40299</v>
      </c>
      <c r="B622" s="24">
        <f>VLOOKUP(Table30[[#This Row],[Month]],'DB Money Supply'!$A:$D,3)</f>
        <v>3952.2</v>
      </c>
      <c r="C622" s="63">
        <f>(Table30[[#This Row],[Real M2 Money Stock]]-B610)/B610</f>
        <v>-1.0110712299681514E-3</v>
      </c>
    </row>
    <row r="623" spans="1:3" x14ac:dyDescent="0.2">
      <c r="A623" s="22">
        <v>40330</v>
      </c>
      <c r="B623" s="24">
        <f>VLOOKUP(Table30[[#This Row],[Month]],'DB Money Supply'!$A:$D,3)</f>
        <v>3962.6</v>
      </c>
      <c r="C623" s="63">
        <f>(Table30[[#This Row],[Real M2 Money Stock]]-B611)/B611</f>
        <v>8.7828721264733584E-3</v>
      </c>
    </row>
    <row r="624" spans="1:3" x14ac:dyDescent="0.2">
      <c r="A624" s="22">
        <v>40360</v>
      </c>
      <c r="B624" s="24">
        <f>VLOOKUP(Table30[[#This Row],[Month]],'DB Money Supply'!$A:$D,3)</f>
        <v>3959.6</v>
      </c>
      <c r="C624" s="63">
        <f>(Table30[[#This Row],[Real M2 Money Stock]]-B612)/B612</f>
        <v>7.1473992114968613E-3</v>
      </c>
    </row>
    <row r="625" spans="1:3" x14ac:dyDescent="0.2">
      <c r="A625" s="22">
        <v>40391</v>
      </c>
      <c r="B625" s="24">
        <f>VLOOKUP(Table30[[#This Row],[Month]],'DB Money Supply'!$A:$D,3)</f>
        <v>3977</v>
      </c>
      <c r="C625" s="63">
        <f>(Table30[[#This Row],[Real M2 Money Stock]]-B613)/B613</f>
        <v>1.4980986652374708E-2</v>
      </c>
    </row>
    <row r="626" spans="1:3" x14ac:dyDescent="0.2">
      <c r="A626" s="22">
        <v>40422</v>
      </c>
      <c r="B626" s="24">
        <f>VLOOKUP(Table30[[#This Row],[Month]],'DB Money Supply'!$A:$D,3)</f>
        <v>3984.8</v>
      </c>
      <c r="C626" s="63">
        <f>(Table30[[#This Row],[Real M2 Money Stock]]-B614)/B614</f>
        <v>1.9026186579378091E-2</v>
      </c>
    </row>
    <row r="627" spans="1:3" x14ac:dyDescent="0.2">
      <c r="A627" s="22">
        <v>40452</v>
      </c>
      <c r="B627" s="24">
        <f>VLOOKUP(Table30[[#This Row],[Month]],'DB Money Supply'!$A:$D,3)</f>
        <v>3993.4</v>
      </c>
      <c r="C627" s="63">
        <f>(Table30[[#This Row],[Real M2 Money Stock]]-B615)/B615</f>
        <v>2.1016567805277223E-2</v>
      </c>
    </row>
    <row r="628" spans="1:3" x14ac:dyDescent="0.2">
      <c r="A628" s="22">
        <v>40483</v>
      </c>
      <c r="B628" s="24">
        <f>VLOOKUP(Table30[[#This Row],[Month]],'DB Money Supply'!$A:$D,3)</f>
        <v>3992.8</v>
      </c>
      <c r="C628" s="63">
        <f>(Table30[[#This Row],[Real M2 Money Stock]]-B616)/B616</f>
        <v>2.0654396728016406E-2</v>
      </c>
    </row>
    <row r="629" spans="1:3" x14ac:dyDescent="0.2">
      <c r="A629" s="22">
        <v>40513</v>
      </c>
      <c r="B629" s="24">
        <f>VLOOKUP(Table30[[#This Row],[Month]],'DB Money Supply'!$A:$D,3)</f>
        <v>3991.2</v>
      </c>
      <c r="C629" s="63">
        <f>(Table30[[#This Row],[Real M2 Money Stock]]-B617)/B617</f>
        <v>2.1394206162350268E-2</v>
      </c>
    </row>
    <row r="630" spans="1:3" x14ac:dyDescent="0.2">
      <c r="A630" s="22">
        <v>40544</v>
      </c>
      <c r="B630" s="24">
        <f>VLOOKUP(Table30[[#This Row],[Month]],'DB Money Supply'!$A:$D,3)</f>
        <v>3987.8</v>
      </c>
      <c r="C630" s="63">
        <f>(Table30[[#This Row],[Real M2 Money Stock]]-B618)/B618</f>
        <v>2.572148773085035E-2</v>
      </c>
    </row>
    <row r="631" spans="1:3" x14ac:dyDescent="0.2">
      <c r="A631" s="22">
        <v>40575</v>
      </c>
      <c r="B631" s="24">
        <f>VLOOKUP(Table30[[#This Row],[Month]],'DB Money Supply'!$A:$D,3)</f>
        <v>4003.7</v>
      </c>
      <c r="C631" s="63">
        <f>(Table30[[#This Row],[Real M2 Money Stock]]-B619)/B619</f>
        <v>2.2839332703165224E-2</v>
      </c>
    </row>
    <row r="632" spans="1:3" x14ac:dyDescent="0.2">
      <c r="A632" s="22">
        <v>40603</v>
      </c>
      <c r="B632" s="24">
        <f>VLOOKUP(Table30[[#This Row],[Month]],'DB Money Supply'!$A:$D,3)</f>
        <v>4008.4</v>
      </c>
      <c r="C632" s="63">
        <f>(Table30[[#This Row],[Real M2 Money Stock]]-B620)/B620</f>
        <v>2.4720709665874242E-2</v>
      </c>
    </row>
    <row r="633" spans="1:3" x14ac:dyDescent="0.2">
      <c r="A633" s="22">
        <v>40634</v>
      </c>
      <c r="B633" s="24">
        <f>VLOOKUP(Table30[[#This Row],[Month]],'DB Money Supply'!$A:$D,3)</f>
        <v>4017.1</v>
      </c>
      <c r="C633" s="63">
        <f>(Table30[[#This Row],[Real M2 Money Stock]]-B621)/B621</f>
        <v>2.3491044357817986E-2</v>
      </c>
    </row>
    <row r="634" spans="1:3" x14ac:dyDescent="0.2">
      <c r="A634" s="22">
        <v>40664</v>
      </c>
      <c r="B634" s="24">
        <f>VLOOKUP(Table30[[#This Row],[Month]],'DB Money Supply'!$A:$D,3)</f>
        <v>4035.8</v>
      </c>
      <c r="C634" s="63">
        <f>(Table30[[#This Row],[Real M2 Money Stock]]-B622)/B622</f>
        <v>2.11527756692476E-2</v>
      </c>
    </row>
    <row r="635" spans="1:3" x14ac:dyDescent="0.2">
      <c r="A635" s="22">
        <v>40695</v>
      </c>
      <c r="B635" s="24">
        <f>VLOOKUP(Table30[[#This Row],[Month]],'DB Money Supply'!$A:$D,3)</f>
        <v>4069.5</v>
      </c>
      <c r="C635" s="63">
        <f>(Table30[[#This Row],[Real M2 Money Stock]]-B623)/B623</f>
        <v>2.6977237167516301E-2</v>
      </c>
    </row>
    <row r="636" spans="1:3" x14ac:dyDescent="0.2">
      <c r="A636" s="22">
        <v>40725</v>
      </c>
      <c r="B636" s="24">
        <f>VLOOKUP(Table30[[#This Row],[Month]],'DB Money Supply'!$A:$D,3)</f>
        <v>4132.2</v>
      </c>
      <c r="C636" s="63">
        <f>(Table30[[#This Row],[Real M2 Money Stock]]-B624)/B624</f>
        <v>4.3590261642590139E-2</v>
      </c>
    </row>
    <row r="637" spans="1:3" x14ac:dyDescent="0.2">
      <c r="A637" s="22">
        <v>40756</v>
      </c>
      <c r="B637" s="24">
        <f>VLOOKUP(Table30[[#This Row],[Month]],'DB Money Supply'!$A:$D,3)</f>
        <v>4203.8</v>
      </c>
      <c r="C637" s="63">
        <f>(Table30[[#This Row],[Real M2 Money Stock]]-B625)/B625</f>
        <v>5.7027910485290469E-2</v>
      </c>
    </row>
    <row r="638" spans="1:3" x14ac:dyDescent="0.2">
      <c r="A638" s="22">
        <v>40787</v>
      </c>
      <c r="B638" s="24">
        <f>VLOOKUP(Table30[[#This Row],[Month]],'DB Money Supply'!$A:$D,3)</f>
        <v>4203.8999999999996</v>
      </c>
      <c r="C638" s="63">
        <f>(Table30[[#This Row],[Real M2 Money Stock]]-B626)/B626</f>
        <v>5.4983938968078558E-2</v>
      </c>
    </row>
    <row r="639" spans="1:3" x14ac:dyDescent="0.2">
      <c r="A639" s="22">
        <v>40817</v>
      </c>
      <c r="B639" s="24">
        <f>VLOOKUP(Table30[[#This Row],[Month]],'DB Money Supply'!$A:$D,3)</f>
        <v>4215.8999999999996</v>
      </c>
      <c r="C639" s="63">
        <f>(Table30[[#This Row],[Real M2 Money Stock]]-B627)/B627</f>
        <v>5.571693293934981E-2</v>
      </c>
    </row>
    <row r="640" spans="1:3" x14ac:dyDescent="0.2">
      <c r="A640" s="22">
        <v>40848</v>
      </c>
      <c r="B640" s="24">
        <f>VLOOKUP(Table30[[#This Row],[Month]],'DB Money Supply'!$A:$D,3)</f>
        <v>4230.3999999999996</v>
      </c>
      <c r="C640" s="63">
        <f>(Table30[[#This Row],[Real M2 Money Stock]]-B628)/B628</f>
        <v>5.9507112803045339E-2</v>
      </c>
    </row>
    <row r="641" spans="1:3" x14ac:dyDescent="0.2">
      <c r="A641" s="22">
        <v>40878</v>
      </c>
      <c r="B641" s="24">
        <f>VLOOKUP(Table30[[#This Row],[Month]],'DB Money Supply'!$A:$D,3)</f>
        <v>4250.3</v>
      </c>
      <c r="C641" s="63">
        <f>(Table30[[#This Row],[Real M2 Money Stock]]-B629)/B629</f>
        <v>6.4917819202245028E-2</v>
      </c>
    </row>
    <row r="642" spans="1:3" x14ac:dyDescent="0.2">
      <c r="A642" s="22">
        <v>40909</v>
      </c>
      <c r="B642" s="24">
        <f>VLOOKUP(Table30[[#This Row],[Month]],'DB Money Supply'!$A:$D,3)</f>
        <v>4271.2</v>
      </c>
      <c r="C642" s="63">
        <f>(Table30[[#This Row],[Real M2 Money Stock]]-B630)/B630</f>
        <v>7.1066753598475252E-2</v>
      </c>
    </row>
    <row r="643" spans="1:3" x14ac:dyDescent="0.2">
      <c r="A643" s="22">
        <v>40940</v>
      </c>
      <c r="B643" s="24">
        <f>VLOOKUP(Table30[[#This Row],[Month]],'DB Money Supply'!$A:$D,3)</f>
        <v>4287.3999999999996</v>
      </c>
      <c r="C643" s="63">
        <f>(Table30[[#This Row],[Real M2 Money Stock]]-B631)/B631</f>
        <v>7.085945500412115E-2</v>
      </c>
    </row>
    <row r="644" spans="1:3" x14ac:dyDescent="0.2">
      <c r="A644" s="22">
        <v>40969</v>
      </c>
      <c r="B644" s="24">
        <f>VLOOKUP(Table30[[#This Row],[Month]],'DB Money Supply'!$A:$D,3)</f>
        <v>4299.3</v>
      </c>
      <c r="C644" s="63">
        <f>(Table30[[#This Row],[Real M2 Money Stock]]-B632)/B632</f>
        <v>7.2572597545155201E-2</v>
      </c>
    </row>
    <row r="645" spans="1:3" x14ac:dyDescent="0.2">
      <c r="A645" s="22">
        <v>41000</v>
      </c>
      <c r="B645" s="24">
        <f>VLOOKUP(Table30[[#This Row],[Month]],'DB Money Supply'!$A:$D,3)</f>
        <v>4315.2</v>
      </c>
      <c r="C645" s="63">
        <f>(Table30[[#This Row],[Real M2 Money Stock]]-B633)/B633</f>
        <v>7.4207761818227053E-2</v>
      </c>
    </row>
    <row r="646" spans="1:3" x14ac:dyDescent="0.2">
      <c r="A646" s="22">
        <v>41030</v>
      </c>
      <c r="B646" s="24">
        <f>VLOOKUP(Table30[[#This Row],[Month]],'DB Money Supply'!$A:$D,3)</f>
        <v>4343.7</v>
      </c>
      <c r="C646" s="63">
        <f>(Table30[[#This Row],[Real M2 Money Stock]]-B634)/B634</f>
        <v>7.6292184944744448E-2</v>
      </c>
    </row>
    <row r="647" spans="1:3" x14ac:dyDescent="0.2">
      <c r="A647" s="22">
        <v>41061</v>
      </c>
      <c r="B647" s="24">
        <f>VLOOKUP(Table30[[#This Row],[Month]],'DB Money Supply'!$A:$D,3)</f>
        <v>4375.1000000000004</v>
      </c>
      <c r="C647" s="63">
        <f>(Table30[[#This Row],[Real M2 Money Stock]]-B635)/B635</f>
        <v>7.5095220543064348E-2</v>
      </c>
    </row>
    <row r="648" spans="1:3" x14ac:dyDescent="0.2">
      <c r="A648" s="22">
        <v>41091</v>
      </c>
      <c r="B648" s="24">
        <f>VLOOKUP(Table30[[#This Row],[Month]],'DB Money Supply'!$A:$D,3)</f>
        <v>4398.8</v>
      </c>
      <c r="C648" s="63">
        <f>(Table30[[#This Row],[Real M2 Money Stock]]-B636)/B636</f>
        <v>6.451769033444664E-2</v>
      </c>
    </row>
    <row r="649" spans="1:3" x14ac:dyDescent="0.2">
      <c r="A649" s="22">
        <v>41122</v>
      </c>
      <c r="B649" s="24">
        <f>VLOOKUP(Table30[[#This Row],[Month]],'DB Money Supply'!$A:$D,3)</f>
        <v>4399.5</v>
      </c>
      <c r="C649" s="63">
        <f>(Table30[[#This Row],[Real M2 Money Stock]]-B637)/B637</f>
        <v>4.65531186069746E-2</v>
      </c>
    </row>
    <row r="650" spans="1:3" x14ac:dyDescent="0.2">
      <c r="A650" s="22">
        <v>41153</v>
      </c>
      <c r="B650" s="24">
        <f>VLOOKUP(Table30[[#This Row],[Month]],'DB Money Supply'!$A:$D,3)</f>
        <v>4412.3</v>
      </c>
      <c r="C650" s="63">
        <f>(Table30[[#This Row],[Real M2 Money Stock]]-B638)/B638</f>
        <v>4.95730155331955E-2</v>
      </c>
    </row>
    <row r="651" spans="1:3" x14ac:dyDescent="0.2">
      <c r="A651" s="22">
        <v>41183</v>
      </c>
      <c r="B651" s="24">
        <f>VLOOKUP(Table30[[#This Row],[Month]],'DB Money Supply'!$A:$D,3)</f>
        <v>4427.8</v>
      </c>
      <c r="C651" s="63">
        <f>(Table30[[#This Row],[Real M2 Money Stock]]-B639)/B639</f>
        <v>5.0262102991057794E-2</v>
      </c>
    </row>
    <row r="652" spans="1:3" x14ac:dyDescent="0.2">
      <c r="A652" s="22">
        <v>41214</v>
      </c>
      <c r="B652" s="24">
        <f>VLOOKUP(Table30[[#This Row],[Month]],'DB Money Supply'!$A:$D,3)</f>
        <v>4462.6000000000004</v>
      </c>
      <c r="C652" s="63">
        <f>(Table30[[#This Row],[Real M2 Money Stock]]-B640)/B640</f>
        <v>5.4888426626323927E-2</v>
      </c>
    </row>
    <row r="653" spans="1:3" x14ac:dyDescent="0.2">
      <c r="A653" s="22">
        <v>41244</v>
      </c>
      <c r="B653" s="24">
        <f>VLOOKUP(Table30[[#This Row],[Month]],'DB Money Supply'!$A:$D,3)</f>
        <v>4520.1000000000004</v>
      </c>
      <c r="C653" s="63">
        <f>(Table30[[#This Row],[Real M2 Money Stock]]-B641)/B641</f>
        <v>6.3477872150201203E-2</v>
      </c>
    </row>
    <row r="654" spans="1:3" x14ac:dyDescent="0.2">
      <c r="A654" s="22">
        <v>41275</v>
      </c>
      <c r="B654" s="24">
        <f>VLOOKUP(Table30[[#This Row],[Month]],'DB Money Supply'!$A:$D,3)</f>
        <v>4522.2</v>
      </c>
      <c r="C654" s="63">
        <f>(Table30[[#This Row],[Real M2 Money Stock]]-B642)/B642</f>
        <v>5.8765686458138233E-2</v>
      </c>
    </row>
    <row r="655" spans="1:3" x14ac:dyDescent="0.2">
      <c r="A655" s="22">
        <v>41306</v>
      </c>
      <c r="B655" s="24">
        <f>VLOOKUP(Table30[[#This Row],[Month]],'DB Money Supply'!$A:$D,3)</f>
        <v>4503</v>
      </c>
      <c r="C655" s="63">
        <f>(Table30[[#This Row],[Real M2 Money Stock]]-B643)/B643</f>
        <v>5.0286887157718056E-2</v>
      </c>
    </row>
    <row r="656" spans="1:3" x14ac:dyDescent="0.2">
      <c r="A656" s="22">
        <v>41334</v>
      </c>
      <c r="B656" s="24">
        <f>VLOOKUP(Table30[[#This Row],[Month]],'DB Money Supply'!$A:$D,3)</f>
        <v>4544.3999999999996</v>
      </c>
      <c r="C656" s="63">
        <f>(Table30[[#This Row],[Real M2 Money Stock]]-B644)/B644</f>
        <v>5.7009280580559499E-2</v>
      </c>
    </row>
    <row r="657" spans="1:3" x14ac:dyDescent="0.2">
      <c r="A657" s="22">
        <v>41365</v>
      </c>
      <c r="B657" s="24">
        <f>VLOOKUP(Table30[[#This Row],[Month]],'DB Money Supply'!$A:$D,3)</f>
        <v>4568.8</v>
      </c>
      <c r="C657" s="63">
        <f>(Table30[[#This Row],[Real M2 Money Stock]]-B645)/B645</f>
        <v>5.8769002595476544E-2</v>
      </c>
    </row>
    <row r="658" spans="1:3" x14ac:dyDescent="0.2">
      <c r="A658" s="22">
        <v>41395</v>
      </c>
      <c r="B658" s="24">
        <f>VLOOKUP(Table30[[#This Row],[Month]],'DB Money Supply'!$A:$D,3)</f>
        <v>4584.1000000000004</v>
      </c>
      <c r="C658" s="63">
        <f>(Table30[[#This Row],[Real M2 Money Stock]]-B646)/B646</f>
        <v>5.5344521951331944E-2</v>
      </c>
    </row>
    <row r="659" spans="1:3" x14ac:dyDescent="0.2">
      <c r="A659" s="22">
        <v>41426</v>
      </c>
      <c r="B659" s="24">
        <f>VLOOKUP(Table30[[#This Row],[Month]],'DB Money Supply'!$A:$D,3)</f>
        <v>4595.7</v>
      </c>
      <c r="C659" s="63">
        <f>(Table30[[#This Row],[Real M2 Money Stock]]-B647)/B647</f>
        <v>5.0421704646750803E-2</v>
      </c>
    </row>
    <row r="660" spans="1:3" x14ac:dyDescent="0.2">
      <c r="A660" s="22">
        <v>41456</v>
      </c>
      <c r="B660" s="24">
        <f>VLOOKUP(Table30[[#This Row],[Month]],'DB Money Supply'!$A:$D,3)</f>
        <v>4606.7</v>
      </c>
      <c r="C660" s="63">
        <f>(Table30[[#This Row],[Real M2 Money Stock]]-B648)/B648</f>
        <v>4.7262889879057843E-2</v>
      </c>
    </row>
    <row r="661" spans="1:3" x14ac:dyDescent="0.2">
      <c r="A661" s="22">
        <v>41487</v>
      </c>
      <c r="B661" s="24">
        <f>VLOOKUP(Table30[[#This Row],[Month]],'DB Money Supply'!$A:$D,3)</f>
        <v>4619.1000000000004</v>
      </c>
      <c r="C661" s="63">
        <f>(Table30[[#This Row],[Real M2 Money Stock]]-B649)/B649</f>
        <v>4.9914763041254771E-2</v>
      </c>
    </row>
    <row r="662" spans="1:3" x14ac:dyDescent="0.2">
      <c r="A662" s="22">
        <v>41518</v>
      </c>
      <c r="B662" s="24">
        <f>VLOOKUP(Table30[[#This Row],[Month]],'DB Money Supply'!$A:$D,3)</f>
        <v>4639.5</v>
      </c>
      <c r="C662" s="63">
        <f>(Table30[[#This Row],[Real M2 Money Stock]]-B650)/B650</f>
        <v>5.1492418919837683E-2</v>
      </c>
    </row>
    <row r="663" spans="1:3" x14ac:dyDescent="0.2">
      <c r="A663" s="22">
        <v>41548</v>
      </c>
      <c r="B663" s="24">
        <f>VLOOKUP(Table30[[#This Row],[Month]],'DB Money Supply'!$A:$D,3)</f>
        <v>4685.6000000000004</v>
      </c>
      <c r="C663" s="63">
        <f>(Table30[[#This Row],[Real M2 Money Stock]]-B651)/B651</f>
        <v>5.8223045304666016E-2</v>
      </c>
    </row>
    <row r="664" spans="1:3" x14ac:dyDescent="0.2">
      <c r="A664" s="22">
        <v>41579</v>
      </c>
      <c r="B664" s="24">
        <f>VLOOKUP(Table30[[#This Row],[Month]],'DB Money Supply'!$A:$D,3)</f>
        <v>4679.2</v>
      </c>
      <c r="C664" s="63">
        <f>(Table30[[#This Row],[Real M2 Money Stock]]-B652)/B652</f>
        <v>4.85367274682919E-2</v>
      </c>
    </row>
    <row r="665" spans="1:3" x14ac:dyDescent="0.2">
      <c r="A665" s="22">
        <v>41609</v>
      </c>
      <c r="B665" s="24">
        <f>VLOOKUP(Table30[[#This Row],[Month]],'DB Money Supply'!$A:$D,3)</f>
        <v>4695.1000000000004</v>
      </c>
      <c r="C665" s="63">
        <f>(Table30[[#This Row],[Real M2 Money Stock]]-B653)/B653</f>
        <v>3.8715957611557265E-2</v>
      </c>
    </row>
    <row r="666" spans="1:3" x14ac:dyDescent="0.2">
      <c r="A666" s="22">
        <v>41640</v>
      </c>
      <c r="B666" s="24">
        <f>VLOOKUP(Table30[[#This Row],[Month]],'DB Money Supply'!$A:$D,3)</f>
        <v>4707.7</v>
      </c>
      <c r="C666" s="63">
        <f>(Table30[[#This Row],[Real M2 Money Stock]]-B654)/B654</f>
        <v>4.1019857591437794E-2</v>
      </c>
    </row>
    <row r="667" spans="1:3" x14ac:dyDescent="0.2">
      <c r="A667" s="22">
        <v>41671</v>
      </c>
      <c r="B667" s="24">
        <f>VLOOKUP(Table30[[#This Row],[Month]],'DB Money Supply'!$A:$D,3)</f>
        <v>4741.8999999999996</v>
      </c>
      <c r="C667" s="63">
        <f>(Table30[[#This Row],[Real M2 Money Stock]]-B655)/B655</f>
        <v>5.3053519875638382E-2</v>
      </c>
    </row>
    <row r="668" spans="1:3" x14ac:dyDescent="0.2">
      <c r="A668" s="22">
        <v>41699</v>
      </c>
      <c r="B668" s="24">
        <f>VLOOKUP(Table30[[#This Row],[Month]],'DB Money Supply'!$A:$D,3)</f>
        <v>4748.3999999999996</v>
      </c>
      <c r="C668" s="63">
        <f>(Table30[[#This Row],[Real M2 Money Stock]]-B656)/B656</f>
        <v>4.4890414576181675E-2</v>
      </c>
    </row>
    <row r="669" spans="1:3" x14ac:dyDescent="0.2">
      <c r="A669" s="22">
        <v>41730</v>
      </c>
      <c r="B669" s="24">
        <f>VLOOKUP(Table30[[#This Row],[Month]],'DB Money Supply'!$A:$D,3)</f>
        <v>4761.7</v>
      </c>
      <c r="C669" s="63">
        <f>(Table30[[#This Row],[Real M2 Money Stock]]-B657)/B657</f>
        <v>4.222115216249335E-2</v>
      </c>
    </row>
    <row r="670" spans="1:3" x14ac:dyDescent="0.2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4.2887371566937775E-2</v>
      </c>
    </row>
    <row r="671" spans="1:3" x14ac:dyDescent="0.2">
      <c r="A671" s="22">
        <v>41791</v>
      </c>
      <c r="B671" s="24">
        <f>VLOOKUP(Table30[[#This Row],[Month]],'DB Money Supply'!$A:$D,3)</f>
        <v>4795.8</v>
      </c>
      <c r="C671" s="63">
        <f>(Table30[[#This Row],[Real M2 Money Stock]]-B659)/B659</f>
        <v>4.3540701090149569E-2</v>
      </c>
    </row>
    <row r="672" spans="1:3" x14ac:dyDescent="0.2">
      <c r="A672" s="22">
        <v>41821</v>
      </c>
      <c r="B672" s="24">
        <f>VLOOKUP(Table30[[#This Row],[Month]],'DB Money Supply'!$A:$D,3)</f>
        <v>4814.3999999999996</v>
      </c>
      <c r="C672" s="63">
        <f>(Table30[[#This Row],[Real M2 Money Stock]]-B660)/B660</f>
        <v>4.5086504439186367E-2</v>
      </c>
    </row>
    <row r="673" spans="1:3" x14ac:dyDescent="0.2">
      <c r="A673" s="22">
        <v>41852</v>
      </c>
      <c r="B673" s="24">
        <f>VLOOKUP(Table30[[#This Row],[Month]],'DB Money Supply'!$A:$D,3)</f>
        <v>4827.3</v>
      </c>
      <c r="C673" s="63">
        <f>(Table30[[#This Row],[Real M2 Money Stock]]-B661)/B661</f>
        <v>4.507371565889455E-2</v>
      </c>
    </row>
    <row r="674" spans="1:3" x14ac:dyDescent="0.2">
      <c r="A674" s="22">
        <v>41883</v>
      </c>
      <c r="B674" s="24">
        <f>VLOOKUP(Table30[[#This Row],[Month]],'DB Money Supply'!$A:$D,3)</f>
        <v>4841.2</v>
      </c>
      <c r="C674" s="63">
        <f>(Table30[[#This Row],[Real M2 Money Stock]]-B662)/B662</f>
        <v>4.347451233969174E-2</v>
      </c>
    </row>
    <row r="675" spans="1:3" x14ac:dyDescent="0.2">
      <c r="A675" s="22">
        <v>41913</v>
      </c>
      <c r="B675" s="24">
        <f>VLOOKUP(Table30[[#This Row],[Month]],'DB Money Supply'!$A:$D,3)</f>
        <v>4868.2</v>
      </c>
      <c r="C675" s="63">
        <f>(Table30[[#This Row],[Real M2 Money Stock]]-B663)/B663</f>
        <v>3.8970462694211935E-2</v>
      </c>
    </row>
    <row r="676" spans="1:3" x14ac:dyDescent="0.2">
      <c r="A676" s="22">
        <v>41944</v>
      </c>
      <c r="B676" s="24">
        <f>VLOOKUP(Table30[[#This Row],[Month]],'DB Money Supply'!$A:$D,3)</f>
        <v>4892.6000000000004</v>
      </c>
      <c r="C676" s="63">
        <f>(Table30[[#This Row],[Real M2 Money Stock]]-B664)/B664</f>
        <v>4.5606086510514739E-2</v>
      </c>
    </row>
    <row r="677" spans="1:3" x14ac:dyDescent="0.2">
      <c r="A677" s="22">
        <v>41974</v>
      </c>
      <c r="B677" s="24">
        <f>VLOOKUP(Table30[[#This Row],[Month]],'DB Money Supply'!$A:$D,3)</f>
        <v>4941.3</v>
      </c>
      <c r="C677" s="63">
        <f>(Table30[[#This Row],[Real M2 Money Stock]]-B665)/B665</f>
        <v>5.2437647760431041E-2</v>
      </c>
    </row>
    <row r="678" spans="1:3" x14ac:dyDescent="0.2">
      <c r="A678" s="22">
        <v>42005</v>
      </c>
      <c r="B678" s="24">
        <f>VLOOKUP(Table30[[#This Row],[Month]],'DB Money Supply'!$A:$D,3)</f>
        <v>5002.8</v>
      </c>
      <c r="C678" s="63">
        <f>(Table30[[#This Row],[Real M2 Money Stock]]-B666)/B666</f>
        <v>6.2684538097160056E-2</v>
      </c>
    </row>
    <row r="679" spans="1:3" x14ac:dyDescent="0.2">
      <c r="A679" s="22">
        <v>42036</v>
      </c>
      <c r="B679" s="24">
        <f>VLOOKUP(Table30[[#This Row],[Month]],'DB Money Supply'!$A:$D,3)</f>
        <v>5044.3999999999996</v>
      </c>
      <c r="C679" s="63">
        <f>(Table30[[#This Row],[Real M2 Money Stock]]-B667)/B667</f>
        <v>6.3792994369345629E-2</v>
      </c>
    </row>
    <row r="680" spans="1:3" x14ac:dyDescent="0.2">
      <c r="A680" s="22">
        <v>42064</v>
      </c>
      <c r="B680" s="24">
        <f>VLOOKUP(Table30[[#This Row],[Month]],'DB Money Supply'!$A:$D,3)</f>
        <v>5037.8</v>
      </c>
      <c r="C680" s="63">
        <f>(Table30[[#This Row],[Real M2 Money Stock]]-B668)/B668</f>
        <v>6.0946845253138017E-2</v>
      </c>
    </row>
    <row r="681" spans="1:3" x14ac:dyDescent="0.2">
      <c r="A681" s="22">
        <v>42095</v>
      </c>
      <c r="B681" s="24">
        <f>VLOOKUP(Table30[[#This Row],[Month]],'DB Money Supply'!$A:$D,3)</f>
        <v>5049.3</v>
      </c>
      <c r="C681" s="63">
        <f>(Table30[[#This Row],[Real M2 Money Stock]]-B669)/B669</f>
        <v>6.0398597139677088E-2</v>
      </c>
    </row>
    <row r="682" spans="1:3" x14ac:dyDescent="0.2">
      <c r="A682" s="22">
        <v>42125</v>
      </c>
      <c r="B682" s="24">
        <f>VLOOKUP(Table30[[#This Row],[Month]],'DB Money Supply'!$A:$D,3)</f>
        <v>5045.5</v>
      </c>
      <c r="C682" s="63">
        <f>(Table30[[#This Row],[Real M2 Money Stock]]-B670)/B670</f>
        <v>5.538937812454247E-2</v>
      </c>
    </row>
    <row r="683" spans="1:3" x14ac:dyDescent="0.2">
      <c r="A683" s="22">
        <v>42156</v>
      </c>
      <c r="B683" s="24">
        <f>VLOOKUP(Table30[[#This Row],[Month]],'DB Money Supply'!$A:$D,3)</f>
        <v>5050.5</v>
      </c>
      <c r="C683" s="63">
        <f>(Table30[[#This Row],[Real M2 Money Stock]]-B671)/B671</f>
        <v>5.310897034905538E-2</v>
      </c>
    </row>
    <row r="684" spans="1:3" x14ac:dyDescent="0.2">
      <c r="A684" s="22">
        <v>42186</v>
      </c>
      <c r="B684" s="24">
        <f>VLOOKUP(Table30[[#This Row],[Month]],'DB Money Supply'!$A:$D,3)</f>
        <v>5063.1000000000004</v>
      </c>
      <c r="C684" s="63">
        <f>(Table30[[#This Row],[Real M2 Money Stock]]-B672)/B672</f>
        <v>5.1657527417746915E-2</v>
      </c>
    </row>
    <row r="685" spans="1:3" x14ac:dyDescent="0.2">
      <c r="A685" s="22">
        <v>42217</v>
      </c>
      <c r="B685" s="24">
        <f>VLOOKUP(Table30[[#This Row],[Month]],'DB Money Supply'!$A:$D,3)</f>
        <v>5083.6000000000004</v>
      </c>
      <c r="C685" s="63">
        <f>(Table30[[#This Row],[Real M2 Money Stock]]-B673)/B673</f>
        <v>5.3093861993246776E-2</v>
      </c>
    </row>
    <row r="686" spans="1:3" x14ac:dyDescent="0.2">
      <c r="A686" s="22">
        <v>42248</v>
      </c>
      <c r="B686" s="24">
        <f>VLOOKUP(Table30[[#This Row],[Month]],'DB Money Supply'!$A:$D,3)</f>
        <v>5117.8</v>
      </c>
      <c r="C686" s="63">
        <f>(Table30[[#This Row],[Real M2 Money Stock]]-B674)/B674</f>
        <v>5.713459472857977E-2</v>
      </c>
    </row>
    <row r="687" spans="1:3" x14ac:dyDescent="0.2">
      <c r="A687" s="22">
        <v>42278</v>
      </c>
      <c r="B687" s="24">
        <f>VLOOKUP(Table30[[#This Row],[Month]],'DB Money Supply'!$A:$D,3)</f>
        <v>5128.7</v>
      </c>
      <c r="C687" s="63">
        <f>(Table30[[#This Row],[Real M2 Money Stock]]-B675)/B675</f>
        <v>5.3510537775769279E-2</v>
      </c>
    </row>
    <row r="688" spans="1:3" x14ac:dyDescent="0.2">
      <c r="A688" s="22">
        <v>42309</v>
      </c>
      <c r="B688" s="24">
        <f>VLOOKUP(Table30[[#This Row],[Month]],'DB Money Supply'!$A:$D,3)</f>
        <v>5158</v>
      </c>
      <c r="C688" s="63">
        <f>(Table30[[#This Row],[Real M2 Money Stock]]-B676)/B676</f>
        <v>5.4245186608347221E-2</v>
      </c>
    </row>
    <row r="689" spans="1:3" x14ac:dyDescent="0.2">
      <c r="A689" s="22">
        <v>42339</v>
      </c>
      <c r="B689" s="24">
        <f>VLOOKUP(Table30[[#This Row],[Month]],'DB Money Supply'!$A:$D,3)</f>
        <v>5190.1000000000004</v>
      </c>
      <c r="C689" s="63">
        <f>(Table30[[#This Row],[Real M2 Money Stock]]-B677)/B677</f>
        <v>5.0351122174326628E-2</v>
      </c>
    </row>
    <row r="690" spans="1:3" x14ac:dyDescent="0.2">
      <c r="A690" s="22">
        <v>42370</v>
      </c>
      <c r="B690" s="24">
        <f>VLOOKUP(Table30[[#This Row],[Month]],'DB Money Supply'!$A:$D,3)</f>
        <v>5247.8</v>
      </c>
      <c r="C690" s="63">
        <f>(Table30[[#This Row],[Real M2 Money Stock]]-B678)/B678</f>
        <v>4.8972575357799628E-2</v>
      </c>
    </row>
    <row r="691" spans="1:3" x14ac:dyDescent="0.2">
      <c r="A691" s="22">
        <v>42401</v>
      </c>
      <c r="B691" s="24">
        <f>VLOOKUP(Table30[[#This Row],[Month]],'DB Money Supply'!$A:$D,3)</f>
        <v>5288.8</v>
      </c>
      <c r="C691" s="63">
        <f>(Table30[[#This Row],[Real M2 Money Stock]]-B679)/B679</f>
        <v>4.8449766077234273E-2</v>
      </c>
    </row>
    <row r="692" spans="1:3" x14ac:dyDescent="0.2">
      <c r="A692" s="22">
        <v>42430</v>
      </c>
      <c r="B692" s="24">
        <f>VLOOKUP(Table30[[#This Row],[Month]],'DB Money Supply'!$A:$D,3)</f>
        <v>5299.3</v>
      </c>
      <c r="C692" s="63">
        <f>(Table30[[#This Row],[Real M2 Money Stock]]-B680)/B680</f>
        <v>5.190757870499027E-2</v>
      </c>
    </row>
    <row r="693" spans="1:3" x14ac:dyDescent="0.2">
      <c r="A693" s="22">
        <v>42461</v>
      </c>
      <c r="B693" s="24">
        <f>VLOOKUP(Table30[[#This Row],[Month]],'DB Money Supply'!$A:$D,3)</f>
        <v>5312.7</v>
      </c>
      <c r="C693" s="63">
        <f>(Table30[[#This Row],[Real M2 Money Stock]]-B681)/B681</f>
        <v>5.2165646723308111E-2</v>
      </c>
    </row>
    <row r="694" spans="1:3" x14ac:dyDescent="0.2">
      <c r="A694" s="22">
        <v>42491</v>
      </c>
      <c r="B694" s="24">
        <f>VLOOKUP(Table30[[#This Row],[Month]],'DB Money Supply'!$A:$D,3)</f>
        <v>5328</v>
      </c>
      <c r="C694" s="63">
        <f>(Table30[[#This Row],[Real M2 Money Stock]]-B682)/B682</f>
        <v>5.5990486572193042E-2</v>
      </c>
    </row>
    <row r="695" spans="1:3" x14ac:dyDescent="0.2">
      <c r="A695" s="22">
        <v>42522</v>
      </c>
      <c r="B695" s="24">
        <f>VLOOKUP(Table30[[#This Row],[Month]],'DB Money Supply'!$A:$D,3)</f>
        <v>5341.1</v>
      </c>
      <c r="C695" s="63">
        <f>(Table30[[#This Row],[Real M2 Money Stock]]-B683)/B683</f>
        <v>5.753885753885761E-2</v>
      </c>
    </row>
    <row r="696" spans="1:3" x14ac:dyDescent="0.2">
      <c r="A696" s="22">
        <v>42552</v>
      </c>
      <c r="B696" s="24">
        <f>VLOOKUP(Table30[[#This Row],[Month]],'DB Money Supply'!$A:$D,3)</f>
        <v>5368.2</v>
      </c>
      <c r="C696" s="63">
        <f>(Table30[[#This Row],[Real M2 Money Stock]]-B684)/B684</f>
        <v>6.0259524797060975E-2</v>
      </c>
    </row>
    <row r="697" spans="1:3" x14ac:dyDescent="0.2">
      <c r="A697" s="22">
        <v>42583</v>
      </c>
      <c r="B697" s="24">
        <f>VLOOKUP(Table30[[#This Row],[Month]],'DB Money Supply'!$A:$D,3)</f>
        <v>5391.2</v>
      </c>
      <c r="C697" s="63">
        <f>(Table30[[#This Row],[Real M2 Money Stock]]-B685)/B685</f>
        <v>6.0508301203871163E-2</v>
      </c>
    </row>
    <row r="698" spans="1:3" x14ac:dyDescent="0.2">
      <c r="A698" s="22">
        <v>42614</v>
      </c>
      <c r="B698" s="24">
        <f>VLOOKUP(Table30[[#This Row],[Month]],'DB Money Supply'!$A:$D,3)</f>
        <v>5401.6</v>
      </c>
      <c r="C698" s="63">
        <f>(Table30[[#This Row],[Real M2 Money Stock]]-B686)/B686</f>
        <v>5.545351518230493E-2</v>
      </c>
    </row>
    <row r="699" spans="1:3" x14ac:dyDescent="0.2">
      <c r="A699" s="22">
        <v>42644</v>
      </c>
      <c r="B699" s="24">
        <f>VLOOKUP(Table30[[#This Row],[Month]],'DB Money Supply'!$A:$D,3)</f>
        <v>5418.9</v>
      </c>
      <c r="C699" s="63">
        <f>(Table30[[#This Row],[Real M2 Money Stock]]-B687)/B687</f>
        <v>5.6583539688420031E-2</v>
      </c>
    </row>
    <row r="700" spans="1:3" x14ac:dyDescent="0.2">
      <c r="A700" s="22">
        <v>42675</v>
      </c>
      <c r="B700" s="24">
        <f>VLOOKUP(Table30[[#This Row],[Month]],'DB Money Supply'!$A:$D,3)</f>
        <v>5443.3</v>
      </c>
      <c r="C700" s="63">
        <f>(Table30[[#This Row],[Real M2 Money Stock]]-B688)/B688</f>
        <v>5.5312136487010506E-2</v>
      </c>
    </row>
    <row r="701" spans="1:3" x14ac:dyDescent="0.2">
      <c r="A701" s="22">
        <v>42705</v>
      </c>
      <c r="B701" s="24">
        <f>VLOOKUP(Table30[[#This Row],[Month]],'DB Money Supply'!$A:$D,3)</f>
        <v>5446.1</v>
      </c>
      <c r="C701" s="63">
        <f>(Table30[[#This Row],[Real M2 Money Stock]]-B689)/B689</f>
        <v>4.932467582512861E-2</v>
      </c>
    </row>
    <row r="702" spans="1:3" x14ac:dyDescent="0.2">
      <c r="A702" s="22">
        <v>42736</v>
      </c>
      <c r="B702" s="24">
        <f>VLOOKUP(Table30[[#This Row],[Month]],'DB Money Supply'!$A:$D,3)</f>
        <v>5454.7</v>
      </c>
      <c r="C702" s="63">
        <f>(Table30[[#This Row],[Real M2 Money Stock]]-B690)/B690</f>
        <v>3.942604519989322E-2</v>
      </c>
    </row>
    <row r="703" spans="1:3" x14ac:dyDescent="0.2">
      <c r="A703" s="22">
        <v>42767</v>
      </c>
      <c r="B703" s="24">
        <f>VLOOKUP(Table30[[#This Row],[Month]],'DB Money Supply'!$A:$D,3)</f>
        <v>5478</v>
      </c>
      <c r="C703" s="63">
        <f>(Table30[[#This Row],[Real M2 Money Stock]]-B691)/B691</f>
        <v>3.5773710482529079E-2</v>
      </c>
    </row>
    <row r="704" spans="1:3" x14ac:dyDescent="0.2">
      <c r="A704" s="22">
        <v>42795</v>
      </c>
      <c r="B704" s="24">
        <f>VLOOKUP(Table30[[#This Row],[Month]],'DB Money Supply'!$A:$D,3)</f>
        <v>5508.8</v>
      </c>
      <c r="C704" s="63">
        <f>(Table30[[#This Row],[Real M2 Money Stock]]-B692)/B692</f>
        <v>3.9533523295529595E-2</v>
      </c>
    </row>
    <row r="705" spans="1:3" x14ac:dyDescent="0.2">
      <c r="A705" s="22">
        <v>42826</v>
      </c>
      <c r="B705" s="24">
        <f>VLOOKUP(Table30[[#This Row],[Month]],'DB Money Supply'!$A:$D,3)</f>
        <v>5521.1</v>
      </c>
      <c r="C705" s="63">
        <f>(Table30[[#This Row],[Real M2 Money Stock]]-B693)/B693</f>
        <v>3.9226758522032217E-2</v>
      </c>
    </row>
    <row r="706" spans="1:3" x14ac:dyDescent="0.2">
      <c r="A706" s="22">
        <v>42856</v>
      </c>
      <c r="B706" s="24">
        <f>VLOOKUP(Table30[[#This Row],[Month]],'DB Money Supply'!$A:$D,3)</f>
        <v>5546.5</v>
      </c>
      <c r="C706" s="63">
        <f>(Table30[[#This Row],[Real M2 Money Stock]]-B694)/B694</f>
        <v>4.1009759759759762E-2</v>
      </c>
    </row>
    <row r="707" spans="1:3" x14ac:dyDescent="0.2">
      <c r="A707" s="22">
        <v>42887</v>
      </c>
      <c r="B707" s="24">
        <f>VLOOKUP(Table30[[#This Row],[Month]],'DB Money Supply'!$A:$D,3)</f>
        <v>5554.3</v>
      </c>
      <c r="C707" s="63">
        <f>(Table30[[#This Row],[Real M2 Money Stock]]-B695)/B695</f>
        <v>3.9916871056523903E-2</v>
      </c>
    </row>
    <row r="708" spans="1:3" x14ac:dyDescent="0.2">
      <c r="A708" s="22">
        <v>42917</v>
      </c>
      <c r="B708" s="24">
        <f>VLOOKUP(Table30[[#This Row],[Month]],'DB Money Supply'!$A:$D,3)</f>
        <v>5576.3</v>
      </c>
      <c r="C708" s="63">
        <f>(Table30[[#This Row],[Real M2 Money Stock]]-B696)/B696</f>
        <v>3.8765321709325354E-2</v>
      </c>
    </row>
    <row r="709" spans="1:3" x14ac:dyDescent="0.2">
      <c r="A709" s="22">
        <v>42948</v>
      </c>
      <c r="B709" s="24">
        <f>VLOOKUP(Table30[[#This Row],[Month]],'DB Money Supply'!$A:$D,3)</f>
        <v>5575.5</v>
      </c>
      <c r="C709" s="63">
        <f>(Table30[[#This Row],[Real M2 Money Stock]]-B697)/B697</f>
        <v>3.4185339071078832E-2</v>
      </c>
    </row>
    <row r="710" spans="1:3" x14ac:dyDescent="0.2">
      <c r="A710" s="22">
        <v>42979</v>
      </c>
      <c r="B710" s="24">
        <f>VLOOKUP(Table30[[#This Row],[Month]],'DB Money Supply'!$A:$D,3)</f>
        <v>5562.5</v>
      </c>
      <c r="C710" s="63">
        <f>(Table30[[#This Row],[Real M2 Money Stock]]-B698)/B698</f>
        <v>2.9787470379146849E-2</v>
      </c>
    </row>
    <row r="711" spans="1:3" x14ac:dyDescent="0.2">
      <c r="A711" s="22">
        <v>43009</v>
      </c>
      <c r="B711" s="24">
        <f>VLOOKUP(Table30[[#This Row],[Month]],'DB Money Supply'!$A:$D,3)</f>
        <v>5581.7</v>
      </c>
      <c r="C711" s="63">
        <f>(Table30[[#This Row],[Real M2 Money Stock]]-B699)/B699</f>
        <v>3.0042997656350955E-2</v>
      </c>
    </row>
    <row r="712" spans="1:3" x14ac:dyDescent="0.2">
      <c r="A712" s="22">
        <v>43040</v>
      </c>
      <c r="B712" s="24">
        <f>VLOOKUP(Table30[[#This Row],[Month]],'DB Money Supply'!$A:$D,3)</f>
        <v>5579.5</v>
      </c>
      <c r="C712" s="63">
        <f>(Table30[[#This Row],[Real M2 Money Stock]]-B700)/B700</f>
        <v>2.5021586170154101E-2</v>
      </c>
    </row>
    <row r="713" spans="1:3" x14ac:dyDescent="0.2">
      <c r="A713" s="22">
        <v>43070</v>
      </c>
      <c r="B713" s="24">
        <f>VLOOKUP(Table30[[#This Row],[Month]],'DB Money Supply'!$A:$D,3)</f>
        <v>5592.6</v>
      </c>
      <c r="C713" s="63">
        <f>(Table30[[#This Row],[Real M2 Money Stock]]-B701)/B701</f>
        <v>2.6899983474412879E-2</v>
      </c>
    </row>
    <row r="714" spans="1:3" x14ac:dyDescent="0.2">
      <c r="A714" s="22">
        <v>43101</v>
      </c>
      <c r="B714" s="24">
        <f>VLOOKUP(Table30[[#This Row],[Month]],'DB Money Supply'!$A:$D,3)</f>
        <v>5577.3</v>
      </c>
      <c r="C714" s="63">
        <f>(Table30[[#This Row],[Real M2 Money Stock]]-B702)/B702</f>
        <v>2.2476029845821102E-2</v>
      </c>
    </row>
    <row r="715" spans="1:3" x14ac:dyDescent="0.2">
      <c r="A715" s="22">
        <v>43132</v>
      </c>
      <c r="B715" s="24">
        <f>VLOOKUP(Table30[[#This Row],[Month]],'DB Money Supply'!$A:$D,3)</f>
        <v>5581.5</v>
      </c>
      <c r="C715" s="63">
        <f>(Table30[[#This Row],[Real M2 Money Stock]]-B703)/B703</f>
        <v>1.8893756845564075E-2</v>
      </c>
    </row>
    <row r="716" spans="1:3" x14ac:dyDescent="0.2">
      <c r="A716" s="22">
        <v>43160</v>
      </c>
      <c r="B716" s="24">
        <f>VLOOKUP(Table30[[#This Row],[Month]],'DB Money Supply'!$A:$D,3)</f>
        <v>5599.3</v>
      </c>
      <c r="C716" s="63">
        <f>(Table30[[#This Row],[Real M2 Money Stock]]-B704)/B704</f>
        <v>1.6428260238164391E-2</v>
      </c>
    </row>
    <row r="717" spans="1:3" x14ac:dyDescent="0.2">
      <c r="A717" s="22">
        <v>43191</v>
      </c>
      <c r="B717" s="24">
        <f>VLOOKUP(Table30[[#This Row],[Month]],'DB Money Supply'!$A:$D,3)</f>
        <v>5594.4</v>
      </c>
      <c r="C717" s="63">
        <f>(Table30[[#This Row],[Real M2 Money Stock]]-B705)/B705</f>
        <v>1.3276339859810412E-2</v>
      </c>
    </row>
    <row r="718" spans="1:3" x14ac:dyDescent="0.2">
      <c r="A718" s="22">
        <v>43221</v>
      </c>
      <c r="B718" s="24">
        <f>VLOOKUP(Table30[[#This Row],[Month]],'DB Money Supply'!$A:$D,3)</f>
        <v>5608.8</v>
      </c>
      <c r="C718" s="63">
        <f>(Table30[[#This Row],[Real M2 Money Stock]]-B706)/B706</f>
        <v>1.1232308663120919E-2</v>
      </c>
    </row>
    <row r="719" spans="1:3" x14ac:dyDescent="0.2">
      <c r="A719" s="22">
        <v>43252</v>
      </c>
      <c r="B719" s="24">
        <f>VLOOKUP(Table30[[#This Row],[Month]],'DB Money Supply'!$A:$D,3)</f>
        <v>5624.4</v>
      </c>
      <c r="C719" s="63">
        <f>(Table30[[#This Row],[Real M2 Money Stock]]-B707)/B707</f>
        <v>1.2620852312622555E-2</v>
      </c>
    </row>
    <row r="720" spans="1:3" x14ac:dyDescent="0.2">
      <c r="A720" s="22">
        <v>43282</v>
      </c>
      <c r="B720" s="24">
        <f>VLOOKUP(Table30[[#This Row],[Month]],'DB Money Supply'!$A:$D,3)</f>
        <v>5631.8</v>
      </c>
      <c r="C720" s="63">
        <f>(Table30[[#This Row],[Real M2 Money Stock]]-B708)/B708</f>
        <v>9.9528361099653889E-3</v>
      </c>
    </row>
    <row r="721" spans="1:3" x14ac:dyDescent="0.2">
      <c r="A721" s="22">
        <v>43313</v>
      </c>
      <c r="B721" s="24">
        <f>VLOOKUP(Table30[[#This Row],[Month]],'DB Money Supply'!$A:$D,3)</f>
        <v>5639.9</v>
      </c>
      <c r="C721" s="63">
        <f>(Table30[[#This Row],[Real M2 Money Stock]]-B709)/B709</f>
        <v>1.1550533584431824E-2</v>
      </c>
    </row>
    <row r="722" spans="1:3" x14ac:dyDescent="0.2">
      <c r="A722" s="22">
        <v>43344</v>
      </c>
      <c r="B722" s="24">
        <f>VLOOKUP(Table30[[#This Row],[Month]],'DB Money Supply'!$A:$D,3)</f>
        <v>5642.1</v>
      </c>
      <c r="C722" s="63">
        <f>(Table30[[#This Row],[Real M2 Money Stock]]-B710)/B710</f>
        <v>1.4310112359550627E-2</v>
      </c>
    </row>
    <row r="723" spans="1:3" x14ac:dyDescent="0.2">
      <c r="A723" s="22">
        <v>43374</v>
      </c>
      <c r="B723" s="24">
        <f>VLOOKUP(Table30[[#This Row],[Month]],'DB Money Supply'!$A:$D,3)</f>
        <v>5629</v>
      </c>
      <c r="C723" s="63">
        <f>(Table30[[#This Row],[Real M2 Money Stock]]-B711)/B711</f>
        <v>8.474120787573711E-3</v>
      </c>
    </row>
    <row r="724" spans="1:3" x14ac:dyDescent="0.2">
      <c r="A724" s="22">
        <v>43405</v>
      </c>
      <c r="B724" s="24">
        <f>VLOOKUP(Table30[[#This Row],[Month]],'DB Money Supply'!$A:$D,3)</f>
        <v>5638.3</v>
      </c>
      <c r="C724" s="63">
        <f>(Table30[[#This Row],[Real M2 Money Stock]]-B712)/B712</f>
        <v>1.0538578725692299E-2</v>
      </c>
    </row>
    <row r="725" spans="1:3" x14ac:dyDescent="0.2">
      <c r="A725" s="22">
        <v>43435</v>
      </c>
      <c r="B725" s="24">
        <f>VLOOKUP(Table30[[#This Row],[Month]],'DB Money Supply'!$A:$D,3)</f>
        <v>5692.8</v>
      </c>
      <c r="C725" s="63">
        <f>(Table30[[#This Row],[Real M2 Money Stock]]-B713)/B713</f>
        <v>1.7916532560883991E-2</v>
      </c>
    </row>
    <row r="726" spans="1:3" x14ac:dyDescent="0.2">
      <c r="A726" s="22">
        <v>43466</v>
      </c>
      <c r="B726" s="24">
        <f>VLOOKUP(Table30[[#This Row],[Month]],'DB Money Supply'!$A:$D,3)</f>
        <v>5721.5</v>
      </c>
      <c r="C726" s="63">
        <f>(Table30[[#This Row],[Real M2 Money Stock]]-B714)/B714</f>
        <v>2.5854804295985478E-2</v>
      </c>
    </row>
    <row r="727" spans="1:3" x14ac:dyDescent="0.2">
      <c r="A727" s="22">
        <v>43497</v>
      </c>
      <c r="B727" s="24">
        <f>VLOOKUP(Table30[[#This Row],[Month]],'DB Money Supply'!$A:$D,3)</f>
        <v>5726.5</v>
      </c>
      <c r="C727" s="63">
        <f>(Table30[[#This Row],[Real M2 Money Stock]]-B715)/B715</f>
        <v>2.5978679566424797E-2</v>
      </c>
    </row>
    <row r="728" spans="1:3" x14ac:dyDescent="0.2">
      <c r="A728" s="22">
        <v>43525</v>
      </c>
      <c r="B728" s="24">
        <f>VLOOKUP(Table30[[#This Row],[Month]],'DB Money Supply'!$A:$D,3)</f>
        <v>5718.5</v>
      </c>
      <c r="C728" s="63">
        <f>(Table30[[#This Row],[Real M2 Money Stock]]-B716)/B716</f>
        <v>2.1288375332630831E-2</v>
      </c>
    </row>
    <row r="729" spans="1:3" x14ac:dyDescent="0.2">
      <c r="A729" s="22">
        <v>43556</v>
      </c>
      <c r="B729" s="24">
        <f>VLOOKUP(Table30[[#This Row],[Month]],'DB Money Supply'!$A:$D,3)</f>
        <v>5706</v>
      </c>
      <c r="C729" s="63">
        <f>(Table30[[#This Row],[Real M2 Money Stock]]-B717)/B717</f>
        <v>1.9948519948520014E-2</v>
      </c>
    </row>
    <row r="730" spans="1:3" x14ac:dyDescent="0.2">
      <c r="A730" s="28">
        <v>43586</v>
      </c>
      <c r="B730" s="24">
        <f>VLOOKUP(Table30[[#This Row],[Month]],'DB Money Supply'!$A:$D,3)</f>
        <v>5744</v>
      </c>
      <c r="C730" s="27">
        <f>(Table30[[#This Row],[Real M2 Money Stock]]-B718)/B718</f>
        <v>2.410497789188415E-2</v>
      </c>
    </row>
    <row r="731" spans="1:3" x14ac:dyDescent="0.2">
      <c r="A731" s="22">
        <v>43617</v>
      </c>
      <c r="B731" s="24">
        <f>VLOOKUP(Table30[[#This Row],[Month]],'DB Money Supply'!$A:$D,3)</f>
        <v>5789.2</v>
      </c>
      <c r="C731" s="63">
        <f>(Table30[[#This Row],[Real M2 Money Stock]]-B719)/B719</f>
        <v>2.9300903207453273E-2</v>
      </c>
    </row>
    <row r="732" spans="1:3" x14ac:dyDescent="0.2">
      <c r="A732" s="22">
        <v>43647</v>
      </c>
      <c r="B732" s="24">
        <f>VLOOKUP(Table30[[#This Row],[Month]],'DB Money Supply'!$A:$D,3)</f>
        <v>5805.6</v>
      </c>
      <c r="C732" s="27">
        <f>(Table30[[#This Row],[Real M2 Money Stock]]-B720)/B720</f>
        <v>3.0860470897404058E-2</v>
      </c>
    </row>
    <row r="733" spans="1:3" x14ac:dyDescent="0.2">
      <c r="A733" s="22">
        <v>43678</v>
      </c>
      <c r="B733" s="24">
        <f>VLOOKUP(Table30[[#This Row],[Month]],'DB Money Supply'!$A:$D,3)</f>
        <v>5831.4</v>
      </c>
      <c r="C733" s="63">
        <f>(Table30[[#This Row],[Real M2 Money Stock]]-B721)/B721</f>
        <v>3.3954502739410274E-2</v>
      </c>
    </row>
    <row r="734" spans="1:3" x14ac:dyDescent="0.2">
      <c r="A734" s="22">
        <v>43709</v>
      </c>
      <c r="B734" s="24">
        <f>VLOOKUP(Table30[[#This Row],[Month]],'DB Money Supply'!$A:$D,3)</f>
        <v>5857.6</v>
      </c>
      <c r="C734" s="63">
        <f>(Table30[[#This Row],[Real M2 Money Stock]]-B722)/B722</f>
        <v>3.8194998316229772E-2</v>
      </c>
    </row>
    <row r="735" spans="1:3" x14ac:dyDescent="0.2">
      <c r="A735" s="22">
        <v>43739</v>
      </c>
      <c r="B735" s="24">
        <f>VLOOKUP(Table30[[#This Row],[Month]],'DB Money Supply'!$A:$D,3)</f>
        <v>5887.3</v>
      </c>
      <c r="C735" s="63">
        <f>(Table30[[#This Row],[Real M2 Money Stock]]-B723)/B723</f>
        <v>4.5887368982057239E-2</v>
      </c>
    </row>
    <row r="736" spans="1:3" x14ac:dyDescent="0.2">
      <c r="A736" s="22">
        <v>43770</v>
      </c>
      <c r="B736" s="24">
        <f>VLOOKUP(Table30[[#This Row],[Month]],'DB Money Supply'!$A:$D,3)</f>
        <v>5911.6</v>
      </c>
      <c r="C736" s="63">
        <f>(Table30[[#This Row],[Real M2 Money Stock]]-B724)/B724</f>
        <v>4.8472057180355813E-2</v>
      </c>
    </row>
    <row r="737" spans="1:3" x14ac:dyDescent="0.2">
      <c r="A737" s="22">
        <v>43800</v>
      </c>
      <c r="B737" s="24">
        <f>VLOOKUP(Table30[[#This Row],[Month]],'DB Money Supply'!$A:$D,3)</f>
        <v>5935.6</v>
      </c>
      <c r="C737" s="63">
        <f>(Table30[[#This Row],[Real M2 Money Stock]]-B725)/B725</f>
        <v>4.2650365373805538E-2</v>
      </c>
    </row>
    <row r="738" spans="1:3" x14ac:dyDescent="0.2">
      <c r="A738" s="22">
        <v>43831</v>
      </c>
      <c r="B738" s="24">
        <f>VLOOKUP(Table30[[#This Row],[Month]],'DB Money Supply'!$A:$D,3)</f>
        <v>5955.8</v>
      </c>
      <c r="C738" s="63">
        <f>(Table30[[#This Row],[Real M2 Money Stock]]-B726)/B726</f>
        <v>4.0950799615485478E-2</v>
      </c>
    </row>
    <row r="739" spans="1:3" x14ac:dyDescent="0.2">
      <c r="A739" s="22">
        <v>43862</v>
      </c>
      <c r="B739" s="24">
        <f>VLOOKUP(Table30[[#This Row],[Month]],'DB Money Supply'!$A:$D,3)</f>
        <v>5977.2</v>
      </c>
      <c r="C739" s="63">
        <f>(Table30[[#This Row],[Real M2 Money Stock]]-B727)/B727</f>
        <v>4.3778922553042839E-2</v>
      </c>
    </row>
    <row r="740" spans="1:3" x14ac:dyDescent="0.2">
      <c r="A740" s="22">
        <v>43891</v>
      </c>
      <c r="B740" s="24">
        <f>VLOOKUP(Table30[[#This Row],[Month]],'DB Money Supply'!$A:$D,3)</f>
        <v>6206.2</v>
      </c>
      <c r="C740" s="63">
        <f>(Table30[[#This Row],[Real M2 Money Stock]]-B728)/B728</f>
        <v>8.5284602605578352E-2</v>
      </c>
    </row>
    <row r="741" spans="1:3" x14ac:dyDescent="0.2">
      <c r="A741" s="22">
        <v>43922</v>
      </c>
      <c r="B741" s="24">
        <f>VLOOKUP(Table30[[#This Row],[Month]],'DB Money Supply'!$A:$D,3)</f>
        <v>6650.9</v>
      </c>
      <c r="C741" s="63">
        <f>(Table30[[#This Row],[Real M2 Money Stock]]-B729)/B729</f>
        <v>0.16559761654398872</v>
      </c>
    </row>
    <row r="742" spans="1:3" x14ac:dyDescent="0.2">
      <c r="A742" s="22">
        <v>43952</v>
      </c>
      <c r="B742" s="24">
        <f>VLOOKUP(Table30[[#This Row],[Month]],'DB Money Supply'!$A:$D,3)</f>
        <v>6989.6</v>
      </c>
      <c r="C742" s="63">
        <f>(Table30[[#This Row],[Real M2 Money Stock]]-B730)/B730</f>
        <v>0.21685236768802235</v>
      </c>
    </row>
    <row r="743" spans="1:3" x14ac:dyDescent="0.2">
      <c r="A743" s="22">
        <v>43983</v>
      </c>
      <c r="B743" s="24">
        <f>VLOOKUP(Table30[[#This Row],[Month]],'DB Money Supply'!$A:$D,3)</f>
        <v>7064.5</v>
      </c>
      <c r="C743" s="63">
        <f>(Table30[[#This Row],[Real M2 Money Stock]]-B731)/B731</f>
        <v>0.22028950459476271</v>
      </c>
    </row>
    <row r="744" spans="1:3" x14ac:dyDescent="0.2">
      <c r="A744" s="22">
        <v>44013</v>
      </c>
      <c r="B744" s="24">
        <f>VLOOKUP(Table30[[#This Row],[Month]],'DB Money Supply'!$A:$D,3)</f>
        <v>7082.9</v>
      </c>
      <c r="C744" s="63">
        <f>(Table30[[#This Row],[Real M2 Money Stock]]-B732)/B732</f>
        <v>0.22001171282899257</v>
      </c>
    </row>
    <row r="745" spans="1:3" x14ac:dyDescent="0.2">
      <c r="A745" s="28">
        <v>44044</v>
      </c>
      <c r="B745" s="24">
        <f>VLOOKUP(Table30[[#This Row],[Month]],'DB Money Supply'!$A:$D,3)</f>
        <v>7082</v>
      </c>
      <c r="C745" s="27">
        <f>(Table30[[#This Row],[Real M2 Money Stock]]-B733)/B733</f>
        <v>0.21445964948382901</v>
      </c>
    </row>
    <row r="746" spans="1:3" x14ac:dyDescent="0.2">
      <c r="A746" s="22">
        <v>44075</v>
      </c>
      <c r="B746" s="24">
        <f>VLOOKUP(Table30[[#This Row],[Month]],'DB Money Supply'!$A:$D,3)</f>
        <v>7150.4</v>
      </c>
      <c r="C746" s="63">
        <f>(Table30[[#This Row],[Real M2 Money Stock]]-B734)/B734</f>
        <v>0.22070472548484008</v>
      </c>
    </row>
    <row r="747" spans="1:3" x14ac:dyDescent="0.2">
      <c r="A747" s="22">
        <v>44105</v>
      </c>
      <c r="B747" s="24">
        <f>VLOOKUP(Table30[[#This Row],[Month]],'DB Money Supply'!$A:$D,3)</f>
        <v>7197.9</v>
      </c>
      <c r="C747" s="27">
        <f>(Table30[[#This Row],[Real M2 Money Stock]]-B735)/B735</f>
        <v>0.22261478096920481</v>
      </c>
    </row>
    <row r="748" spans="1:3" x14ac:dyDescent="0.2">
      <c r="A748" s="22">
        <v>44136</v>
      </c>
      <c r="B748" s="24">
        <f>VLOOKUP(Table30[[#This Row],[Month]],'DB Money Supply'!$A:$D,3)</f>
        <v>7265.9</v>
      </c>
      <c r="C748" s="63">
        <f>(Table30[[#This Row],[Real M2 Money Stock]]-B736)/B736</f>
        <v>0.22909195480073064</v>
      </c>
    </row>
    <row r="749" spans="1:3" x14ac:dyDescent="0.2">
      <c r="A749" s="22">
        <v>44166</v>
      </c>
      <c r="B749" s="24">
        <f>VLOOKUP(Table30[[#This Row],[Month]],'DB Money Supply'!$A:$D,3)</f>
        <v>7313.6</v>
      </c>
      <c r="C749" s="63">
        <f>(Table30[[#This Row],[Real M2 Money Stock]]-B737)/B737</f>
        <v>0.23215850124671472</v>
      </c>
    </row>
    <row r="750" spans="1:3" x14ac:dyDescent="0.2">
      <c r="A750" s="22">
        <v>44197</v>
      </c>
      <c r="B750" s="24">
        <f>VLOOKUP(Table30[[#This Row],[Month]],'DB Money Supply'!$A:$D,3)</f>
        <v>7395.5</v>
      </c>
      <c r="C750" s="63">
        <f>(Table30[[#This Row],[Real M2 Money Stock]]-B738)/B738</f>
        <v>0.24173074985728193</v>
      </c>
    </row>
    <row r="751" spans="1:3" x14ac:dyDescent="0.2">
      <c r="A751" s="22">
        <v>44228</v>
      </c>
      <c r="B751" s="24">
        <f>VLOOKUP(Table30[[#This Row],[Month]],'DB Money Supply'!$A:$D,3)</f>
        <v>7472.7</v>
      </c>
      <c r="C751" s="63">
        <f>(Table30[[#This Row],[Real M2 Money Stock]]-B739)/B739</f>
        <v>0.25020076289901627</v>
      </c>
    </row>
    <row r="752" spans="1:3" x14ac:dyDescent="0.2">
      <c r="A752" s="22">
        <v>44256</v>
      </c>
      <c r="B752" s="24">
        <f>VLOOKUP(Table30[[#This Row],[Month]],'DB Money Supply'!$A:$D,3)</f>
        <v>7520.3</v>
      </c>
      <c r="C752" s="63">
        <f>(Table30[[#This Row],[Real M2 Money Stock]]-B740)/B740</f>
        <v>0.21173987303019567</v>
      </c>
    </row>
    <row r="753" spans="1:3" x14ac:dyDescent="0.2">
      <c r="A753" s="22">
        <v>44287</v>
      </c>
      <c r="B753" s="24">
        <f>VLOOKUP(Table30[[#This Row],[Month]],'DB Money Supply'!$A:$D,3)</f>
        <v>7547.4</v>
      </c>
      <c r="C753" s="63">
        <f>(Table30[[#This Row],[Real M2 Money Stock]]-B741)/B741</f>
        <v>0.13479378730698102</v>
      </c>
    </row>
    <row r="754" spans="1:3" x14ac:dyDescent="0.2">
      <c r="A754" s="22">
        <v>44317</v>
      </c>
      <c r="B754" s="24">
        <f>VLOOKUP(Table30[[#This Row],[Month]],'DB Money Supply'!$A:$D,3)</f>
        <v>7597.4</v>
      </c>
      <c r="C754" s="63">
        <f>(Table30[[#This Row],[Real M2 Money Stock]]-B742)/B742</f>
        <v>8.6957765823509101E-2</v>
      </c>
    </row>
    <row r="755" spans="1:3" x14ac:dyDescent="0.2">
      <c r="A755" s="28">
        <v>44348</v>
      </c>
      <c r="B755" s="24">
        <f>VLOOKUP(Table30[[#This Row],[Month]],'DB Money Supply'!$A:$D,3)</f>
        <v>7539.1</v>
      </c>
      <c r="C755" s="27">
        <f>(Table30[[#This Row],[Real M2 Money Stock]]-B743)/B743</f>
        <v>6.7180975299030415E-2</v>
      </c>
    </row>
    <row r="756" spans="1:3" x14ac:dyDescent="0.2">
      <c r="A756" s="22">
        <v>44378</v>
      </c>
      <c r="B756" s="24">
        <f>VLOOKUP(Table30[[#This Row],[Month]],'DB Money Supply'!$A:$D,3)</f>
        <v>7558.4</v>
      </c>
      <c r="C756" s="63">
        <f>(Table30[[#This Row],[Real M2 Money Stock]]-B744)/B744</f>
        <v>6.7133518756441579E-2</v>
      </c>
    </row>
    <row r="757" spans="1:3" x14ac:dyDescent="0.2">
      <c r="A757" s="22">
        <v>44409</v>
      </c>
      <c r="B757" s="24">
        <f>VLOOKUP(Table30[[#This Row],[Month]],'DB Money Supply'!$A:$D,3)</f>
        <v>7630.6</v>
      </c>
      <c r="C757" s="27">
        <f>(Table30[[#This Row],[Real M2 Money Stock]]-B745)/B745</f>
        <v>7.7463993222253655E-2</v>
      </c>
    </row>
    <row r="758" spans="1:3" x14ac:dyDescent="0.2">
      <c r="A758" s="22">
        <v>44440</v>
      </c>
      <c r="B758" s="24">
        <f>VLOOKUP(Table30[[#This Row],[Month]],'DB Money Supply'!$A:$D,3)</f>
        <v>7658.5</v>
      </c>
      <c r="C758" s="63">
        <f>(Table30[[#This Row],[Real M2 Money Stock]]-B746)/B746</f>
        <v>7.1058961736406412E-2</v>
      </c>
    </row>
    <row r="759" spans="1:3" x14ac:dyDescent="0.2">
      <c r="A759" s="22">
        <v>44470</v>
      </c>
      <c r="B759" s="24">
        <f>VLOOKUP(Table30[[#This Row],[Month]],'DB Money Supply'!$A:$D,3)</f>
        <v>7656.5</v>
      </c>
      <c r="C759" s="63">
        <f>(Table30[[#This Row],[Real M2 Money Stock]]-B747)/B747</f>
        <v>6.3713027410772644E-2</v>
      </c>
    </row>
    <row r="760" spans="1:3" x14ac:dyDescent="0.2">
      <c r="A760" s="22">
        <v>44501</v>
      </c>
      <c r="B760" s="24">
        <f>VLOOKUP(Table30[[#This Row],[Month]],'DB Money Supply'!$A:$D,3)</f>
        <v>7686.7</v>
      </c>
      <c r="C760" s="63">
        <f>(Table30[[#This Row],[Real M2 Money Stock]]-B748)/B748</f>
        <v>5.7914367112126539E-2</v>
      </c>
    </row>
    <row r="761" spans="1:3" x14ac:dyDescent="0.2">
      <c r="A761" s="28">
        <v>44531</v>
      </c>
      <c r="B761" s="24">
        <f>VLOOKUP(Table30[[#This Row],[Month]],'DB Money Supply'!$A:$D,3)</f>
        <v>7722.6</v>
      </c>
      <c r="C761" s="27">
        <f>(Table30[[#This Row],[Real M2 Money Stock]]-B749)/B749</f>
        <v>5.5923211551082909E-2</v>
      </c>
    </row>
  </sheetData>
  <conditionalFormatting sqref="C18:C7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0"/>
  <sheetViews>
    <sheetView zoomScale="150" zoomScaleNormal="150" workbookViewId="0">
      <pane ySplit="5" topLeftCell="A2393" activePane="bottomLeft" state="frozen"/>
      <selection pane="bottomLeft" activeCell="F2415" sqref="F2415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72" customWidth="1"/>
    <col min="5" max="17" width="9.1640625" style="72" customWidth="1"/>
    <col min="18" max="16384" width="9.1640625" style="72"/>
  </cols>
  <sheetData>
    <row r="1" spans="1:8" x14ac:dyDescent="0.2">
      <c r="A1" s="73" t="s">
        <v>9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48" t="s">
        <v>136</v>
      </c>
      <c r="B5" s="54" t="s">
        <v>142</v>
      </c>
      <c r="C5" s="49" t="s">
        <v>143</v>
      </c>
      <c r="D5" s="49" t="s">
        <v>144</v>
      </c>
      <c r="E5" s="49" t="s">
        <v>145</v>
      </c>
      <c r="F5" s="50" t="s">
        <v>146</v>
      </c>
    </row>
    <row r="6" spans="1:8" x14ac:dyDescent="0.2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2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2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2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2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2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2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2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2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2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2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2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2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2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2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2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2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2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2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2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2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2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2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2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2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2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2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2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2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2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2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2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2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2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2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2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2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2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2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2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2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2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2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2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2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2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2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2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2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2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2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2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2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2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2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2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2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2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2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2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2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2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2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2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2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2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2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2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2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2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2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2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2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2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2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2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2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2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2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2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2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2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2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2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2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2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2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2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2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2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2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2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2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2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2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2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2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2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2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2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2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2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2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2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2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2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2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2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2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2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2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2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2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2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2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2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2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2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2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2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2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2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2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2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2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2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2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2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2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2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2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2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2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2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2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2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2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2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2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2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2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2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2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2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2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2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2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2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2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2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2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2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2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2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2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2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2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2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2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2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2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2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2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2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2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2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2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2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2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2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2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2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2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2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2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2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2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2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2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2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2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2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2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2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2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2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2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2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2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2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2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2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2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2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2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2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2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2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2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2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2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2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2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2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2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2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2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2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2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2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2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2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2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2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2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2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2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2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2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2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2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2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2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2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2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2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2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2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2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2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2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2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2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2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2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2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2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2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2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2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2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2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2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2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2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2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2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2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2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2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2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2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2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2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2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2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2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2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2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-2.6920433737008809E-2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2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2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2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2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2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2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2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2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2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2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2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2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2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2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2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2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2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2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2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2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2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2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2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2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2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2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2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2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2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2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2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2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2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2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2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2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2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2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2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2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2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2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2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2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2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2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2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2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2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2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2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2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2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2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2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2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2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2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2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2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2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2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2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2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2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2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2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2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2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2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2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2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2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2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2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2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2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2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2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2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2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2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2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2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-0.13601891905099117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2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2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2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2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2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2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2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2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2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2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2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2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2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2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2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2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2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2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2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2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2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2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2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2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2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2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2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2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2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2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2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2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2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2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2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2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2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2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2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2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2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2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2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2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2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2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2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2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2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2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2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2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2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2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2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2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2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2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2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2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2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2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2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2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2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2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2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2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2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2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2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2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2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2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2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2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2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2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2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2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2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2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2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2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2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2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2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2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2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2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2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2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2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2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2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2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2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2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2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2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2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2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2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2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2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2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2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2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2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2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2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2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2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2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2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2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2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2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2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2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2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2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2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2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2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2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2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2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2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2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2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2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2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2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2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2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2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2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2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2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2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2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2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2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2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2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2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2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2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2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2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2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2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2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2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2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2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2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2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2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2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2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2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2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2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2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2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2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2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2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2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2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2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2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2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2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2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2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2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2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2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2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2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2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2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2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2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2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2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2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2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2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2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2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2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2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2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2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2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2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2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2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2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2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2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2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2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2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2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2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2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2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2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2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2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2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2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2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2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2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2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2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2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2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2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2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2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2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2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2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2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2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2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2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2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2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2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2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2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2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2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2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2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2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2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2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2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2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2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2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2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2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2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2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2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2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2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2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2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2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2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2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2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2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2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2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2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2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2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2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2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2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2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2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2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2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2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2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2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2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2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2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2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2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2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2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2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2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2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2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2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2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2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2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2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2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2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2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2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2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2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2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2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2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2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2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2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2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2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2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2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2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2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2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2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2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2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2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2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2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2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2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2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2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2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2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2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2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2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2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2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2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2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2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2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2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2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2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2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2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2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2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2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2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2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2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2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2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2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2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2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2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2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2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2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2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2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2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2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2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2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2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2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2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2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2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2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2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2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2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2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2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2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2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2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2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2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2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2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2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2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2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2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2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2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2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2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2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2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2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2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2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2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2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2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2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2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2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2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2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2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2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2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2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2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2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2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2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2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2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2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2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2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2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2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2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2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2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2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2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2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2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2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2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2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2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2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2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2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2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2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2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2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2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2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2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2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2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2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2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2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2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2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2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2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2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2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2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2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2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2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2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2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2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2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2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2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2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2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2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2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2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2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2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2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2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2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2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2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2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2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2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2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2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2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2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2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2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2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2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2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2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2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2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2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2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2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2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2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2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2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2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2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2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2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2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2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2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2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2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2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2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2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2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2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2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2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2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2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2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2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2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2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2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2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2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2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2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2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2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2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2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2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2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2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2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2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2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2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2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2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2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2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2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2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2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2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2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2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2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2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2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2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2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2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2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2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2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2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2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2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2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2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2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2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2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2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2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2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2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2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2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2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2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2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2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2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2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2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2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2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2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2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2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2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2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2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2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2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2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2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2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2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2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2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2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2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2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2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2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2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2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2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2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2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2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2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2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2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2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2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2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2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2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2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2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2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2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2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2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2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2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2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2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2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2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2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2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2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2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2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2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2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2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2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2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2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2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2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2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2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2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2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0.11993342396061157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2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2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2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2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2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2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2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2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2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2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2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2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2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2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2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2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2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2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2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2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2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2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2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3.2530582595702739E-2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2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2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2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2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2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2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2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2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2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2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2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2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2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2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2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2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2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2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2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2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2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2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2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2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2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2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2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2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2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2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2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2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2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2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2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2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2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2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2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2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2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2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2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2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2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2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2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2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2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2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2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2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2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2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2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2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2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2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2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2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2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2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2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2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2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2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2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2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2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2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2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2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2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2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2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2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2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2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2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2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2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2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2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2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2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2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2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2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2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2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2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2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2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2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2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2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2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2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2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2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2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2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2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2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2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2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2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2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2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2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2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2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2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2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2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2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2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2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2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2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2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2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2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2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2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2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2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2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2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2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2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2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2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2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2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2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2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2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2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2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2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2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2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2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2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2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2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2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2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2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2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2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2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2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2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2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2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2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2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2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2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2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2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2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2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2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2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2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2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2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2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2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2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2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2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2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2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2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2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2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2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2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2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2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2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2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2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2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2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2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2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2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2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2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2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2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2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2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2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2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2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2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2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2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2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2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2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2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2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2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2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2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2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2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2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2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2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2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2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2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2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2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2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2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2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2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2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2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2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2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2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2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2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2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2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2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2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2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2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2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2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2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2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2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2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2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2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2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2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2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2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2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2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2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2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2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2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2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2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2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2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2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2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2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2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2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2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2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2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2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2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2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2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2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2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2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2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2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2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2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2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2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2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2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2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2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2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2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2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2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2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2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2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2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2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2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2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2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2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2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2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2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2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2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2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2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0.74292675891073956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2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2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2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2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2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2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2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2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2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2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2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2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2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2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2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2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2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2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2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2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2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2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2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2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2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2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2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2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2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2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2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2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2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2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2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2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2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2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2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2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2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2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2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2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2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2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2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2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2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2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2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2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2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2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2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2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2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2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2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2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2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2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2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2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2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2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2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2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2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2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2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2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2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2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2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2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2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2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2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2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2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2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2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2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2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2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2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2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2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2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2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2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2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2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2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2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2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2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2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2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2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2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2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2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2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2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2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2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2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2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2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2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2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2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2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2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2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2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2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2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2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2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2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2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2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2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2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2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2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2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2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2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2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2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2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2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2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2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2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2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2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2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2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2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2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2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2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2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2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2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2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2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2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2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2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2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2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2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2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2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2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2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2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2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2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2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2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2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2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2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2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2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2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2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2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2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2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2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2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2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2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2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2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2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2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2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2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2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2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2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2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2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2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2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2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2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2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2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2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2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2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2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2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2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2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2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2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2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2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2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2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2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2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2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2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2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2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2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2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2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2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2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2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2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2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2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2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2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2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2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2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2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2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2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2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2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2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2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2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2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2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2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2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2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2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2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2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2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2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2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2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2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2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2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2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2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2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2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2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2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2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2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2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2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2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2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2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2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2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2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2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2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2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2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2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2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2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2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2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2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2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2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2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2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2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2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2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2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2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2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2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2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2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2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2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2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2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2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2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2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2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2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2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2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2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2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2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2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2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2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2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2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2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2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2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2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2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2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2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2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2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2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2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2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2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2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2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2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2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2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2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2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2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2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2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2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2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2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2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2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2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2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2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2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2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2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2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2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2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2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2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2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2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2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2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2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2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2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2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2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2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2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2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2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2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2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2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2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2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2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2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2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2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2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2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2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2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2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2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2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2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2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2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2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2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2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2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2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2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2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2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2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2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2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2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2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2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2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2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2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2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2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2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2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2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2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2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2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2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2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2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2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2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2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2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2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2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2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2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2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2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2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2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2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2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2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2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2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2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2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2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2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2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2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2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2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2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2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2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2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2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2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2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2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2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2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2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2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4.4829906615303949E-2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2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2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2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2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2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2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2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2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2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2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2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2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2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2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2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2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2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2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2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2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2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2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2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2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2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2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2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2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2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2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2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2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2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2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2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2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2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2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2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2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2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2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2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2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2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2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2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2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2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2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2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2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2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2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2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2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2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2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2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2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2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2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2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2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2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2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2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2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2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2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2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2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2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2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2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2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2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2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2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2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2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2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2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2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2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2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2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2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2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2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2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2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2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2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2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2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2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2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2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2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2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2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2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2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2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2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2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2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2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2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2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2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2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2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2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2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2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2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2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2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2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2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2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2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2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2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2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2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2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2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2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2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2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2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2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2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2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2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2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2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2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2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2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2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2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2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2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2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2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2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2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2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2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2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2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2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2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2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2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2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2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2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2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2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2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2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2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2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2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2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2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2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2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2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2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2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2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2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2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2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2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2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2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2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2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2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2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2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2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2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2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2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2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2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2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2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2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2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2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2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2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2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2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2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2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2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2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2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2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2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2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2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2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2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2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2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2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2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2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2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2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2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2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2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2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2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2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2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2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2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2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2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2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2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2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2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2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2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2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2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2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2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2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2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2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2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2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2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2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2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2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2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2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2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2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2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2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2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2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2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2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2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2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2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2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2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2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2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2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2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2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2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2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2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2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2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2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2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2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2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2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2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2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2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2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2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2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2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2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2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2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2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2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2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2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2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2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2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2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2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2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2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2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2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2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2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2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2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2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2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2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2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2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2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2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2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2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2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2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2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2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2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2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2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2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2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2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2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2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2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2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2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2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2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2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2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2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2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2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2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2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2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2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2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2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2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2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2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2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2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2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2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2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2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2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2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2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2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2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2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2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2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2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2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2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2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2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2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2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2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2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2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2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2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2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2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2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2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2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2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2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2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2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2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2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2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2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2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2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2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2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2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2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2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2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2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2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2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2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2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2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2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2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2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2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2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2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2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2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2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2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2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2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2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2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2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2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2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2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2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2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2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2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2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2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2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2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2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2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2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2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2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2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2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2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2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2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2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2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2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2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2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2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2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2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2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2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2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2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2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2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2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2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2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2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2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2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2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2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2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2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2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2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2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2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2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2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2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2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2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2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2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2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2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2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2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2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2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2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2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2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2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2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2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2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2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2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2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2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2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2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2">
      <c r="A2250" s="33">
        <v>43108</v>
      </c>
      <c r="B2250" s="24">
        <f>VLOOKUP(Table2634[[#This Row],[Date]],'DB Money Supply'!$A:$D,4)</f>
        <v>3642.4</v>
      </c>
      <c r="C2250" s="30">
        <f>(Table2634[[#This Row],[M1 Money Stock, Billions of Dollars, Weekly, Seasonally Adjusted]]-B2249)/B2249</f>
        <v>1.7146048589779417E-2</v>
      </c>
      <c r="D2250" s="34">
        <f>(Table2634[[#This Row],[M1 Money Stock, Billions of Dollars, Weekly, Seasonally Adjusted]]-B2247)/B2247</f>
        <v>9.3944852431758607E-3</v>
      </c>
      <c r="E2250" s="24">
        <f t="shared" si="35"/>
        <v>3606.875</v>
      </c>
      <c r="F2250" s="32">
        <f>(Table2634[[#This Row],[4 weeks average]]-B2198)/B2198</f>
        <v>6.592440451563325E-2</v>
      </c>
    </row>
    <row r="2251" spans="1:6" x14ac:dyDescent="0.2">
      <c r="A2251" s="33">
        <v>43115</v>
      </c>
      <c r="B2251" s="24">
        <f>VLOOKUP(Table2634[[#This Row],[Date]],'DB Money Supply'!$A:$D,4)</f>
        <v>3670.9</v>
      </c>
      <c r="C2251" s="30">
        <f>(Table2634[[#This Row],[M1 Money Stock, Billions of Dollars, Weekly, Seasonally Adjusted]]-B2250)/B2250</f>
        <v>7.8245113112233693E-3</v>
      </c>
      <c r="D2251" s="34">
        <f>(Table2634[[#This Row],[M1 Money Stock, Billions of Dollars, Weekly, Seasonally Adjusted]]-B2248)/B2248</f>
        <v>2.0942262765602453E-2</v>
      </c>
      <c r="E2251" s="24">
        <f t="shared" si="35"/>
        <v>3622.4749999999999</v>
      </c>
      <c r="F2251" s="32">
        <f>(Table2634[[#This Row],[4 weeks average]]-B2199)/B2199</f>
        <v>6.895508734655327E-2</v>
      </c>
    </row>
    <row r="2252" spans="1:6" x14ac:dyDescent="0.2">
      <c r="A2252" s="33">
        <v>43122</v>
      </c>
      <c r="B2252" s="24">
        <f>VLOOKUP(Table2634[[#This Row],[Date]],'DB Money Supply'!$A:$D,4)</f>
        <v>3663.2</v>
      </c>
      <c r="C2252" s="30">
        <f>(Table2634[[#This Row],[M1 Money Stock, Billions of Dollars, Weekly, Seasonally Adjusted]]-B2251)/B2251</f>
        <v>-2.0975782505653308E-3</v>
      </c>
      <c r="D2252" s="34">
        <f>(Table2634[[#This Row],[M1 Money Stock, Billions of Dollars, Weekly, Seasonally Adjusted]]-B2249)/B2249</f>
        <v>2.295448198827138E-2</v>
      </c>
      <c r="E2252" s="24">
        <f t="shared" si="35"/>
        <v>3639.375</v>
      </c>
      <c r="F2252" s="32">
        <f>(Table2634[[#This Row],[4 weeks average]]-B2200)/B2200</f>
        <v>7.2107170211512431E-2</v>
      </c>
    </row>
    <row r="2253" spans="1:6" x14ac:dyDescent="0.2">
      <c r="A2253" s="33">
        <v>43129</v>
      </c>
      <c r="B2253" s="24">
        <f>VLOOKUP(Table2634[[#This Row],[Date]],'DB Money Supply'!$A:$D,4)</f>
        <v>3636.7</v>
      </c>
      <c r="C2253" s="30">
        <f>(Table2634[[#This Row],[M1 Money Stock, Billions of Dollars, Weekly, Seasonally Adjusted]]-B2252)/B2252</f>
        <v>-7.2341122515833158E-3</v>
      </c>
      <c r="D2253" s="34">
        <f>(Table2634[[#This Row],[M1 Money Stock, Billions of Dollars, Weekly, Seasonally Adjusted]]-B2250)/B2250</f>
        <v>-1.5649022622447487E-3</v>
      </c>
      <c r="E2253" s="24">
        <f t="shared" si="35"/>
        <v>3653.3</v>
      </c>
      <c r="F2253" s="32">
        <f>(Table2634[[#This Row],[4 weeks average]]-B2201)/B2201</f>
        <v>7.4594817189752152E-2</v>
      </c>
    </row>
    <row r="2254" spans="1:6" x14ac:dyDescent="0.2">
      <c r="A2254" s="33">
        <v>43136</v>
      </c>
      <c r="B2254" s="24">
        <f>VLOOKUP(Table2634[[#This Row],[Date]],'DB Money Supply'!$A:$D,4)</f>
        <v>3623</v>
      </c>
      <c r="C2254" s="30">
        <f>(Table2634[[#This Row],[M1 Money Stock, Billions of Dollars, Weekly, Seasonally Adjusted]]-B2253)/B2253</f>
        <v>-3.7671515384826407E-3</v>
      </c>
      <c r="D2254" s="34">
        <f>(Table2634[[#This Row],[M1 Money Stock, Billions of Dollars, Weekly, Seasonally Adjusted]]-B2251)/B2251</f>
        <v>-1.3048571195074802E-2</v>
      </c>
      <c r="E2254" s="24">
        <f t="shared" si="35"/>
        <v>3648.45</v>
      </c>
      <c r="F2254" s="32">
        <f>(Table2634[[#This Row],[4 weeks average]]-B2202)/B2202</f>
        <v>8.4428129829984461E-2</v>
      </c>
    </row>
    <row r="2255" spans="1:6" x14ac:dyDescent="0.2">
      <c r="A2255" s="33">
        <v>43143</v>
      </c>
      <c r="B2255" s="24">
        <f>VLOOKUP(Table2634[[#This Row],[Date]],'DB Money Supply'!$A:$D,4)</f>
        <v>3607.8</v>
      </c>
      <c r="C2255" s="30">
        <f>(Table2634[[#This Row],[M1 Money Stock, Billions of Dollars, Weekly, Seasonally Adjusted]]-B2254)/B2254</f>
        <v>-4.1954181617443603E-3</v>
      </c>
      <c r="D2255" s="34">
        <f>(Table2634[[#This Row],[M1 Money Stock, Billions of Dollars, Weekly, Seasonally Adjusted]]-B2252)/B2252</f>
        <v>-1.5123389386328795E-2</v>
      </c>
      <c r="E2255" s="24">
        <f t="shared" si="35"/>
        <v>3632.6750000000002</v>
      </c>
      <c r="F2255" s="32">
        <f>(Table2634[[#This Row],[4 weeks average]]-B2203)/B2203</f>
        <v>7.0196500117841176E-2</v>
      </c>
    </row>
    <row r="2256" spans="1:6" x14ac:dyDescent="0.2">
      <c r="A2256" s="33">
        <v>43150</v>
      </c>
      <c r="B2256" s="24">
        <f>VLOOKUP(Table2634[[#This Row],[Date]],'DB Money Supply'!$A:$D,4)</f>
        <v>3612.1</v>
      </c>
      <c r="C2256" s="30">
        <f>(Table2634[[#This Row],[M1 Money Stock, Billions of Dollars, Weekly, Seasonally Adjusted]]-B2255)/B2255</f>
        <v>1.1918620766117099E-3</v>
      </c>
      <c r="D2256" s="34">
        <f>(Table2634[[#This Row],[M1 Money Stock, Billions of Dollars, Weekly, Seasonally Adjusted]]-B2253)/B2253</f>
        <v>-6.764374295377653E-3</v>
      </c>
      <c r="E2256" s="24">
        <f t="shared" si="35"/>
        <v>3619.9</v>
      </c>
      <c r="F2256" s="32">
        <f>(Table2634[[#This Row],[4 weeks average]]-B2204)/B2204</f>
        <v>5.6349947472860949E-2</v>
      </c>
    </row>
    <row r="2257" spans="1:6" x14ac:dyDescent="0.2">
      <c r="A2257" s="33">
        <v>43157</v>
      </c>
      <c r="B2257" s="24">
        <f>VLOOKUP(Table2634[[#This Row],[Date]],'DB Money Supply'!$A:$D,4)</f>
        <v>3624.5</v>
      </c>
      <c r="C2257" s="30">
        <f>(Table2634[[#This Row],[M1 Money Stock, Billions of Dollars, Weekly, Seasonally Adjusted]]-B2256)/B2256</f>
        <v>3.4329060657235658E-3</v>
      </c>
      <c r="D2257" s="34">
        <f>(Table2634[[#This Row],[M1 Money Stock, Billions of Dollars, Weekly, Seasonally Adjusted]]-B2254)/B2254</f>
        <v>4.1402152911951419E-4</v>
      </c>
      <c r="E2257" s="24">
        <f t="shared" si="35"/>
        <v>3616.85</v>
      </c>
      <c r="F2257" s="32">
        <f>(Table2634[[#This Row],[4 weeks average]]-B2205)/B2205</f>
        <v>5.7280247887982638E-2</v>
      </c>
    </row>
    <row r="2258" spans="1:6" x14ac:dyDescent="0.2">
      <c r="A2258" s="33">
        <v>43164</v>
      </c>
      <c r="B2258" s="24">
        <f>VLOOKUP(Table2634[[#This Row],[Date]],'DB Money Supply'!$A:$D,4)</f>
        <v>3655.4</v>
      </c>
      <c r="C2258" s="30">
        <f>(Table2634[[#This Row],[M1 Money Stock, Billions of Dollars, Weekly, Seasonally Adjusted]]-B2257)/B2257</f>
        <v>8.525313836391251E-3</v>
      </c>
      <c r="D2258" s="34">
        <f>(Table2634[[#This Row],[M1 Money Stock, Billions of Dollars, Weekly, Seasonally Adjusted]]-B2255)/B2255</f>
        <v>1.3193636010865321E-2</v>
      </c>
      <c r="E2258" s="24">
        <f t="shared" si="35"/>
        <v>3624.95</v>
      </c>
      <c r="F2258" s="32">
        <f>(Table2634[[#This Row],[4 weeks average]]-B2206)/B2206</f>
        <v>6.8015085000441913E-2</v>
      </c>
    </row>
    <row r="2259" spans="1:6" x14ac:dyDescent="0.2">
      <c r="A2259" s="33">
        <v>43171</v>
      </c>
      <c r="B2259" s="24">
        <f>VLOOKUP(Table2634[[#This Row],[Date]],'DB Money Supply'!$A:$D,4)</f>
        <v>3671</v>
      </c>
      <c r="C2259" s="30">
        <f>(Table2634[[#This Row],[M1 Money Stock, Billions of Dollars, Weekly, Seasonally Adjusted]]-B2258)/B2258</f>
        <v>4.2676588061497812E-3</v>
      </c>
      <c r="D2259" s="34">
        <f>(Table2634[[#This Row],[M1 Money Stock, Billions of Dollars, Weekly, Seasonally Adjusted]]-B2256)/B2256</f>
        <v>1.6306303812186843E-2</v>
      </c>
      <c r="E2259" s="24">
        <f t="shared" si="35"/>
        <v>3640.75</v>
      </c>
      <c r="F2259" s="32">
        <f>(Table2634[[#This Row],[4 weeks average]]-B2207)/B2207</f>
        <v>5.6484141493282292E-2</v>
      </c>
    </row>
    <row r="2260" spans="1:6" x14ac:dyDescent="0.2">
      <c r="A2260" s="33">
        <v>43178</v>
      </c>
      <c r="B2260" s="24">
        <f>VLOOKUP(Table2634[[#This Row],[Date]],'DB Money Supply'!$A:$D,4)</f>
        <v>3660.8</v>
      </c>
      <c r="C2260" s="30">
        <f>(Table2634[[#This Row],[M1 Money Stock, Billions of Dollars, Weekly, Seasonally Adjusted]]-B2259)/B2259</f>
        <v>-2.7785344592753522E-3</v>
      </c>
      <c r="D2260" s="34">
        <f>(Table2634[[#This Row],[M1 Money Stock, Billions of Dollars, Weekly, Seasonally Adjusted]]-B2257)/B2257</f>
        <v>1.0015174506828579E-2</v>
      </c>
      <c r="E2260" s="24">
        <f t="shared" si="35"/>
        <v>3652.9250000000002</v>
      </c>
      <c r="F2260" s="32">
        <f>(Table2634[[#This Row],[4 weeks average]]-B2208)/B2208</f>
        <v>5.6186029029086995E-2</v>
      </c>
    </row>
    <row r="2261" spans="1:6" x14ac:dyDescent="0.2">
      <c r="A2261" s="33">
        <v>43185</v>
      </c>
      <c r="B2261" s="24">
        <f>VLOOKUP(Table2634[[#This Row],[Date]],'DB Money Supply'!$A:$D,4)</f>
        <v>3657.9</v>
      </c>
      <c r="C2261" s="30">
        <f>(Table2634[[#This Row],[M1 Money Stock, Billions of Dollars, Weekly, Seasonally Adjusted]]-B2260)/B2260</f>
        <v>-7.9217657342659821E-4</v>
      </c>
      <c r="D2261" s="34">
        <f>(Table2634[[#This Row],[M1 Money Stock, Billions of Dollars, Weekly, Seasonally Adjusted]]-B2258)/B2258</f>
        <v>6.8391968047272521E-4</v>
      </c>
      <c r="E2261" s="24">
        <f t="shared" si="35"/>
        <v>3661.2750000000001</v>
      </c>
      <c r="F2261" s="32">
        <f>(Table2634[[#This Row],[4 weeks average]]-B2209)/B2209</f>
        <v>6.2532648441581032E-2</v>
      </c>
    </row>
    <row r="2262" spans="1:6" x14ac:dyDescent="0.2">
      <c r="A2262" s="33">
        <v>43192</v>
      </c>
      <c r="B2262" s="24">
        <f>VLOOKUP(Table2634[[#This Row],[Date]],'DB Money Supply'!$A:$D,4)</f>
        <v>3659.3</v>
      </c>
      <c r="C2262" s="30">
        <f>(Table2634[[#This Row],[M1 Money Stock, Billions of Dollars, Weekly, Seasonally Adjusted]]-B2261)/B2261</f>
        <v>3.8273326225432379E-4</v>
      </c>
      <c r="D2262" s="34">
        <f>(Table2634[[#This Row],[M1 Money Stock, Billions of Dollars, Weekly, Seasonally Adjusted]]-B2259)/B2259</f>
        <v>-3.1871424679923233E-3</v>
      </c>
      <c r="E2262" s="24">
        <f t="shared" si="35"/>
        <v>3662.25</v>
      </c>
      <c r="F2262" s="32">
        <f>(Table2634[[#This Row],[4 weeks average]]-B2210)/B2210</f>
        <v>4.0885061391541584E-2</v>
      </c>
    </row>
    <row r="2263" spans="1:6" x14ac:dyDescent="0.2">
      <c r="A2263" s="33">
        <v>43199</v>
      </c>
      <c r="B2263" s="24">
        <f>VLOOKUP(Table2634[[#This Row],[Date]],'DB Money Supply'!$A:$D,4)</f>
        <v>3661.2</v>
      </c>
      <c r="C2263" s="30">
        <f>(Table2634[[#This Row],[M1 Money Stock, Billions of Dollars, Weekly, Seasonally Adjusted]]-B2262)/B2262</f>
        <v>5.1922498838565738E-4</v>
      </c>
      <c r="D2263" s="34">
        <f>(Table2634[[#This Row],[M1 Money Stock, Billions of Dollars, Weekly, Seasonally Adjusted]]-B2260)/B2260</f>
        <v>1.0926573426563488E-4</v>
      </c>
      <c r="E2263" s="24">
        <f t="shared" si="35"/>
        <v>3659.8</v>
      </c>
      <c r="F2263" s="32">
        <f>(Table2634[[#This Row],[4 weeks average]]-B2211)/B2211</f>
        <v>5.8663581139716571E-2</v>
      </c>
    </row>
    <row r="2264" spans="1:6" x14ac:dyDescent="0.2">
      <c r="A2264" s="33">
        <v>43206</v>
      </c>
      <c r="B2264" s="24">
        <f>VLOOKUP(Table2634[[#This Row],[Date]],'DB Money Supply'!$A:$D,4)</f>
        <v>3647.4</v>
      </c>
      <c r="C2264" s="30">
        <f>(Table2634[[#This Row],[M1 Money Stock, Billions of Dollars, Weekly, Seasonally Adjusted]]-B2263)/B2263</f>
        <v>-3.7692559816452876E-3</v>
      </c>
      <c r="D2264" s="34">
        <f>(Table2634[[#This Row],[M1 Money Stock, Billions of Dollars, Weekly, Seasonally Adjusted]]-B2261)/B2261</f>
        <v>-2.8704994669072419E-3</v>
      </c>
      <c r="E2264" s="24">
        <f t="shared" si="35"/>
        <v>3656.4500000000003</v>
      </c>
      <c r="F2264" s="32">
        <f>(Table2634[[#This Row],[4 weeks average]]-B2212)/B2212</f>
        <v>6.2581732585510558E-2</v>
      </c>
    </row>
    <row r="2265" spans="1:6" x14ac:dyDescent="0.2">
      <c r="A2265" s="33">
        <v>43213</v>
      </c>
      <c r="B2265" s="24">
        <f>VLOOKUP(Table2634[[#This Row],[Date]],'DB Money Supply'!$A:$D,4)</f>
        <v>3670.1</v>
      </c>
      <c r="C2265" s="30">
        <f>(Table2634[[#This Row],[M1 Money Stock, Billions of Dollars, Weekly, Seasonally Adjusted]]-B2264)/B2264</f>
        <v>6.2236113395843116E-3</v>
      </c>
      <c r="D2265" s="34">
        <f>(Table2634[[#This Row],[M1 Money Stock, Billions of Dollars, Weekly, Seasonally Adjusted]]-B2262)/B2262</f>
        <v>2.9513841445084378E-3</v>
      </c>
      <c r="E2265" s="24">
        <f t="shared" si="35"/>
        <v>3659.5</v>
      </c>
      <c r="F2265" s="32">
        <f>(Table2634[[#This Row],[4 weeks average]]-B2213)/B2213</f>
        <v>6.1894260344727579E-2</v>
      </c>
    </row>
    <row r="2266" spans="1:6" x14ac:dyDescent="0.2">
      <c r="A2266" s="33">
        <v>43220</v>
      </c>
      <c r="B2266" s="24">
        <f>VLOOKUP(Table2634[[#This Row],[Date]],'DB Money Supply'!$A:$D,4)</f>
        <v>3669.8</v>
      </c>
      <c r="C2266" s="30">
        <f>(Table2634[[#This Row],[M1 Money Stock, Billions of Dollars, Weekly, Seasonally Adjusted]]-B2265)/B2265</f>
        <v>-8.174164191703964E-5</v>
      </c>
      <c r="D2266" s="34">
        <f>(Table2634[[#This Row],[M1 Money Stock, Billions of Dollars, Weekly, Seasonally Adjusted]]-B2263)/B2263</f>
        <v>2.3489566262428615E-3</v>
      </c>
      <c r="E2266" s="24">
        <f t="shared" si="35"/>
        <v>3662.125</v>
      </c>
      <c r="F2266" s="32">
        <f>(Table2634[[#This Row],[4 weeks average]]-B2214)/B2214</f>
        <v>6.1423975421714738E-2</v>
      </c>
    </row>
    <row r="2267" spans="1:6" x14ac:dyDescent="0.2">
      <c r="A2267" s="33">
        <v>43227</v>
      </c>
      <c r="B2267" s="24">
        <f>VLOOKUP(Table2634[[#This Row],[Date]],'DB Money Supply'!$A:$D,4)</f>
        <v>3637.4</v>
      </c>
      <c r="C2267" s="30">
        <f>(Table2634[[#This Row],[M1 Money Stock, Billions of Dollars, Weekly, Seasonally Adjusted]]-B2266)/B2266</f>
        <v>-8.8288190092103355E-3</v>
      </c>
      <c r="D2267" s="34">
        <f>(Table2634[[#This Row],[M1 Money Stock, Billions of Dollars, Weekly, Seasonally Adjusted]]-B2264)/B2264</f>
        <v>-2.7416790042221854E-3</v>
      </c>
      <c r="E2267" s="24">
        <f t="shared" si="35"/>
        <v>3656.1749999999997</v>
      </c>
      <c r="F2267" s="32">
        <f>(Table2634[[#This Row],[4 weeks average]]-B2215)/B2215</f>
        <v>4.3786399451866943E-2</v>
      </c>
    </row>
    <row r="2268" spans="1:6" x14ac:dyDescent="0.2">
      <c r="A2268" s="33">
        <v>43234</v>
      </c>
      <c r="B2268" s="24">
        <f>VLOOKUP(Table2634[[#This Row],[Date]],'DB Money Supply'!$A:$D,4)</f>
        <v>3655.5</v>
      </c>
      <c r="C2268" s="30">
        <f>(Table2634[[#This Row],[M1 Money Stock, Billions of Dollars, Weekly, Seasonally Adjusted]]-B2267)/B2267</f>
        <v>4.9760818166822204E-3</v>
      </c>
      <c r="D2268" s="34">
        <f>(Table2634[[#This Row],[M1 Money Stock, Billions of Dollars, Weekly, Seasonally Adjusted]]-B2265)/B2265</f>
        <v>-3.9780932399661887E-3</v>
      </c>
      <c r="E2268" s="24">
        <f t="shared" si="35"/>
        <v>3658.2</v>
      </c>
      <c r="F2268" s="32">
        <f>(Table2634[[#This Row],[4 weeks average]]-B2216)/B2216</f>
        <v>3.7463486571566292E-2</v>
      </c>
    </row>
    <row r="2269" spans="1:6" x14ac:dyDescent="0.2">
      <c r="A2269" s="33">
        <v>43241</v>
      </c>
      <c r="B2269" s="24">
        <f>VLOOKUP(Table2634[[#This Row],[Date]],'DB Money Supply'!$A:$D,4)</f>
        <v>3667</v>
      </c>
      <c r="C2269" s="30">
        <f>(Table2634[[#This Row],[M1 Money Stock, Billions of Dollars, Weekly, Seasonally Adjusted]]-B2268)/B2268</f>
        <v>3.1459444672411437E-3</v>
      </c>
      <c r="D2269" s="34">
        <f>(Table2634[[#This Row],[M1 Money Stock, Billions of Dollars, Weekly, Seasonally Adjusted]]-B2266)/B2266</f>
        <v>-7.6298435882069372E-4</v>
      </c>
      <c r="E2269" s="24">
        <f t="shared" si="35"/>
        <v>3657.4250000000002</v>
      </c>
      <c r="F2269" s="32">
        <f>(Table2634[[#This Row],[4 weeks average]]-B2217)/B2217</f>
        <v>3.3492045550877418E-2</v>
      </c>
    </row>
    <row r="2270" spans="1:6" x14ac:dyDescent="0.2">
      <c r="A2270" s="33">
        <v>43248</v>
      </c>
      <c r="B2270" s="24">
        <f>VLOOKUP(Table2634[[#This Row],[Date]],'DB Money Supply'!$A:$D,4)</f>
        <v>3664.5</v>
      </c>
      <c r="C2270" s="30">
        <f>(Table2634[[#This Row],[M1 Money Stock, Billions of Dollars, Weekly, Seasonally Adjusted]]-B2269)/B2269</f>
        <v>-6.8175620398145623E-4</v>
      </c>
      <c r="D2270" s="34">
        <f>(Table2634[[#This Row],[M1 Money Stock, Billions of Dollars, Weekly, Seasonally Adjusted]]-B2267)/B2267</f>
        <v>7.4503766426568174E-3</v>
      </c>
      <c r="E2270" s="24">
        <f t="shared" si="35"/>
        <v>3656.1</v>
      </c>
      <c r="F2270" s="32">
        <f>(Table2634[[#This Row],[4 weeks average]]-B2218)/B2218</f>
        <v>3.7132644956314562E-2</v>
      </c>
    </row>
    <row r="2271" spans="1:6" x14ac:dyDescent="0.2">
      <c r="A2271" s="33">
        <v>43255</v>
      </c>
      <c r="B2271" s="24">
        <f>VLOOKUP(Table2634[[#This Row],[Date]],'DB Money Supply'!$A:$D,4)</f>
        <v>3672.4</v>
      </c>
      <c r="C2271" s="30">
        <f>(Table2634[[#This Row],[M1 Money Stock, Billions of Dollars, Weekly, Seasonally Adjusted]]-B2270)/B2270</f>
        <v>2.1558193477964499E-3</v>
      </c>
      <c r="D2271" s="34">
        <f>(Table2634[[#This Row],[M1 Money Stock, Billions of Dollars, Weekly, Seasonally Adjusted]]-B2268)/B2268</f>
        <v>4.6231705649022268E-3</v>
      </c>
      <c r="E2271" s="24">
        <f t="shared" si="35"/>
        <v>3664.85</v>
      </c>
      <c r="F2271" s="32">
        <f>(Table2634[[#This Row],[4 weeks average]]-B2219)/B2219</f>
        <v>5.0341052390232746E-2</v>
      </c>
    </row>
    <row r="2272" spans="1:6" x14ac:dyDescent="0.2">
      <c r="A2272" s="33">
        <v>43262</v>
      </c>
      <c r="B2272" s="24">
        <f>VLOOKUP(Table2634[[#This Row],[Date]],'DB Money Supply'!$A:$D,4)</f>
        <v>3654.9</v>
      </c>
      <c r="C2272" s="30">
        <f>(Table2634[[#This Row],[M1 Money Stock, Billions of Dollars, Weekly, Seasonally Adjusted]]-B2271)/B2271</f>
        <v>-4.7652761137131029E-3</v>
      </c>
      <c r="D2272" s="34">
        <f>(Table2634[[#This Row],[M1 Money Stock, Billions of Dollars, Weekly, Seasonally Adjusted]]-B2269)/B2269</f>
        <v>-3.2997000272702234E-3</v>
      </c>
      <c r="E2272" s="24">
        <f t="shared" si="35"/>
        <v>3664.7</v>
      </c>
      <c r="F2272" s="32">
        <f>(Table2634[[#This Row],[4 weeks average]]-B2220)/B2220</f>
        <v>4.2737231469625783E-2</v>
      </c>
    </row>
    <row r="2273" spans="1:6" x14ac:dyDescent="0.2">
      <c r="A2273" s="33">
        <v>43269</v>
      </c>
      <c r="B2273" s="24">
        <f>VLOOKUP(Table2634[[#This Row],[Date]],'DB Money Supply'!$A:$D,4)</f>
        <v>3651.4</v>
      </c>
      <c r="C2273" s="30">
        <f>(Table2634[[#This Row],[M1 Money Stock, Billions of Dollars, Weekly, Seasonally Adjusted]]-B2272)/B2272</f>
        <v>-9.5761853949492457E-4</v>
      </c>
      <c r="D2273" s="34">
        <f>(Table2634[[#This Row],[M1 Money Stock, Billions of Dollars, Weekly, Seasonally Adjusted]]-B2270)/B2270</f>
        <v>-3.5748396779915156E-3</v>
      </c>
      <c r="E2273" s="24">
        <f t="shared" si="35"/>
        <v>3660.7999999999997</v>
      </c>
      <c r="F2273" s="32">
        <f>(Table2634[[#This Row],[4 weeks average]]-B2221)/B2221</f>
        <v>4.2250313176175731E-2</v>
      </c>
    </row>
    <row r="2274" spans="1:6" x14ac:dyDescent="0.2">
      <c r="A2274" s="33">
        <v>43276</v>
      </c>
      <c r="B2274" s="24">
        <f>VLOOKUP(Table2634[[#This Row],[Date]],'DB Money Supply'!$A:$D,4)</f>
        <v>3655.5</v>
      </c>
      <c r="C2274" s="30">
        <f>(Table2634[[#This Row],[M1 Money Stock, Billions of Dollars, Weekly, Seasonally Adjusted]]-B2273)/B2273</f>
        <v>1.1228569863613706E-3</v>
      </c>
      <c r="D2274" s="34">
        <f>(Table2634[[#This Row],[M1 Money Stock, Billions of Dollars, Weekly, Seasonally Adjusted]]-B2271)/B2271</f>
        <v>-4.6018952183858215E-3</v>
      </c>
      <c r="E2274" s="24">
        <f t="shared" si="35"/>
        <v>3658.55</v>
      </c>
      <c r="F2274" s="32">
        <f>(Table2634[[#This Row],[4 weeks average]]-B2222)/B2222</f>
        <v>2.9707289614410409E-2</v>
      </c>
    </row>
    <row r="2275" spans="1:6" x14ac:dyDescent="0.2">
      <c r="A2275" s="33">
        <v>43283</v>
      </c>
      <c r="B2275" s="24">
        <f>VLOOKUP(Table2634[[#This Row],[Date]],'DB Money Supply'!$A:$D,4)</f>
        <v>3673.4</v>
      </c>
      <c r="C2275" s="30">
        <f>(Table2634[[#This Row],[M1 Money Stock, Billions of Dollars, Weekly, Seasonally Adjusted]]-B2274)/B2274</f>
        <v>4.8967309533579787E-3</v>
      </c>
      <c r="D2275" s="34">
        <f>(Table2634[[#This Row],[M1 Money Stock, Billions of Dollars, Weekly, Seasonally Adjusted]]-B2272)/B2272</f>
        <v>5.0616979944731726E-3</v>
      </c>
      <c r="E2275" s="24">
        <f t="shared" si="35"/>
        <v>3658.7999999999997</v>
      </c>
      <c r="F2275" s="32">
        <f>(Table2634[[#This Row],[4 weeks average]]-B2223)/B2223</f>
        <v>2.1811377663585308E-2</v>
      </c>
    </row>
    <row r="2276" spans="1:6" x14ac:dyDescent="0.2">
      <c r="A2276" s="33">
        <v>43290</v>
      </c>
      <c r="B2276" s="24">
        <f>VLOOKUP(Table2634[[#This Row],[Date]],'DB Money Supply'!$A:$D,4)</f>
        <v>3682.4</v>
      </c>
      <c r="C2276" s="30">
        <f>(Table2634[[#This Row],[M1 Money Stock, Billions of Dollars, Weekly, Seasonally Adjusted]]-B2275)/B2275</f>
        <v>2.4500462786519301E-3</v>
      </c>
      <c r="D2276" s="34">
        <f>(Table2634[[#This Row],[M1 Money Stock, Billions of Dollars, Weekly, Seasonally Adjusted]]-B2273)/B2273</f>
        <v>8.489894287122747E-3</v>
      </c>
      <c r="E2276" s="24">
        <f t="shared" si="35"/>
        <v>3665.6749999999997</v>
      </c>
      <c r="F2276" s="32">
        <f>(Table2634[[#This Row],[4 weeks average]]-B2224)/B2224</f>
        <v>3.1886893367863878E-2</v>
      </c>
    </row>
    <row r="2277" spans="1:6" x14ac:dyDescent="0.2">
      <c r="A2277" s="33">
        <v>43297</v>
      </c>
      <c r="B2277" s="24">
        <f>VLOOKUP(Table2634[[#This Row],[Date]],'DB Money Supply'!$A:$D,4)</f>
        <v>3681.8</v>
      </c>
      <c r="C2277" s="30">
        <f>(Table2634[[#This Row],[M1 Money Stock, Billions of Dollars, Weekly, Seasonally Adjusted]]-B2276)/B2276</f>
        <v>-1.629372148598493E-4</v>
      </c>
      <c r="D2277" s="34">
        <f>(Table2634[[#This Row],[M1 Money Stock, Billions of Dollars, Weekly, Seasonally Adjusted]]-B2274)/B2274</f>
        <v>7.1946382163863174E-3</v>
      </c>
      <c r="E2277" s="24">
        <f t="shared" si="35"/>
        <v>3673.2749999999996</v>
      </c>
      <c r="F2277" s="32">
        <f>(Table2634[[#This Row],[4 weeks average]]-B2225)/B2225</f>
        <v>4.3692285836056152E-2</v>
      </c>
    </row>
    <row r="2278" spans="1:6" x14ac:dyDescent="0.2">
      <c r="A2278" s="33">
        <v>43304</v>
      </c>
      <c r="B2278" s="24">
        <f>VLOOKUP(Table2634[[#This Row],[Date]],'DB Money Supply'!$A:$D,4)</f>
        <v>3678</v>
      </c>
      <c r="C2278" s="30">
        <f>(Table2634[[#This Row],[M1 Money Stock, Billions of Dollars, Weekly, Seasonally Adjusted]]-B2277)/B2277</f>
        <v>-1.0321038622413444E-3</v>
      </c>
      <c r="D2278" s="34">
        <f>(Table2634[[#This Row],[M1 Money Stock, Billions of Dollars, Weekly, Seasonally Adjusted]]-B2275)/B2275</f>
        <v>1.252245875755406E-3</v>
      </c>
      <c r="E2278" s="24">
        <f t="shared" si="35"/>
        <v>3678.9</v>
      </c>
      <c r="F2278" s="32">
        <f>(Table2634[[#This Row],[4 weeks average]]-B2226)/B2226</f>
        <v>3.5318286711318737E-2</v>
      </c>
    </row>
    <row r="2279" spans="1:6" x14ac:dyDescent="0.2">
      <c r="A2279" s="33">
        <v>43311</v>
      </c>
      <c r="B2279" s="24">
        <f>VLOOKUP(Table2634[[#This Row],[Date]],'DB Money Supply'!$A:$D,4)</f>
        <v>3682.2</v>
      </c>
      <c r="C2279" s="30">
        <f>(Table2634[[#This Row],[M1 Money Stock, Billions of Dollars, Weekly, Seasonally Adjusted]]-B2278)/B2278</f>
        <v>1.1419249592169163E-3</v>
      </c>
      <c r="D2279" s="34">
        <f>(Table2634[[#This Row],[M1 Money Stock, Billions of Dollars, Weekly, Seasonally Adjusted]]-B2276)/B2276</f>
        <v>-5.4312404953365428E-5</v>
      </c>
      <c r="E2279" s="24">
        <f t="shared" si="35"/>
        <v>3681.1000000000004</v>
      </c>
      <c r="F2279" s="32">
        <f>(Table2634[[#This Row],[4 weeks average]]-B2227)/B2227</f>
        <v>3.1871951561361293E-2</v>
      </c>
    </row>
    <row r="2280" spans="1:6" x14ac:dyDescent="0.2">
      <c r="A2280" s="33">
        <v>43318</v>
      </c>
      <c r="B2280" s="24">
        <f>VLOOKUP(Table2634[[#This Row],[Date]],'DB Money Supply'!$A:$D,4)</f>
        <v>3661.7</v>
      </c>
      <c r="C2280" s="30">
        <f>(Table2634[[#This Row],[M1 Money Stock, Billions of Dollars, Weekly, Seasonally Adjusted]]-B2279)/B2279</f>
        <v>-5.5673238824615725E-3</v>
      </c>
      <c r="D2280" s="34">
        <f>(Table2634[[#This Row],[M1 Money Stock, Billions of Dollars, Weekly, Seasonally Adjusted]]-B2277)/B2277</f>
        <v>-5.4592862186974749E-3</v>
      </c>
      <c r="E2280" s="24">
        <f t="shared" si="35"/>
        <v>3675.9250000000002</v>
      </c>
      <c r="F2280" s="32">
        <f>(Table2634[[#This Row],[4 weeks average]]-B2228)/B2228</f>
        <v>3.8250247140234485E-2</v>
      </c>
    </row>
    <row r="2281" spans="1:6" x14ac:dyDescent="0.2">
      <c r="A2281" s="33">
        <v>43325</v>
      </c>
      <c r="B2281" s="24">
        <f>VLOOKUP(Table2634[[#This Row],[Date]],'DB Money Supply'!$A:$D,4)</f>
        <v>3677.3</v>
      </c>
      <c r="C2281" s="30">
        <f>(Table2634[[#This Row],[M1 Money Stock, Billions of Dollars, Weekly, Seasonally Adjusted]]-B2280)/B2280</f>
        <v>4.2603162465522475E-3</v>
      </c>
      <c r="D2281" s="34">
        <f>(Table2634[[#This Row],[M1 Money Stock, Billions of Dollars, Weekly, Seasonally Adjusted]]-B2278)/B2278</f>
        <v>-1.9032082653611151E-4</v>
      </c>
      <c r="E2281" s="24">
        <f t="shared" si="35"/>
        <v>3674.8</v>
      </c>
      <c r="F2281" s="32">
        <f>(Table2634[[#This Row],[4 weeks average]]-B2229)/B2229</f>
        <v>2.5735499358008226E-2</v>
      </c>
    </row>
    <row r="2282" spans="1:6" x14ac:dyDescent="0.2">
      <c r="A2282" s="33">
        <v>43332</v>
      </c>
      <c r="B2282" s="24">
        <f>VLOOKUP(Table2634[[#This Row],[Date]],'DB Money Supply'!$A:$D,4)</f>
        <v>3676.3</v>
      </c>
      <c r="C2282" s="30">
        <f>(Table2634[[#This Row],[M1 Money Stock, Billions of Dollars, Weekly, Seasonally Adjusted]]-B2281)/B2281</f>
        <v>-2.7193865064041551E-4</v>
      </c>
      <c r="D2282" s="34">
        <f>(Table2634[[#This Row],[M1 Money Stock, Billions of Dollars, Weekly, Seasonally Adjusted]]-B2279)/B2279</f>
        <v>-1.6023029710498171E-3</v>
      </c>
      <c r="E2282" s="24">
        <f t="shared" si="35"/>
        <v>3674.375</v>
      </c>
      <c r="F2282" s="32">
        <f>(Table2634[[#This Row],[4 weeks average]]-B2230)/B2230</f>
        <v>1.0804379521883879E-2</v>
      </c>
    </row>
    <row r="2283" spans="1:6" x14ac:dyDescent="0.2">
      <c r="A2283" s="33">
        <v>43339</v>
      </c>
      <c r="B2283" s="24">
        <f>VLOOKUP(Table2634[[#This Row],[Date]],'DB Money Supply'!$A:$D,4)</f>
        <v>3695.5</v>
      </c>
      <c r="C2283" s="30">
        <f>(Table2634[[#This Row],[M1 Money Stock, Billions of Dollars, Weekly, Seasonally Adjusted]]-B2282)/B2282</f>
        <v>5.2226423306040905E-3</v>
      </c>
      <c r="D2283" s="34">
        <f>(Table2634[[#This Row],[M1 Money Stock, Billions of Dollars, Weekly, Seasonally Adjusted]]-B2280)/B2280</f>
        <v>9.2306852008630369E-3</v>
      </c>
      <c r="E2283" s="24">
        <f t="shared" si="35"/>
        <v>3677.7</v>
      </c>
      <c r="F2283" s="32">
        <f>(Table2634[[#This Row],[4 weeks average]]-B2231)/B2231</f>
        <v>2.2236428829529978E-2</v>
      </c>
    </row>
    <row r="2284" spans="1:6" x14ac:dyDescent="0.2">
      <c r="A2284" s="33">
        <v>43346</v>
      </c>
      <c r="B2284" s="24">
        <f>VLOOKUP(Table2634[[#This Row],[Date]],'DB Money Supply'!$A:$D,4)</f>
        <v>3779.9</v>
      </c>
      <c r="C2284" s="30">
        <f>(Table2634[[#This Row],[M1 Money Stock, Billions of Dollars, Weekly, Seasonally Adjusted]]-B2283)/B2283</f>
        <v>2.2838587471248839E-2</v>
      </c>
      <c r="D2284" s="34">
        <f>(Table2634[[#This Row],[M1 Money Stock, Billions of Dollars, Weekly, Seasonally Adjusted]]-B2281)/B2281</f>
        <v>2.7900905555706606E-2</v>
      </c>
      <c r="E2284" s="24">
        <f t="shared" si="35"/>
        <v>3707.25</v>
      </c>
      <c r="F2284" s="32">
        <f>(Table2634[[#This Row],[4 weeks average]]-B2232)/B2232</f>
        <v>4.4089897766637617E-2</v>
      </c>
    </row>
    <row r="2285" spans="1:6" x14ac:dyDescent="0.2">
      <c r="A2285" s="33">
        <v>43353</v>
      </c>
      <c r="B2285" s="24">
        <f>VLOOKUP(Table2634[[#This Row],[Date]],'DB Money Supply'!$A:$D,4)</f>
        <v>3710.4</v>
      </c>
      <c r="C2285" s="30">
        <f>(Table2634[[#This Row],[M1 Money Stock, Billions of Dollars, Weekly, Seasonally Adjusted]]-B2284)/B2284</f>
        <v>-1.8386729807666868E-2</v>
      </c>
      <c r="D2285" s="34">
        <f>(Table2634[[#This Row],[M1 Money Stock, Billions of Dollars, Weekly, Seasonally Adjusted]]-B2282)/B2282</f>
        <v>9.2756303892500367E-3</v>
      </c>
      <c r="E2285" s="24">
        <f t="shared" si="35"/>
        <v>3715.5250000000001</v>
      </c>
      <c r="F2285" s="32">
        <f>(Table2634[[#This Row],[4 weeks average]]-B2233)/B2233</f>
        <v>3.551322426911184E-2</v>
      </c>
    </row>
    <row r="2286" spans="1:6" x14ac:dyDescent="0.2">
      <c r="A2286" s="33">
        <v>43360</v>
      </c>
      <c r="B2286" s="24">
        <f>VLOOKUP(Table2634[[#This Row],[Date]],'DB Money Supply'!$A:$D,4)</f>
        <v>3692</v>
      </c>
      <c r="C2286" s="30">
        <f>(Table2634[[#This Row],[M1 Money Stock, Billions of Dollars, Weekly, Seasonally Adjusted]]-B2285)/B2285</f>
        <v>-4.9590340664079592E-3</v>
      </c>
      <c r="D2286" s="34">
        <f>(Table2634[[#This Row],[M1 Money Stock, Billions of Dollars, Weekly, Seasonally Adjusted]]-B2283)/B2283</f>
        <v>-9.4709782167501019E-4</v>
      </c>
      <c r="E2286" s="24">
        <f t="shared" si="35"/>
        <v>3719.45</v>
      </c>
      <c r="F2286" s="32">
        <f>(Table2634[[#This Row],[4 weeks average]]-B2234)/B2234</f>
        <v>4.0463802170750705E-2</v>
      </c>
    </row>
    <row r="2287" spans="1:6" x14ac:dyDescent="0.2">
      <c r="A2287" s="33">
        <v>43367</v>
      </c>
      <c r="B2287" s="24">
        <f>VLOOKUP(Table2634[[#This Row],[Date]],'DB Money Supply'!$A:$D,4)</f>
        <v>3705</v>
      </c>
      <c r="C2287" s="30">
        <f>(Table2634[[#This Row],[M1 Money Stock, Billions of Dollars, Weekly, Seasonally Adjusted]]-B2286)/B2286</f>
        <v>3.5211267605633804E-3</v>
      </c>
      <c r="D2287" s="34">
        <f>(Table2634[[#This Row],[M1 Money Stock, Billions of Dollars, Weekly, Seasonally Adjusted]]-B2284)/B2284</f>
        <v>-1.9815339030133095E-2</v>
      </c>
      <c r="E2287" s="24">
        <f t="shared" si="35"/>
        <v>3721.8249999999998</v>
      </c>
      <c r="F2287" s="32">
        <f>(Table2634[[#This Row],[4 weeks average]]-B2235)/B2235</f>
        <v>4.2995460150207297E-2</v>
      </c>
    </row>
    <row r="2288" spans="1:6" x14ac:dyDescent="0.2">
      <c r="A2288" s="33">
        <v>43374</v>
      </c>
      <c r="B2288" s="24">
        <f>VLOOKUP(Table2634[[#This Row],[Date]],'DB Money Supply'!$A:$D,4)</f>
        <v>3693.3</v>
      </c>
      <c r="C2288" s="30">
        <f>(Table2634[[#This Row],[M1 Money Stock, Billions of Dollars, Weekly, Seasonally Adjusted]]-B2287)/B2287</f>
        <v>-3.1578947368420562E-3</v>
      </c>
      <c r="D2288" s="34">
        <f>(Table2634[[#This Row],[M1 Money Stock, Billions of Dollars, Weekly, Seasonally Adjusted]]-B2285)/B2285</f>
        <v>-4.6086675291073494E-3</v>
      </c>
      <c r="E2288" s="24">
        <f t="shared" si="35"/>
        <v>3700.1750000000002</v>
      </c>
      <c r="F2288" s="32">
        <f>(Table2634[[#This Row],[4 weeks average]]-B2236)/B2236</f>
        <v>3.3077868051484036E-2</v>
      </c>
    </row>
    <row r="2289" spans="1:6" x14ac:dyDescent="0.2">
      <c r="A2289" s="33">
        <v>43381</v>
      </c>
      <c r="B2289" s="24">
        <f>VLOOKUP(Table2634[[#This Row],[Date]],'DB Money Supply'!$A:$D,4)</f>
        <v>3708.8</v>
      </c>
      <c r="C2289" s="30">
        <f>(Table2634[[#This Row],[M1 Money Stock, Billions of Dollars, Weekly, Seasonally Adjusted]]-B2288)/B2288</f>
        <v>4.1967887796821269E-3</v>
      </c>
      <c r="D2289" s="34">
        <f>(Table2634[[#This Row],[M1 Money Stock, Billions of Dollars, Weekly, Seasonally Adjusted]]-B2286)/B2286</f>
        <v>4.5503791982665718E-3</v>
      </c>
      <c r="E2289" s="24">
        <f t="shared" si="35"/>
        <v>3699.7749999999996</v>
      </c>
      <c r="F2289" s="32">
        <f>(Table2634[[#This Row],[4 weeks average]]-B2237)/B2237</f>
        <v>2.2545740976175951E-2</v>
      </c>
    </row>
    <row r="2290" spans="1:6" x14ac:dyDescent="0.2">
      <c r="A2290" s="33">
        <v>43388</v>
      </c>
      <c r="B2290" s="24">
        <f>VLOOKUP(Table2634[[#This Row],[Date]],'DB Money Supply'!$A:$D,4)</f>
        <v>3723.8</v>
      </c>
      <c r="C2290" s="30">
        <f>(Table2634[[#This Row],[M1 Money Stock, Billions of Dollars, Weekly, Seasonally Adjusted]]-B2289)/B2289</f>
        <v>4.0444348576358924E-3</v>
      </c>
      <c r="D2290" s="34">
        <f>(Table2634[[#This Row],[M1 Money Stock, Billions of Dollars, Weekly, Seasonally Adjusted]]-B2287)/B2287</f>
        <v>5.0742240215924921E-3</v>
      </c>
      <c r="E2290" s="24">
        <f t="shared" si="35"/>
        <v>3707.7250000000004</v>
      </c>
      <c r="F2290" s="32">
        <f>(Table2634[[#This Row],[4 weeks average]]-B2238)/B2238</f>
        <v>3.1671721528144986E-2</v>
      </c>
    </row>
    <row r="2291" spans="1:6" x14ac:dyDescent="0.2">
      <c r="A2291" s="33">
        <v>43395</v>
      </c>
      <c r="B2291" s="24">
        <f>VLOOKUP(Table2634[[#This Row],[Date]],'DB Money Supply'!$A:$D,4)</f>
        <v>3744.8</v>
      </c>
      <c r="C2291" s="30">
        <f>(Table2634[[#This Row],[M1 Money Stock, Billions of Dollars, Weekly, Seasonally Adjusted]]-B2290)/B2290</f>
        <v>5.6394006122777807E-3</v>
      </c>
      <c r="D2291" s="34">
        <f>(Table2634[[#This Row],[M1 Money Stock, Billions of Dollars, Weekly, Seasonally Adjusted]]-B2288)/B2288</f>
        <v>1.3944169171201906E-2</v>
      </c>
      <c r="E2291" s="24">
        <f t="shared" si="35"/>
        <v>3717.6750000000002</v>
      </c>
      <c r="F2291" s="32">
        <f>(Table2634[[#This Row],[4 weeks average]]-B2239)/B2239</f>
        <v>2.9057214825476893E-2</v>
      </c>
    </row>
    <row r="2292" spans="1:6" x14ac:dyDescent="0.2">
      <c r="A2292" s="33">
        <v>43402</v>
      </c>
      <c r="B2292" s="24">
        <f>VLOOKUP(Table2634[[#This Row],[Date]],'DB Money Supply'!$A:$D,4)</f>
        <v>3729.5</v>
      </c>
      <c r="C2292" s="30">
        <f>(Table2634[[#This Row],[M1 Money Stock, Billions of Dollars, Weekly, Seasonally Adjusted]]-B2291)/B2291</f>
        <v>-4.0856654560991728E-3</v>
      </c>
      <c r="D2292" s="34">
        <f>(Table2634[[#This Row],[M1 Money Stock, Billions of Dollars, Weekly, Seasonally Adjusted]]-B2289)/B2289</f>
        <v>5.5813201035374831E-3</v>
      </c>
      <c r="E2292" s="24">
        <f t="shared" si="35"/>
        <v>3726.7250000000004</v>
      </c>
      <c r="F2292" s="32">
        <f>(Table2634[[#This Row],[4 weeks average]]-B2240)/B2240</f>
        <v>3.5517797104670949E-2</v>
      </c>
    </row>
    <row r="2293" spans="1:6" x14ac:dyDescent="0.2">
      <c r="A2293" s="33">
        <v>43409</v>
      </c>
      <c r="B2293" s="24">
        <f>VLOOKUP(Table2634[[#This Row],[Date]],'DB Money Supply'!$A:$D,4)</f>
        <v>3689.9</v>
      </c>
      <c r="C2293" s="30">
        <f>(Table2634[[#This Row],[M1 Money Stock, Billions of Dollars, Weekly, Seasonally Adjusted]]-B2292)/B2292</f>
        <v>-1.0618045314385281E-2</v>
      </c>
      <c r="D2293" s="34">
        <f>(Table2634[[#This Row],[M1 Money Stock, Billions of Dollars, Weekly, Seasonally Adjusted]]-B2290)/B2290</f>
        <v>-9.1036038455341566E-3</v>
      </c>
      <c r="E2293" s="24">
        <f t="shared" si="35"/>
        <v>3722</v>
      </c>
      <c r="F2293" s="32">
        <f>(Table2634[[#This Row],[4 weeks average]]-B2241)/B2241</f>
        <v>3.6220384754586686E-2</v>
      </c>
    </row>
    <row r="2294" spans="1:6" x14ac:dyDescent="0.2">
      <c r="A2294" s="33">
        <v>43416</v>
      </c>
      <c r="B2294" s="24">
        <f>VLOOKUP(Table2634[[#This Row],[Date]],'DB Money Supply'!$A:$D,4)</f>
        <v>3687.6</v>
      </c>
      <c r="C2294" s="30">
        <f>(Table2634[[#This Row],[M1 Money Stock, Billions of Dollars, Weekly, Seasonally Adjusted]]-B2293)/B2293</f>
        <v>-6.2332312528799749E-4</v>
      </c>
      <c r="D2294" s="34">
        <f>(Table2634[[#This Row],[M1 Money Stock, Billions of Dollars, Weekly, Seasonally Adjusted]]-B2291)/B2291</f>
        <v>-1.5274513992736667E-2</v>
      </c>
      <c r="E2294" s="24">
        <f t="shared" si="35"/>
        <v>3712.9500000000003</v>
      </c>
      <c r="F2294" s="32">
        <f>(Table2634[[#This Row],[4 weeks average]]-B2242)/B2242</f>
        <v>2.2485060446672013E-2</v>
      </c>
    </row>
    <row r="2295" spans="1:6" x14ac:dyDescent="0.2">
      <c r="A2295" s="33">
        <v>43423</v>
      </c>
      <c r="B2295" s="24">
        <f>VLOOKUP(Table2634[[#This Row],[Date]],'DB Money Supply'!$A:$D,4)</f>
        <v>3688.5</v>
      </c>
      <c r="C2295" s="30">
        <f>(Table2634[[#This Row],[M1 Money Stock, Billions of Dollars, Weekly, Seasonally Adjusted]]-B2294)/B2294</f>
        <v>2.4406117800197715E-4</v>
      </c>
      <c r="D2295" s="34">
        <f>(Table2634[[#This Row],[M1 Money Stock, Billions of Dollars, Weekly, Seasonally Adjusted]]-B2292)/B2292</f>
        <v>-1.0993430754792867E-2</v>
      </c>
      <c r="E2295" s="24">
        <f t="shared" si="35"/>
        <v>3698.875</v>
      </c>
      <c r="F2295" s="32">
        <f>(Table2634[[#This Row],[4 weeks average]]-B2243)/B2243</f>
        <v>1.4808362369337955E-2</v>
      </c>
    </row>
    <row r="2296" spans="1:6" x14ac:dyDescent="0.2">
      <c r="A2296" s="33">
        <v>43430</v>
      </c>
      <c r="B2296" s="24">
        <f>VLOOKUP(Table2634[[#This Row],[Date]],'DB Money Supply'!$A:$D,4)</f>
        <v>3692.9</v>
      </c>
      <c r="C2296" s="30">
        <f>(Table2634[[#This Row],[M1 Money Stock, Billions of Dollars, Weekly, Seasonally Adjusted]]-B2295)/B2295</f>
        <v>1.1928968415345239E-3</v>
      </c>
      <c r="D2296" s="34">
        <f>(Table2634[[#This Row],[M1 Money Stock, Billions of Dollars, Weekly, Seasonally Adjusted]]-B2293)/B2293</f>
        <v>8.1303016341906285E-4</v>
      </c>
      <c r="E2296" s="24">
        <f t="shared" si="35"/>
        <v>3689.7249999999999</v>
      </c>
      <c r="F2296" s="32">
        <f>(Table2634[[#This Row],[4 weeks average]]-B2244)/B2244</f>
        <v>1.3131881710096329E-2</v>
      </c>
    </row>
    <row r="2297" spans="1:6" x14ac:dyDescent="0.2">
      <c r="A2297" s="33">
        <v>43437</v>
      </c>
      <c r="B2297" s="24">
        <f>VLOOKUP(Table2634[[#This Row],[Date]],'DB Money Supply'!$A:$D,4)</f>
        <v>3780.7</v>
      </c>
      <c r="C2297" s="30">
        <f>(Table2634[[#This Row],[M1 Money Stock, Billions of Dollars, Weekly, Seasonally Adjusted]]-B2296)/B2296</f>
        <v>2.377535270383702E-2</v>
      </c>
      <c r="D2297" s="34">
        <f>(Table2634[[#This Row],[M1 Money Stock, Billions of Dollars, Weekly, Seasonally Adjusted]]-B2294)/B2294</f>
        <v>2.5246772968868618E-2</v>
      </c>
      <c r="E2297" s="24">
        <f t="shared" si="35"/>
        <v>3712.4250000000002</v>
      </c>
      <c r="F2297" s="32">
        <f>(Table2634[[#This Row],[4 weeks average]]-B2245)/B2245</f>
        <v>2.5758454907161905E-2</v>
      </c>
    </row>
    <row r="2298" spans="1:6" x14ac:dyDescent="0.2">
      <c r="A2298" s="33">
        <v>43444</v>
      </c>
      <c r="B2298" s="24">
        <f>VLOOKUP(Table2634[[#This Row],[Date]],'DB Money Supply'!$A:$D,4)</f>
        <v>3770.2</v>
      </c>
      <c r="C2298" s="30">
        <f>(Table2634[[#This Row],[M1 Money Stock, Billions of Dollars, Weekly, Seasonally Adjusted]]-B2297)/B2297</f>
        <v>-2.7772634697278281E-3</v>
      </c>
      <c r="D2298" s="34">
        <f>(Table2634[[#This Row],[M1 Money Stock, Billions of Dollars, Weekly, Seasonally Adjusted]]-B2295)/B2295</f>
        <v>2.2149925443947355E-2</v>
      </c>
      <c r="E2298" s="24">
        <f t="shared" si="35"/>
        <v>3733.0749999999998</v>
      </c>
      <c r="F2298" s="32">
        <f>(Table2634[[#This Row],[4 weeks average]]-B2246)/B2246</f>
        <v>2.78007213457779E-2</v>
      </c>
    </row>
    <row r="2299" spans="1:6" x14ac:dyDescent="0.2">
      <c r="A2299" s="33">
        <v>43451</v>
      </c>
      <c r="B2299" s="24">
        <f>VLOOKUP(Table2634[[#This Row],[Date]],'DB Money Supply'!$A:$D,4)</f>
        <v>3713.2</v>
      </c>
      <c r="C2299" s="30">
        <f>(Table2634[[#This Row],[M1 Money Stock, Billions of Dollars, Weekly, Seasonally Adjusted]]-B2298)/B2298</f>
        <v>-1.511856134953053E-2</v>
      </c>
      <c r="D2299" s="34">
        <f>(Table2634[[#This Row],[M1 Money Stock, Billions of Dollars, Weekly, Seasonally Adjusted]]-B2296)/B2296</f>
        <v>5.4970348506592995E-3</v>
      </c>
      <c r="E2299" s="24">
        <f t="shared" si="35"/>
        <v>3739.25</v>
      </c>
      <c r="F2299" s="32">
        <f>(Table2634[[#This Row],[4 weeks average]]-B2247)/B2247</f>
        <v>3.6233892198974646E-2</v>
      </c>
    </row>
    <row r="2300" spans="1:6" x14ac:dyDescent="0.2">
      <c r="A2300" s="33">
        <v>43458</v>
      </c>
      <c r="B2300" s="24">
        <f>VLOOKUP(Table2634[[#This Row],[Date]],'DB Money Supply'!$A:$D,4)</f>
        <v>3761</v>
      </c>
      <c r="C2300" s="30">
        <f>(Table2634[[#This Row],[M1 Money Stock, Billions of Dollars, Weekly, Seasonally Adjusted]]-B2299)/B2299</f>
        <v>1.2872993644296074E-2</v>
      </c>
      <c r="D2300" s="34">
        <f>(Table2634[[#This Row],[M1 Money Stock, Billions of Dollars, Weekly, Seasonally Adjusted]]-B2297)/B2297</f>
        <v>-5.2106752717750206E-3</v>
      </c>
      <c r="E2300" s="24">
        <f t="shared" si="35"/>
        <v>3756.2749999999996</v>
      </c>
      <c r="F2300" s="32">
        <f>(Table2634[[#This Row],[4 weeks average]]-B2248)/B2248</f>
        <v>4.4686561352764415E-2</v>
      </c>
    </row>
    <row r="2301" spans="1:6" x14ac:dyDescent="0.2">
      <c r="A2301" s="33">
        <v>43465</v>
      </c>
      <c r="B2301" s="24">
        <f>VLOOKUP(Table2634[[#This Row],[Date]],'DB Money Supply'!$A:$D,4)</f>
        <v>3744.8</v>
      </c>
      <c r="C2301" s="30">
        <f>(Table2634[[#This Row],[M1 Money Stock, Billions of Dollars, Weekly, Seasonally Adjusted]]-B2300)/B2300</f>
        <v>-4.3073650624833341E-3</v>
      </c>
      <c r="D2301" s="34">
        <f>(Table2634[[#This Row],[M1 Money Stock, Billions of Dollars, Weekly, Seasonally Adjusted]]-B2298)/B2298</f>
        <v>-6.7370431276854376E-3</v>
      </c>
      <c r="E2301" s="24">
        <f t="shared" si="35"/>
        <v>3747.3</v>
      </c>
      <c r="F2301" s="32">
        <f>(Table2634[[#This Row],[4 weeks average]]-B2249)/B2249</f>
        <v>4.6439542027366706E-2</v>
      </c>
    </row>
    <row r="2302" spans="1:6" x14ac:dyDescent="0.2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-6.0350352488785413E-3</v>
      </c>
      <c r="D2302" s="34">
        <f>(Table2634[[#This Row],[M1 Money Stock, Billions of Dollars, Weekly, Seasonally Adjusted]]-B2299)/B2299</f>
        <v>2.4237854141979966E-3</v>
      </c>
      <c r="E2302" s="24">
        <f t="shared" si="35"/>
        <v>3735.3</v>
      </c>
      <c r="F2302" s="32">
        <f>(Table2634[[#This Row],[4 weeks average]]-B2250)/B2250</f>
        <v>2.5505161432022867E-2</v>
      </c>
    </row>
    <row r="2303" spans="1:6" x14ac:dyDescent="0.2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-1.0821590002658818E-2</v>
      </c>
      <c r="E2303" s="24">
        <f t="shared" si="35"/>
        <v>3737.0749999999998</v>
      </c>
      <c r="F2303" s="32">
        <f>(Table2634[[#This Row],[4 weeks average]]-B2251)/B2251</f>
        <v>1.8026914380669515E-2</v>
      </c>
    </row>
    <row r="2304" spans="1:6" x14ac:dyDescent="0.2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3.2845545823541249E-3</v>
      </c>
      <c r="E2304" s="24">
        <f t="shared" si="35"/>
        <v>3736.1</v>
      </c>
      <c r="F2304" s="32">
        <f>(Table2634[[#This Row],[4 weeks average]]-B2252)/B2252</f>
        <v>1.9900633326053751E-2</v>
      </c>
    </row>
    <row r="2305" spans="1:6" x14ac:dyDescent="0.2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2.7923667060796929E-2</v>
      </c>
    </row>
    <row r="2306" spans="1:6" x14ac:dyDescent="0.2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3.6647805685895568E-2</v>
      </c>
    </row>
    <row r="2307" spans="1:6" x14ac:dyDescent="0.2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4.4376074061754936E-2</v>
      </c>
    </row>
    <row r="2308" spans="1:6" x14ac:dyDescent="0.2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4.3188173084909055E-2</v>
      </c>
    </row>
    <row r="2309" spans="1:6" x14ac:dyDescent="0.2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3.890191750586288E-2</v>
      </c>
    </row>
    <row r="2310" spans="1:6" x14ac:dyDescent="0.2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2.8375827542813346E-2</v>
      </c>
    </row>
    <row r="2311" spans="1:6" x14ac:dyDescent="0.2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2.1833287932443501E-2</v>
      </c>
    </row>
    <row r="2312" spans="1:6" x14ac:dyDescent="0.2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2.1866805069930117E-2</v>
      </c>
    </row>
    <row r="2313" spans="1:6" x14ac:dyDescent="0.2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2.1672270975149701E-2</v>
      </c>
    </row>
    <row r="2314" spans="1:6" x14ac:dyDescent="0.2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1.8876561090919102E-2</v>
      </c>
    </row>
    <row r="2315" spans="1:6" x14ac:dyDescent="0.2">
      <c r="A2315" s="33">
        <v>43563</v>
      </c>
      <c r="B2315" s="24">
        <f>VLOOKUP(Table2634[[#This Row],[Date]],'DB Money Supply'!$A:$D,4)</f>
        <v>3746.4</v>
      </c>
      <c r="C2315" s="30">
        <f>(Table2634[[#This Row],[M1 Money Stock, Billions of Dollars, Weekly, Seasonally Adjusted]]-B2314)/B2314</f>
        <v>3.9661271304534734E-3</v>
      </c>
      <c r="D2315" s="34">
        <f>(Table2634[[#This Row],[M1 Money Stock, Billions of Dollars, Weekly, Seasonally Adjusted]]-B2312)/B2312</f>
        <v>7.990959722334403E-3</v>
      </c>
      <c r="E2315" s="24">
        <f t="shared" si="36"/>
        <v>3730.75</v>
      </c>
      <c r="F2315" s="32">
        <f>(Table2634[[#This Row],[4 weeks average]]-B2263)/B2263</f>
        <v>1.8996503878509829E-2</v>
      </c>
    </row>
    <row r="2316" spans="1:6" x14ac:dyDescent="0.2">
      <c r="A2316" s="33">
        <v>43570</v>
      </c>
      <c r="B2316" s="24">
        <f>VLOOKUP(Table2634[[#This Row],[Date]],'DB Money Supply'!$A:$D,4)</f>
        <v>3796.6</v>
      </c>
      <c r="C2316" s="30">
        <f>(Table2634[[#This Row],[M1 Money Stock, Billions of Dollars, Weekly, Seasonally Adjusted]]-B2315)/B2315</f>
        <v>1.3399530215673664E-2</v>
      </c>
      <c r="D2316" s="34">
        <f>(Table2634[[#This Row],[M1 Money Stock, Billions of Dollars, Weekly, Seasonally Adjusted]]-B2313)/B2313</f>
        <v>1.831934125472728E-2</v>
      </c>
      <c r="E2316" s="24">
        <f t="shared" si="36"/>
        <v>3750.7249999999999</v>
      </c>
      <c r="F2316" s="32">
        <f>(Table2634[[#This Row],[4 weeks average]]-B2264)/B2264</f>
        <v>2.8328398311125682E-2</v>
      </c>
    </row>
    <row r="2317" spans="1:6" x14ac:dyDescent="0.2">
      <c r="A2317" s="33">
        <v>43577</v>
      </c>
      <c r="B2317" s="24">
        <f>VLOOKUP(Table2634[[#This Row],[Date]],'DB Money Supply'!$A:$D,4)</f>
        <v>3789.8</v>
      </c>
      <c r="C2317" s="30">
        <f>(Table2634[[#This Row],[M1 Money Stock, Billions of Dollars, Weekly, Seasonally Adjusted]]-B2316)/B2316</f>
        <v>-1.7910762260969623E-3</v>
      </c>
      <c r="D2317" s="34">
        <f>(Table2634[[#This Row],[M1 Money Stock, Billions of Dollars, Weekly, Seasonally Adjusted]]-B2314)/B2314</f>
        <v>1.5596526958945298E-2</v>
      </c>
      <c r="E2317" s="24">
        <f t="shared" si="36"/>
        <v>3766.1000000000004</v>
      </c>
      <c r="F2317" s="32">
        <f>(Table2634[[#This Row],[4 weeks average]]-B2265)/B2265</f>
        <v>2.6157325413476595E-2</v>
      </c>
    </row>
    <row r="2318" spans="1:6" x14ac:dyDescent="0.2">
      <c r="A2318" s="33">
        <v>43584</v>
      </c>
      <c r="B2318" s="24">
        <f>VLOOKUP(Table2634[[#This Row],[Date]],'DB Money Supply'!$A:$D,4)</f>
        <v>3813.3</v>
      </c>
      <c r="C2318" s="30">
        <f>(Table2634[[#This Row],[M1 Money Stock, Billions of Dollars, Weekly, Seasonally Adjusted]]-B2317)/B2317</f>
        <v>6.2008549263813393E-3</v>
      </c>
      <c r="D2318" s="34">
        <f>(Table2634[[#This Row],[M1 Money Stock, Billions of Dollars, Weekly, Seasonally Adjusted]]-B2315)/B2315</f>
        <v>1.785714285714288E-2</v>
      </c>
      <c r="E2318" s="24">
        <f t="shared" si="36"/>
        <v>3786.5249999999996</v>
      </c>
      <c r="F2318" s="32">
        <f>(Table2634[[#This Row],[4 weeks average]]-B2266)/B2266</f>
        <v>3.1806910458335454E-2</v>
      </c>
    </row>
    <row r="2319" spans="1:6" x14ac:dyDescent="0.2">
      <c r="A2319" s="33">
        <v>43591</v>
      </c>
      <c r="B2319" s="24">
        <f>VLOOKUP(Table2634[[#This Row],[Date]],'DB Money Supply'!$A:$D,4)</f>
        <v>3765.5</v>
      </c>
      <c r="C2319" s="30">
        <f>(Table2634[[#This Row],[M1 Money Stock, Billions of Dollars, Weekly, Seasonally Adjusted]]-B2318)/B2318</f>
        <v>-1.2535074607295565E-2</v>
      </c>
      <c r="D2319" s="34">
        <f>(Table2634[[#This Row],[M1 Money Stock, Billions of Dollars, Weekly, Seasonally Adjusted]]-B2316)/B2316</f>
        <v>-8.1915397987672948E-3</v>
      </c>
      <c r="E2319" s="24">
        <f t="shared" si="36"/>
        <v>3791.3</v>
      </c>
      <c r="F2319" s="32">
        <f>(Table2634[[#This Row],[4 weeks average]]-B2267)/B2267</f>
        <v>4.2310441524165639E-2</v>
      </c>
    </row>
    <row r="2320" spans="1:6" x14ac:dyDescent="0.2">
      <c r="A2320" s="33">
        <v>43598</v>
      </c>
      <c r="B2320" s="24">
        <f>VLOOKUP(Table2634[[#This Row],[Date]],'DB Money Supply'!$A:$D,4)</f>
        <v>3772.7</v>
      </c>
      <c r="C2320" s="30">
        <f>(Table2634[[#This Row],[M1 Money Stock, Billions of Dollars, Weekly, Seasonally Adjusted]]-B2319)/B2319</f>
        <v>1.9120966671092334E-3</v>
      </c>
      <c r="D2320" s="34">
        <f>(Table2634[[#This Row],[M1 Money Stock, Billions of Dollars, Weekly, Seasonally Adjusted]]-B2317)/B2317</f>
        <v>-4.5121114570690702E-3</v>
      </c>
      <c r="E2320" s="24">
        <f t="shared" si="36"/>
        <v>3785.3249999999998</v>
      </c>
      <c r="F2320" s="32">
        <f>(Table2634[[#This Row],[4 weeks average]]-B2268)/B2268</f>
        <v>3.55149774312679E-2</v>
      </c>
    </row>
    <row r="2321" spans="1:6" x14ac:dyDescent="0.2">
      <c r="A2321" s="33">
        <v>43605</v>
      </c>
      <c r="B2321" s="24">
        <f>VLOOKUP(Table2634[[#This Row],[Date]],'DB Money Supply'!$A:$D,4)</f>
        <v>3781.9</v>
      </c>
      <c r="C2321" s="30">
        <f>(Table2634[[#This Row],[M1 Money Stock, Billions of Dollars, Weekly, Seasonally Adjusted]]-B2320)/B2320</f>
        <v>2.4385718450977479E-3</v>
      </c>
      <c r="D2321" s="34">
        <f>(Table2634[[#This Row],[M1 Money Stock, Billions of Dollars, Weekly, Seasonally Adjusted]]-B2318)/B2318</f>
        <v>-8.2343377127422675E-3</v>
      </c>
      <c r="E2321" s="24">
        <f t="shared" si="36"/>
        <v>3783.35</v>
      </c>
      <c r="F2321" s="32">
        <f>(Table2634[[#This Row],[4 weeks average]]-B2269)/B2269</f>
        <v>3.1728933733296945E-2</v>
      </c>
    </row>
    <row r="2322" spans="1:6" x14ac:dyDescent="0.2">
      <c r="A2322" s="33">
        <v>43612</v>
      </c>
      <c r="B2322" s="24">
        <f>VLOOKUP(Table2634[[#This Row],[Date]],'DB Money Supply'!$A:$D,4)</f>
        <v>3810</v>
      </c>
      <c r="C2322" s="30">
        <f>(Table2634[[#This Row],[M1 Money Stock, Billions of Dollars, Weekly, Seasonally Adjusted]]-B2321)/B2321</f>
        <v>7.4301277135830953E-3</v>
      </c>
      <c r="D2322" s="34">
        <f>(Table2634[[#This Row],[M1 Money Stock, Billions of Dollars, Weekly, Seasonally Adjusted]]-B2319)/B2319</f>
        <v>1.1817819678661532E-2</v>
      </c>
      <c r="E2322" s="24">
        <f t="shared" si="36"/>
        <v>3782.5250000000001</v>
      </c>
      <c r="F2322" s="32">
        <f>(Table2634[[#This Row],[4 weeks average]]-B2270)/B2270</f>
        <v>3.2207668167553577E-2</v>
      </c>
    </row>
    <row r="2323" spans="1:6" x14ac:dyDescent="0.2">
      <c r="A2323" s="33">
        <v>43619</v>
      </c>
      <c r="B2323" s="24">
        <f>VLOOKUP(Table2634[[#This Row],[Date]],'DB Money Supply'!$A:$D,4)</f>
        <v>3876.1</v>
      </c>
      <c r="C2323" s="30">
        <f>(Table2634[[#This Row],[M1 Money Stock, Billions of Dollars, Weekly, Seasonally Adjusted]]-B2322)/B2322</f>
        <v>1.7349081364829374E-2</v>
      </c>
      <c r="D2323" s="34">
        <f>(Table2634[[#This Row],[M1 Money Stock, Billions of Dollars, Weekly, Seasonally Adjusted]]-B2320)/B2320</f>
        <v>2.7407427041641289E-2</v>
      </c>
      <c r="E2323" s="24">
        <f t="shared" si="36"/>
        <v>3810.1750000000002</v>
      </c>
      <c r="F2323" s="32">
        <f>(Table2634[[#This Row],[4 weeks average]]-B2271)/B2271</f>
        <v>3.7516338089532753E-2</v>
      </c>
    </row>
    <row r="2324" spans="1:6" x14ac:dyDescent="0.2">
      <c r="A2324" s="33">
        <v>43626</v>
      </c>
      <c r="B2324" s="24">
        <f>VLOOKUP(Table2634[[#This Row],[Date]],'DB Money Supply'!$A:$D,4)</f>
        <v>3839.6</v>
      </c>
      <c r="C2324" s="30">
        <f>(Table2634[[#This Row],[M1 Money Stock, Billions of Dollars, Weekly, Seasonally Adjusted]]-B2323)/B2323</f>
        <v>-9.4166817161579937E-3</v>
      </c>
      <c r="D2324" s="34">
        <f>(Table2634[[#This Row],[M1 Money Stock, Billions of Dollars, Weekly, Seasonally Adjusted]]-B2321)/B2321</f>
        <v>1.5256881461699097E-2</v>
      </c>
      <c r="E2324" s="24">
        <f t="shared" si="36"/>
        <v>3826.9</v>
      </c>
      <c r="F2324" s="32">
        <f>(Table2634[[#This Row],[4 weeks average]]-B2272)/B2272</f>
        <v>4.7060111083750578E-2</v>
      </c>
    </row>
    <row r="2325" spans="1:6" x14ac:dyDescent="0.2">
      <c r="A2325" s="33">
        <v>43633</v>
      </c>
      <c r="B2325" s="24">
        <f>VLOOKUP(Table2634[[#This Row],[Date]],'DB Money Supply'!$A:$D,4)</f>
        <v>3832.6</v>
      </c>
      <c r="C2325" s="30">
        <f>(Table2634[[#This Row],[M1 Money Stock, Billions of Dollars, Weekly, Seasonally Adjusted]]-B2324)/B2324</f>
        <v>-1.8231065736014169E-3</v>
      </c>
      <c r="D2325" s="34">
        <f>(Table2634[[#This Row],[M1 Money Stock, Billions of Dollars, Weekly, Seasonally Adjusted]]-B2322)/B2322</f>
        <v>5.931758530183703E-3</v>
      </c>
      <c r="E2325" s="24">
        <f t="shared" si="36"/>
        <v>3839.5750000000003</v>
      </c>
      <c r="F2325" s="32">
        <f>(Table2634[[#This Row],[4 weeks average]]-B2273)/B2273</f>
        <v>5.1535027660623373E-2</v>
      </c>
    </row>
    <row r="2326" spans="1:6" x14ac:dyDescent="0.2">
      <c r="A2326" s="33">
        <v>43640</v>
      </c>
      <c r="B2326" s="24">
        <f>VLOOKUP(Table2634[[#This Row],[Date]],'DB Money Supply'!$A:$D,4)</f>
        <v>3829.8</v>
      </c>
      <c r="C2326" s="30">
        <f>(Table2634[[#This Row],[M1 Money Stock, Billions of Dollars, Weekly, Seasonally Adjusted]]-B2325)/B2325</f>
        <v>-7.3057454469543578E-4</v>
      </c>
      <c r="D2326" s="34">
        <f>(Table2634[[#This Row],[M1 Money Stock, Billions of Dollars, Weekly, Seasonally Adjusted]]-B2323)/B2323</f>
        <v>-1.1944996259126371E-2</v>
      </c>
      <c r="E2326" s="24">
        <f t="shared" si="36"/>
        <v>3844.5249999999996</v>
      </c>
      <c r="F2326" s="32">
        <f>(Table2634[[#This Row],[4 weeks average]]-B2274)/B2274</f>
        <v>5.1709752427848345E-2</v>
      </c>
    </row>
    <row r="2327" spans="1:6" x14ac:dyDescent="0.2">
      <c r="A2327" s="33">
        <v>43647</v>
      </c>
      <c r="B2327" s="24">
        <f>VLOOKUP(Table2634[[#This Row],[Date]],'DB Money Supply'!$A:$D,4)</f>
        <v>3818.7</v>
      </c>
      <c r="C2327" s="30">
        <f>(Table2634[[#This Row],[M1 Money Stock, Billions of Dollars, Weekly, Seasonally Adjusted]]-B2326)/B2326</f>
        <v>-2.8983236722545207E-3</v>
      </c>
      <c r="D2327" s="34">
        <f>(Table2634[[#This Row],[M1 Money Stock, Billions of Dollars, Weekly, Seasonally Adjusted]]-B2324)/B2324</f>
        <v>-5.4432753411813965E-3</v>
      </c>
      <c r="E2327" s="24">
        <f t="shared" si="36"/>
        <v>3830.1750000000002</v>
      </c>
      <c r="F2327" s="32">
        <f>(Table2634[[#This Row],[4 weeks average]]-B2275)/B2275</f>
        <v>4.2678445037295169E-2</v>
      </c>
    </row>
    <row r="2328" spans="1:6" x14ac:dyDescent="0.2">
      <c r="A2328" s="33">
        <v>43654</v>
      </c>
      <c r="B2328" s="24">
        <f>VLOOKUP(Table2634[[#This Row],[Date]],'DB Money Supply'!$A:$D,4)</f>
        <v>3837.4</v>
      </c>
      <c r="C2328" s="30">
        <f>(Table2634[[#This Row],[M1 Money Stock, Billions of Dollars, Weekly, Seasonally Adjusted]]-B2327)/B2327</f>
        <v>4.8969544609422768E-3</v>
      </c>
      <c r="D2328" s="34">
        <f>(Table2634[[#This Row],[M1 Money Stock, Billions of Dollars, Weekly, Seasonally Adjusted]]-B2325)/B2325</f>
        <v>1.2524135051923452E-3</v>
      </c>
      <c r="E2328" s="24">
        <f t="shared" si="36"/>
        <v>3829.6249999999995</v>
      </c>
      <c r="F2328" s="32">
        <f>(Table2634[[#This Row],[4 weeks average]]-B2276)/B2276</f>
        <v>3.9980719096241429E-2</v>
      </c>
    </row>
    <row r="2329" spans="1:6" x14ac:dyDescent="0.2">
      <c r="A2329" s="33">
        <v>43661</v>
      </c>
      <c r="B2329" s="24">
        <f>VLOOKUP(Table2634[[#This Row],[Date]],'DB Money Supply'!$A:$D,4)</f>
        <v>3856.5</v>
      </c>
      <c r="C2329" s="30">
        <f>(Table2634[[#This Row],[M1 Money Stock, Billions of Dollars, Weekly, Seasonally Adjusted]]-B2328)/B2328</f>
        <v>4.977328399437095E-3</v>
      </c>
      <c r="D2329" s="34">
        <f>(Table2634[[#This Row],[M1 Money Stock, Billions of Dollars, Weekly, Seasonally Adjusted]]-B2326)/B2326</f>
        <v>6.9716434278551927E-3</v>
      </c>
      <c r="E2329" s="24">
        <f t="shared" si="36"/>
        <v>3835.6</v>
      </c>
      <c r="F2329" s="32">
        <f>(Table2634[[#This Row],[4 weeks average]]-B2277)/B2277</f>
        <v>4.1773045792818653E-2</v>
      </c>
    </row>
    <row r="2330" spans="1:6" x14ac:dyDescent="0.2">
      <c r="A2330" s="33">
        <v>43668</v>
      </c>
      <c r="B2330" s="24">
        <f>VLOOKUP(Table2634[[#This Row],[Date]],'DB Money Supply'!$A:$D,4)</f>
        <v>3875.4</v>
      </c>
      <c r="C2330" s="30">
        <f>(Table2634[[#This Row],[M1 Money Stock, Billions of Dollars, Weekly, Seasonally Adjusted]]-B2329)/B2329</f>
        <v>4.9008168028004907E-3</v>
      </c>
      <c r="D2330" s="34">
        <f>(Table2634[[#This Row],[M1 Money Stock, Billions of Dollars, Weekly, Seasonally Adjusted]]-B2327)/B2327</f>
        <v>1.4847984916332855E-2</v>
      </c>
      <c r="E2330" s="24">
        <f t="shared" si="36"/>
        <v>3847</v>
      </c>
      <c r="F2330" s="32">
        <f>(Table2634[[#This Row],[4 weeks average]]-B2278)/B2278</f>
        <v>4.5948885263730289E-2</v>
      </c>
    </row>
    <row r="2331" spans="1:6" x14ac:dyDescent="0.2">
      <c r="A2331" s="33">
        <v>43675</v>
      </c>
      <c r="B2331" s="24">
        <f>VLOOKUP(Table2634[[#This Row],[Date]],'DB Money Supply'!$A:$D,4)</f>
        <v>3872.8</v>
      </c>
      <c r="C2331" s="30">
        <f>(Table2634[[#This Row],[M1 Money Stock, Billions of Dollars, Weekly, Seasonally Adjusted]]-B2330)/B2330</f>
        <v>-6.7089848789799995E-4</v>
      </c>
      <c r="D2331" s="34">
        <f>(Table2634[[#This Row],[M1 Money Stock, Billions of Dollars, Weekly, Seasonally Adjusted]]-B2328)/B2328</f>
        <v>9.224996091103374E-3</v>
      </c>
      <c r="E2331" s="24">
        <f t="shared" si="36"/>
        <v>3860.5249999999996</v>
      </c>
      <c r="F2331" s="32">
        <f>(Table2634[[#This Row],[4 weeks average]]-B2279)/B2279</f>
        <v>4.8428928358046776E-2</v>
      </c>
    </row>
    <row r="2332" spans="1:6" x14ac:dyDescent="0.2">
      <c r="A2332" s="33">
        <v>43682</v>
      </c>
      <c r="B2332" s="24">
        <f>VLOOKUP(Table2634[[#This Row],[Date]],'DB Money Supply'!$A:$D,4)</f>
        <v>3875.1</v>
      </c>
      <c r="C2332" s="30">
        <f>(Table2634[[#This Row],[M1 Money Stock, Billions of Dollars, Weekly, Seasonally Adjusted]]-B2331)/B2331</f>
        <v>5.9388556083446778E-4</v>
      </c>
      <c r="D2332" s="34">
        <f>(Table2634[[#This Row],[M1 Money Stock, Billions of Dollars, Weekly, Seasonally Adjusted]]-B2329)/B2329</f>
        <v>4.8230260598988483E-3</v>
      </c>
      <c r="E2332" s="24">
        <f t="shared" si="36"/>
        <v>3869.9500000000003</v>
      </c>
      <c r="F2332" s="32">
        <f>(Table2634[[#This Row],[4 weeks average]]-B2280)/B2280</f>
        <v>5.6872490919518383E-2</v>
      </c>
    </row>
    <row r="2333" spans="1:6" x14ac:dyDescent="0.2">
      <c r="A2333" s="33">
        <v>43689</v>
      </c>
      <c r="B2333" s="24">
        <f>VLOOKUP(Table2634[[#This Row],[Date]],'DB Money Supply'!$A:$D,4)</f>
        <v>3861</v>
      </c>
      <c r="C2333" s="30">
        <f>(Table2634[[#This Row],[M1 Money Stock, Billions of Dollars, Weekly, Seasonally Adjusted]]-B2332)/B2332</f>
        <v>-3.6386157776573274E-3</v>
      </c>
      <c r="D2333" s="34">
        <f>(Table2634[[#This Row],[M1 Money Stock, Billions of Dollars, Weekly, Seasonally Adjusted]]-B2330)/B2330</f>
        <v>-3.7157454714352302E-3</v>
      </c>
      <c r="E2333" s="24">
        <f t="shared" si="36"/>
        <v>3871.0750000000003</v>
      </c>
      <c r="F2333" s="32">
        <f>(Table2634[[#This Row],[4 weeks average]]-B2281)/B2281</f>
        <v>5.2694912027846541E-2</v>
      </c>
    </row>
    <row r="2334" spans="1:6" x14ac:dyDescent="0.2">
      <c r="A2334" s="33">
        <v>43696</v>
      </c>
      <c r="B2334" s="24">
        <f>VLOOKUP(Table2634[[#This Row],[Date]],'DB Money Supply'!$A:$D,4)</f>
        <v>3832.4</v>
      </c>
      <c r="C2334" s="30">
        <f>(Table2634[[#This Row],[M1 Money Stock, Billions of Dollars, Weekly, Seasonally Adjusted]]-B2333)/B2333</f>
        <v>-7.4074074074073843E-3</v>
      </c>
      <c r="D2334" s="34">
        <f>(Table2634[[#This Row],[M1 Money Stock, Billions of Dollars, Weekly, Seasonally Adjusted]]-B2331)/B2331</f>
        <v>-1.0431728981615391E-2</v>
      </c>
      <c r="E2334" s="24">
        <f t="shared" si="36"/>
        <v>3860.3249999999998</v>
      </c>
      <c r="F2334" s="32">
        <f>(Table2634[[#This Row],[4 weeks average]]-B2282)/B2282</f>
        <v>5.0057122650490879E-2</v>
      </c>
    </row>
    <row r="2335" spans="1:6" x14ac:dyDescent="0.2">
      <c r="A2335" s="33">
        <v>43703</v>
      </c>
      <c r="B2335" s="24">
        <f>VLOOKUP(Table2634[[#This Row],[Date]],'DB Money Supply'!$A:$D,4)</f>
        <v>3845</v>
      </c>
      <c r="C2335" s="30">
        <f>(Table2634[[#This Row],[M1 Money Stock, Billions of Dollars, Weekly, Seasonally Adjusted]]-B2334)/B2334</f>
        <v>3.2877570191002787E-3</v>
      </c>
      <c r="D2335" s="34">
        <f>(Table2634[[#This Row],[M1 Money Stock, Billions of Dollars, Weekly, Seasonally Adjusted]]-B2332)/B2332</f>
        <v>-7.7675414828004205E-3</v>
      </c>
      <c r="E2335" s="24">
        <f t="shared" si="36"/>
        <v>3853.375</v>
      </c>
      <c r="F2335" s="32">
        <f>(Table2634[[#This Row],[4 weeks average]]-B2283)/B2283</f>
        <v>4.2720876741983493E-2</v>
      </c>
    </row>
    <row r="2336" spans="1:6" x14ac:dyDescent="0.2">
      <c r="A2336" s="33">
        <v>43710</v>
      </c>
      <c r="B2336" s="24">
        <f>VLOOKUP(Table2634[[#This Row],[Date]],'DB Money Supply'!$A:$D,4)</f>
        <v>3878</v>
      </c>
      <c r="C2336" s="30">
        <f>(Table2634[[#This Row],[M1 Money Stock, Billions of Dollars, Weekly, Seasonally Adjusted]]-B2335)/B2335</f>
        <v>8.5825747724317288E-3</v>
      </c>
      <c r="D2336" s="34">
        <f>(Table2634[[#This Row],[M1 Money Stock, Billions of Dollars, Weekly, Seasonally Adjusted]]-B2333)/B2333</f>
        <v>4.4030044030044027E-3</v>
      </c>
      <c r="E2336" s="24">
        <f t="shared" si="36"/>
        <v>3854.1</v>
      </c>
      <c r="F2336" s="32">
        <f>(Table2634[[#This Row],[4 weeks average]]-B2284)/B2284</f>
        <v>1.9630148945739258E-2</v>
      </c>
    </row>
    <row r="2337" spans="1:6" x14ac:dyDescent="0.2">
      <c r="A2337" s="33">
        <v>43717</v>
      </c>
      <c r="B2337" s="24">
        <f>VLOOKUP(Table2634[[#This Row],[Date]],'DB Money Supply'!$A:$D,4)</f>
        <v>3895.9</v>
      </c>
      <c r="C2337" s="30">
        <f>(Table2634[[#This Row],[M1 Money Stock, Billions of Dollars, Weekly, Seasonally Adjusted]]-B2336)/B2336</f>
        <v>4.6157813305827983E-3</v>
      </c>
      <c r="D2337" s="34">
        <f>(Table2634[[#This Row],[M1 Money Stock, Billions of Dollars, Weekly, Seasonally Adjusted]]-B2334)/B2334</f>
        <v>1.656925164387851E-2</v>
      </c>
      <c r="E2337" s="24">
        <f t="shared" si="36"/>
        <v>3862.8249999999998</v>
      </c>
      <c r="F2337" s="32">
        <f>(Table2634[[#This Row],[4 weeks average]]-B2285)/B2285</f>
        <v>4.1080476498490656E-2</v>
      </c>
    </row>
    <row r="2338" spans="1:6" x14ac:dyDescent="0.2">
      <c r="A2338" s="33">
        <v>43724</v>
      </c>
      <c r="B2338" s="24">
        <f>VLOOKUP(Table2634[[#This Row],[Date]],'DB Money Supply'!$A:$D,4)</f>
        <v>3895.8</v>
      </c>
      <c r="C2338" s="30">
        <f>(Table2634[[#This Row],[M1 Money Stock, Billions of Dollars, Weekly, Seasonally Adjusted]]-B2337)/B2337</f>
        <v>-2.5668009959164517E-5</v>
      </c>
      <c r="D2338" s="34">
        <f>(Table2634[[#This Row],[M1 Money Stock, Billions of Dollars, Weekly, Seasonally Adjusted]]-B2335)/B2335</f>
        <v>1.321196358907677E-2</v>
      </c>
      <c r="E2338" s="24">
        <f t="shared" si="36"/>
        <v>3878.6750000000002</v>
      </c>
      <c r="F2338" s="32">
        <f>(Table2634[[#This Row],[4 weeks average]]-B2286)/B2286</f>
        <v>5.0562026002166895E-2</v>
      </c>
    </row>
    <row r="2339" spans="1:6" x14ac:dyDescent="0.2">
      <c r="A2339" s="33">
        <v>43731</v>
      </c>
      <c r="B2339" s="24">
        <f>VLOOKUP(Table2634[[#This Row],[Date]],'DB Money Supply'!$A:$D,4)</f>
        <v>3911.1</v>
      </c>
      <c r="C2339" s="30">
        <f>(Table2634[[#This Row],[M1 Money Stock, Billions of Dollars, Weekly, Seasonally Adjusted]]-B2338)/B2338</f>
        <v>3.9273063298936612E-3</v>
      </c>
      <c r="D2339" s="34">
        <f>(Table2634[[#This Row],[M1 Money Stock, Billions of Dollars, Weekly, Seasonally Adjusted]]-B2336)/B2336</f>
        <v>8.5353274883960568E-3</v>
      </c>
      <c r="E2339" s="24">
        <f t="shared" si="36"/>
        <v>3895.2000000000003</v>
      </c>
      <c r="F2339" s="32">
        <f>(Table2634[[#This Row],[4 weeks average]]-B2287)/B2287</f>
        <v>5.1336032388664042E-2</v>
      </c>
    </row>
    <row r="2340" spans="1:6" x14ac:dyDescent="0.2">
      <c r="A2340" s="33">
        <v>43738</v>
      </c>
      <c r="B2340" s="24">
        <f>VLOOKUP(Table2634[[#This Row],[Date]],'DB Money Supply'!$A:$D,4)</f>
        <v>3928.2</v>
      </c>
      <c r="C2340" s="30">
        <f>(Table2634[[#This Row],[M1 Money Stock, Billions of Dollars, Weekly, Seasonally Adjusted]]-B2339)/B2339</f>
        <v>4.3721715118508631E-3</v>
      </c>
      <c r="D2340" s="34">
        <f>(Table2634[[#This Row],[M1 Money Stock, Billions of Dollars, Weekly, Seasonally Adjusted]]-B2337)/B2337</f>
        <v>8.29076721681761E-3</v>
      </c>
      <c r="E2340" s="24">
        <f t="shared" si="36"/>
        <v>3907.75</v>
      </c>
      <c r="F2340" s="32">
        <f>(Table2634[[#This Row],[4 weeks average]]-B2288)/B2288</f>
        <v>5.806460347115041E-2</v>
      </c>
    </row>
    <row r="2341" spans="1:6" x14ac:dyDescent="0.2">
      <c r="A2341" s="33">
        <v>43745</v>
      </c>
      <c r="B2341" s="24">
        <f>VLOOKUP(Table2634[[#This Row],[Date]],'DB Money Supply'!$A:$D,4)</f>
        <v>3893.7</v>
      </c>
      <c r="C2341" s="30">
        <f>(Table2634[[#This Row],[M1 Money Stock, Billions of Dollars, Weekly, Seasonally Adjusted]]-B2340)/B2340</f>
        <v>-8.7826485413166344E-3</v>
      </c>
      <c r="D2341" s="34">
        <f>(Table2634[[#This Row],[M1 Money Stock, Billions of Dollars, Weekly, Seasonally Adjusted]]-B2338)/B2338</f>
        <v>-5.390420452796252E-4</v>
      </c>
      <c r="E2341" s="24">
        <f t="shared" si="36"/>
        <v>3907.2</v>
      </c>
      <c r="F2341" s="32">
        <f>(Table2634[[#This Row],[4 weeks average]]-B2289)/B2289</f>
        <v>5.3494391716997311E-2</v>
      </c>
    </row>
    <row r="2342" spans="1:6" x14ac:dyDescent="0.2">
      <c r="A2342" s="33">
        <v>43752</v>
      </c>
      <c r="B2342" s="24">
        <f>VLOOKUP(Table2634[[#This Row],[Date]],'DB Money Supply'!$A:$D,4)</f>
        <v>3930.6</v>
      </c>
      <c r="C2342" s="30">
        <f>(Table2634[[#This Row],[M1 Money Stock, Billions of Dollars, Weekly, Seasonally Adjusted]]-B2341)/B2341</f>
        <v>9.4768472147315139E-3</v>
      </c>
      <c r="D2342" s="34">
        <f>(Table2634[[#This Row],[M1 Money Stock, Billions of Dollars, Weekly, Seasonally Adjusted]]-B2339)/B2339</f>
        <v>4.9858096187773262E-3</v>
      </c>
      <c r="E2342" s="24">
        <f t="shared" si="36"/>
        <v>3915.9</v>
      </c>
      <c r="F2342" s="32">
        <f>(Table2634[[#This Row],[4 weeks average]]-B2290)/B2290</f>
        <v>5.1587088458026717E-2</v>
      </c>
    </row>
    <row r="2343" spans="1:6" x14ac:dyDescent="0.2">
      <c r="A2343" s="33">
        <v>43759</v>
      </c>
      <c r="B2343" s="24">
        <f>VLOOKUP(Table2634[[#This Row],[Date]],'DB Money Supply'!$A:$D,4)</f>
        <v>3929</v>
      </c>
      <c r="C2343" s="30">
        <f>(Table2634[[#This Row],[M1 Money Stock, Billions of Dollars, Weekly, Seasonally Adjusted]]-B2342)/B2342</f>
        <v>-4.0706253498191345E-4</v>
      </c>
      <c r="D2343" s="34">
        <f>(Table2634[[#This Row],[M1 Money Stock, Billions of Dollars, Weekly, Seasonally Adjusted]]-B2340)/B2340</f>
        <v>2.0365561834941753E-4</v>
      </c>
      <c r="E2343" s="24">
        <f t="shared" si="36"/>
        <v>3920.375</v>
      </c>
      <c r="F2343" s="32">
        <f>(Table2634[[#This Row],[4 weeks average]]-B2291)/B2291</f>
        <v>4.6885013885921763E-2</v>
      </c>
    </row>
    <row r="2344" spans="1:6" x14ac:dyDescent="0.2">
      <c r="A2344" s="33">
        <v>43766</v>
      </c>
      <c r="B2344" s="24">
        <f>VLOOKUP(Table2634[[#This Row],[Date]],'DB Money Supply'!$A:$D,4)</f>
        <v>3934.5</v>
      </c>
      <c r="C2344" s="30">
        <f>(Table2634[[#This Row],[M1 Money Stock, Billions of Dollars, Weekly, Seasonally Adjusted]]-B2343)/B2343</f>
        <v>1.3998472893866124E-3</v>
      </c>
      <c r="D2344" s="34">
        <f>(Table2634[[#This Row],[M1 Money Stock, Billions of Dollars, Weekly, Seasonally Adjusted]]-B2341)/B2341</f>
        <v>1.0478465213036491E-2</v>
      </c>
      <c r="E2344" s="24">
        <f t="shared" si="36"/>
        <v>3921.95</v>
      </c>
      <c r="F2344" s="32">
        <f>(Table2634[[#This Row],[4 weeks average]]-B2292)/B2292</f>
        <v>5.1602091433167935E-2</v>
      </c>
    </row>
    <row r="2345" spans="1:6" x14ac:dyDescent="0.2">
      <c r="A2345" s="33">
        <v>43773</v>
      </c>
      <c r="B2345" s="24">
        <f>VLOOKUP(Table2634[[#This Row],[Date]],'DB Money Supply'!$A:$D,4)</f>
        <v>3955.3</v>
      </c>
      <c r="C2345" s="30">
        <f>(Table2634[[#This Row],[M1 Money Stock, Billions of Dollars, Weekly, Seasonally Adjusted]]-B2344)/B2344</f>
        <v>5.2865675435252715E-3</v>
      </c>
      <c r="D2345" s="34">
        <f>(Table2634[[#This Row],[M1 Money Stock, Billions of Dollars, Weekly, Seasonally Adjusted]]-B2342)/B2342</f>
        <v>6.2840278837837157E-3</v>
      </c>
      <c r="E2345" s="24">
        <f t="shared" si="36"/>
        <v>3937.3500000000004</v>
      </c>
      <c r="F2345" s="32">
        <f>(Table2634[[#This Row],[4 weeks average]]-B2293)/B2293</f>
        <v>6.7061437979349103E-2</v>
      </c>
    </row>
    <row r="2346" spans="1:6" x14ac:dyDescent="0.2">
      <c r="A2346" s="33">
        <v>43780</v>
      </c>
      <c r="B2346" s="24">
        <f>VLOOKUP(Table2634[[#This Row],[Date]],'DB Money Supply'!$A:$D,4)</f>
        <v>3955.4</v>
      </c>
      <c r="C2346" s="30">
        <f>(Table2634[[#This Row],[M1 Money Stock, Billions of Dollars, Weekly, Seasonally Adjusted]]-B2345)/B2345</f>
        <v>2.5282532298412016E-5</v>
      </c>
      <c r="D2346" s="34">
        <f>(Table2634[[#This Row],[M1 Money Stock, Billions of Dollars, Weekly, Seasonally Adjusted]]-B2343)/B2343</f>
        <v>6.7192669890557624E-3</v>
      </c>
      <c r="E2346" s="24">
        <f t="shared" si="36"/>
        <v>3943.5499999999997</v>
      </c>
      <c r="F2346" s="32">
        <f>(Table2634[[#This Row],[4 weeks average]]-B2294)/B2294</f>
        <v>6.9408287232888555E-2</v>
      </c>
    </row>
    <row r="2347" spans="1:6" x14ac:dyDescent="0.2">
      <c r="A2347" s="33">
        <v>43787</v>
      </c>
      <c r="B2347" s="24">
        <f>VLOOKUP(Table2634[[#This Row],[Date]],'DB Money Supply'!$A:$D,4)</f>
        <v>3928</v>
      </c>
      <c r="C2347" s="30">
        <f>(Table2634[[#This Row],[M1 Money Stock, Billions of Dollars, Weekly, Seasonally Adjusted]]-B2346)/B2346</f>
        <v>-6.9272387116347499E-3</v>
      </c>
      <c r="D2347" s="34">
        <f>(Table2634[[#This Row],[M1 Money Stock, Billions of Dollars, Weekly, Seasonally Adjusted]]-B2344)/B2344</f>
        <v>-1.6520523573516331E-3</v>
      </c>
      <c r="E2347" s="24">
        <f t="shared" si="36"/>
        <v>3943.3</v>
      </c>
      <c r="F2347" s="32">
        <f>(Table2634[[#This Row],[4 weeks average]]-B2295)/B2295</f>
        <v>6.9079571641588774E-2</v>
      </c>
    </row>
    <row r="2348" spans="1:6" x14ac:dyDescent="0.2">
      <c r="A2348" s="33">
        <v>43794</v>
      </c>
      <c r="B2348" s="24">
        <f>VLOOKUP(Table2634[[#This Row],[Date]],'DB Money Supply'!$A:$D,4)</f>
        <v>3962.5</v>
      </c>
      <c r="C2348" s="30">
        <f>(Table2634[[#This Row],[M1 Money Stock, Billions of Dollars, Weekly, Seasonally Adjusted]]-B2347)/B2347</f>
        <v>8.7830957230142573E-3</v>
      </c>
      <c r="D2348" s="34">
        <f>(Table2634[[#This Row],[M1 Money Stock, Billions of Dollars, Weekly, Seasonally Adjusted]]-B2345)/B2345</f>
        <v>1.8203423254872747E-3</v>
      </c>
      <c r="E2348" s="24">
        <f t="shared" si="36"/>
        <v>3950.3</v>
      </c>
      <c r="F2348" s="32">
        <f>(Table2634[[#This Row],[4 weeks average]]-B2296)/B2296</f>
        <v>6.9701318746784396E-2</v>
      </c>
    </row>
    <row r="2349" spans="1:6" x14ac:dyDescent="0.2">
      <c r="A2349" s="33">
        <v>43801</v>
      </c>
      <c r="B2349" s="24">
        <f>VLOOKUP(Table2634[[#This Row],[Date]],'DB Money Supply'!$A:$D,4)</f>
        <v>3953.8</v>
      </c>
      <c r="C2349" s="30">
        <f>(Table2634[[#This Row],[M1 Money Stock, Billions of Dollars, Weekly, Seasonally Adjusted]]-B2348)/B2348</f>
        <v>-2.195583596214465E-3</v>
      </c>
      <c r="D2349" s="34">
        <f>(Table2634[[#This Row],[M1 Money Stock, Billions of Dollars, Weekly, Seasonally Adjusted]]-B2346)/B2346</f>
        <v>-4.04510289730472E-4</v>
      </c>
      <c r="E2349" s="24">
        <f t="shared" si="36"/>
        <v>3949.9250000000002</v>
      </c>
      <c r="F2349" s="32">
        <f>(Table2634[[#This Row],[4 weeks average]]-B2297)/B2297</f>
        <v>4.4760229587113592E-2</v>
      </c>
    </row>
    <row r="2350" spans="1:6" x14ac:dyDescent="0.2">
      <c r="A2350" s="33">
        <v>43808</v>
      </c>
      <c r="B2350" s="24">
        <f>VLOOKUP(Table2634[[#This Row],[Date]],'DB Money Supply'!$A:$D,4)</f>
        <v>3978.4</v>
      </c>
      <c r="C2350" s="30">
        <f>(Table2634[[#This Row],[M1 Money Stock, Billions of Dollars, Weekly, Seasonally Adjusted]]-B2349)/B2349</f>
        <v>6.221862512013736E-3</v>
      </c>
      <c r="D2350" s="34">
        <f>(Table2634[[#This Row],[M1 Money Stock, Billions of Dollars, Weekly, Seasonally Adjusted]]-B2347)/B2347</f>
        <v>1.2830957230142589E-2</v>
      </c>
      <c r="E2350" s="24">
        <f t="shared" si="36"/>
        <v>3955.6749999999997</v>
      </c>
      <c r="F2350" s="32">
        <f>(Table2634[[#This Row],[4 weeks average]]-B2298)/B2298</f>
        <v>4.9195002917617081E-2</v>
      </c>
    </row>
    <row r="2351" spans="1:6" x14ac:dyDescent="0.2">
      <c r="A2351" s="33">
        <v>43815</v>
      </c>
      <c r="B2351" s="24">
        <f>VLOOKUP(Table2634[[#This Row],[Date]],'DB Money Supply'!$A:$D,4)</f>
        <v>3992</v>
      </c>
      <c r="C2351" s="30">
        <f>(Table2634[[#This Row],[M1 Money Stock, Billions of Dollars, Weekly, Seasonally Adjusted]]-B2350)/B2350</f>
        <v>3.4184596822843124E-3</v>
      </c>
      <c r="D2351" s="34">
        <f>(Table2634[[#This Row],[M1 Money Stock, Billions of Dollars, Weekly, Seasonally Adjusted]]-B2348)/B2348</f>
        <v>7.444794952681388E-3</v>
      </c>
      <c r="E2351" s="24">
        <f t="shared" si="36"/>
        <v>3971.6750000000002</v>
      </c>
      <c r="F2351" s="32">
        <f>(Table2634[[#This Row],[4 weeks average]]-B2299)/B2299</f>
        <v>6.9609770548314229E-2</v>
      </c>
    </row>
    <row r="2352" spans="1:6" x14ac:dyDescent="0.2">
      <c r="A2352" s="33">
        <v>43822</v>
      </c>
      <c r="B2352" s="24">
        <f>VLOOKUP(Table2634[[#This Row],[Date]],'DB Money Supply'!$A:$D,4)</f>
        <v>3999</v>
      </c>
      <c r="C2352" s="30">
        <f>(Table2634[[#This Row],[M1 Money Stock, Billions of Dollars, Weekly, Seasonally Adjusted]]-B2351)/B2351</f>
        <v>1.7535070140280561E-3</v>
      </c>
      <c r="D2352" s="34">
        <f>(Table2634[[#This Row],[M1 Money Stock, Billions of Dollars, Weekly, Seasonally Adjusted]]-B2349)/B2349</f>
        <v>1.143204006272442E-2</v>
      </c>
      <c r="E2352" s="24">
        <f t="shared" si="36"/>
        <v>3980.8</v>
      </c>
      <c r="F2352" s="32">
        <f>(Table2634[[#This Row],[4 weeks average]]-B2300)/B2300</f>
        <v>5.8441903749002974E-2</v>
      </c>
    </row>
    <row r="2353" spans="1:6" x14ac:dyDescent="0.2">
      <c r="A2353" s="33">
        <v>43829</v>
      </c>
      <c r="B2353" s="24">
        <f>VLOOKUP(Table2634[[#This Row],[Date]],'DB Money Supply'!$A:$D,4)</f>
        <v>3963.7</v>
      </c>
      <c r="C2353" s="30">
        <f>(Table2634[[#This Row],[M1 Money Stock, Billions of Dollars, Weekly, Seasonally Adjusted]]-B2352)/B2352</f>
        <v>-8.8272068017004705E-3</v>
      </c>
      <c r="D2353" s="34">
        <f>(Table2634[[#This Row],[M1 Money Stock, Billions of Dollars, Weekly, Seasonally Adjusted]]-B2350)/B2350</f>
        <v>-3.6949527448221077E-3</v>
      </c>
      <c r="E2353" s="24">
        <f t="shared" si="36"/>
        <v>3983.2749999999996</v>
      </c>
      <c r="F2353" s="32">
        <f>(Table2634[[#This Row],[4 weeks average]]-B2301)/B2301</f>
        <v>6.3681638538773622E-2</v>
      </c>
    </row>
    <row r="2354" spans="1:6" x14ac:dyDescent="0.2">
      <c r="A2354" s="33">
        <v>43836</v>
      </c>
      <c r="B2354" s="24">
        <f>VLOOKUP(Table2634[[#This Row],[Date]],'DB Money Supply'!$A:$D,4)</f>
        <v>3948</v>
      </c>
      <c r="C2354" s="30">
        <f>(Table2634[[#This Row],[M1 Money Stock, Billions of Dollars, Weekly, Seasonally Adjusted]]-B2353)/B2353</f>
        <v>-3.9609455811488812E-3</v>
      </c>
      <c r="D2354" s="34">
        <f>(Table2634[[#This Row],[M1 Money Stock, Billions of Dollars, Weekly, Seasonally Adjusted]]-B2351)/B2351</f>
        <v>-1.1022044088176353E-2</v>
      </c>
      <c r="E2354" s="24">
        <f t="shared" si="36"/>
        <v>3975.6750000000002</v>
      </c>
      <c r="F2354" s="32">
        <f>(Table2634[[#This Row],[4 weeks average]]-B2302)/B2302</f>
        <v>6.8098167750255331E-2</v>
      </c>
    </row>
    <row r="2355" spans="1:6" x14ac:dyDescent="0.2">
      <c r="A2355" s="33">
        <v>43843</v>
      </c>
      <c r="B2355" s="24">
        <f>VLOOKUP(Table2634[[#This Row],[Date]],'DB Money Supply'!$A:$D,4)</f>
        <v>3949.7</v>
      </c>
      <c r="C2355" s="30">
        <f>(Table2634[[#This Row],[M1 Money Stock, Billions of Dollars, Weekly, Seasonally Adjusted]]-B2354)/B2354</f>
        <v>4.3059777102325686E-4</v>
      </c>
      <c r="D2355" s="34">
        <f>(Table2634[[#This Row],[M1 Money Stock, Billions of Dollars, Weekly, Seasonally Adjusted]]-B2352)/B2352</f>
        <v>-1.2328082020505171E-2</v>
      </c>
      <c r="E2355" s="24">
        <f t="shared" si="36"/>
        <v>3965.1000000000004</v>
      </c>
      <c r="F2355" s="32">
        <f>(Table2634[[#This Row],[4 weeks average]]-B2303)/B2303</f>
        <v>6.5801145068946104E-2</v>
      </c>
    </row>
    <row r="2356" spans="1:6" x14ac:dyDescent="0.2">
      <c r="A2356" s="33">
        <v>43850</v>
      </c>
      <c r="B2356" s="24">
        <f>VLOOKUP(Table2634[[#This Row],[Date]],'DB Money Supply'!$A:$D,4)</f>
        <v>3978</v>
      </c>
      <c r="C2356" s="30">
        <f>(Table2634[[#This Row],[M1 Money Stock, Billions of Dollars, Weekly, Seasonally Adjusted]]-B2355)/B2355</f>
        <v>7.1651011469225975E-3</v>
      </c>
      <c r="D2356" s="34">
        <f>(Table2634[[#This Row],[M1 Money Stock, Billions of Dollars, Weekly, Seasonally Adjusted]]-B2353)/B2353</f>
        <v>3.6077402427025715E-3</v>
      </c>
      <c r="E2356" s="24">
        <f t="shared" si="36"/>
        <v>3959.85</v>
      </c>
      <c r="F2356" s="32">
        <f>(Table2634[[#This Row],[4 weeks average]]-B2304)/B2304</f>
        <v>5.3964493891565303E-2</v>
      </c>
    </row>
    <row r="2357" spans="1:6" x14ac:dyDescent="0.2">
      <c r="A2357" s="33">
        <v>43857</v>
      </c>
      <c r="B2357" s="24">
        <f>VLOOKUP(Table2634[[#This Row],[Date]],'DB Money Supply'!$A:$D,4)</f>
        <v>3962.2</v>
      </c>
      <c r="C2357" s="30">
        <f>(Table2634[[#This Row],[M1 Money Stock, Billions of Dollars, Weekly, Seasonally Adjusted]]-B2356)/B2356</f>
        <v>-3.9718451483157823E-3</v>
      </c>
      <c r="D2357" s="34">
        <f>(Table2634[[#This Row],[M1 Money Stock, Billions of Dollars, Weekly, Seasonally Adjusted]]-B2354)/B2354</f>
        <v>3.5967578520769549E-3</v>
      </c>
      <c r="E2357" s="24">
        <f t="shared" si="36"/>
        <v>3959.4750000000004</v>
      </c>
      <c r="F2357" s="32">
        <f>(Table2634[[#This Row],[4 weeks average]]-B2305)/B2305</f>
        <v>5.4903554110939487E-2</v>
      </c>
    </row>
    <row r="2358" spans="1:6" x14ac:dyDescent="0.2">
      <c r="A2358" s="33">
        <v>43864</v>
      </c>
      <c r="B2358" s="24">
        <f>VLOOKUP(Table2634[[#This Row],[Date]],'DB Money Supply'!$A:$D,4)</f>
        <v>4081.4</v>
      </c>
      <c r="C2358" s="30">
        <f>(Table2634[[#This Row],[M1 Money Stock, Billions of Dollars, Weekly, Seasonally Adjusted]]-B2357)/B2357</f>
        <v>3.0084296602897451E-2</v>
      </c>
      <c r="D2358" s="34">
        <f>(Table2634[[#This Row],[M1 Money Stock, Billions of Dollars, Weekly, Seasonally Adjusted]]-B2355)/B2355</f>
        <v>3.3344304630731521E-2</v>
      </c>
      <c r="E2358" s="24">
        <f t="shared" si="36"/>
        <v>3992.8249999999998</v>
      </c>
      <c r="F2358" s="32">
        <f>(Table2634[[#This Row],[4 weeks average]]-B2306)/B2306</f>
        <v>5.2876882103209039E-2</v>
      </c>
    </row>
    <row r="2359" spans="1:6" x14ac:dyDescent="0.2">
      <c r="A2359" s="33">
        <v>43871</v>
      </c>
      <c r="B2359" s="24">
        <f>VLOOKUP(Table2634[[#This Row],[Date]],'DB Money Supply'!$A:$D,4)</f>
        <v>4012.8</v>
      </c>
      <c r="C2359" s="30">
        <f>(Table2634[[#This Row],[M1 Money Stock, Billions of Dollars, Weekly, Seasonally Adjusted]]-B2358)/B2358</f>
        <v>-1.6807958053609032E-2</v>
      </c>
      <c r="D2359" s="34">
        <f>(Table2634[[#This Row],[M1 Money Stock, Billions of Dollars, Weekly, Seasonally Adjusted]]-B2356)/B2356</f>
        <v>8.7481146304676169E-3</v>
      </c>
      <c r="E2359" s="24">
        <f t="shared" si="36"/>
        <v>4008.6000000000004</v>
      </c>
      <c r="F2359" s="32">
        <f>(Table2634[[#This Row],[4 weeks average]]-B2307)/B2307</f>
        <v>6.3627679898110856E-2</v>
      </c>
    </row>
    <row r="2360" spans="1:6" x14ac:dyDescent="0.2">
      <c r="A2360" s="33">
        <v>43878</v>
      </c>
      <c r="B2360" s="24">
        <f>VLOOKUP(Table2634[[#This Row],[Date]],'DB Money Supply'!$A:$D,4)</f>
        <v>3983.6</v>
      </c>
      <c r="C2360" s="30">
        <f>(Table2634[[#This Row],[M1 Money Stock, Billions of Dollars, Weekly, Seasonally Adjusted]]-B2359)/B2359</f>
        <v>-7.2767145135566869E-3</v>
      </c>
      <c r="D2360" s="34">
        <f>(Table2634[[#This Row],[M1 Money Stock, Billions of Dollars, Weekly, Seasonally Adjusted]]-B2357)/B2357</f>
        <v>5.4010398263591164E-3</v>
      </c>
      <c r="E2360" s="24">
        <f t="shared" si="36"/>
        <v>4010.0000000000005</v>
      </c>
      <c r="F2360" s="32">
        <f>(Table2634[[#This Row],[4 weeks average]]-B2308)/B2308</f>
        <v>6.7085340216610431E-2</v>
      </c>
    </row>
    <row r="2361" spans="1:6" x14ac:dyDescent="0.2">
      <c r="A2361" s="33">
        <v>43885</v>
      </c>
      <c r="B2361" s="24">
        <f>VLOOKUP(Table2634[[#This Row],[Date]],'DB Money Supply'!$A:$D,4)</f>
        <v>3971.4</v>
      </c>
      <c r="C2361" s="30">
        <f>(Table2634[[#This Row],[M1 Money Stock, Billions of Dollars, Weekly, Seasonally Adjusted]]-B2360)/B2360</f>
        <v>-3.0625564815744098E-3</v>
      </c>
      <c r="D2361" s="34">
        <f>(Table2634[[#This Row],[M1 Money Stock, Billions of Dollars, Weekly, Seasonally Adjusted]]-B2358)/B2358</f>
        <v>-2.6951536237565542E-2</v>
      </c>
      <c r="E2361" s="24">
        <f t="shared" si="36"/>
        <v>4012.3</v>
      </c>
      <c r="F2361" s="32">
        <f>(Table2634[[#This Row],[4 weeks average]]-B2309)/B2309</f>
        <v>7.1947635586428041E-2</v>
      </c>
    </row>
    <row r="2362" spans="1:6" x14ac:dyDescent="0.2">
      <c r="A2362" s="33">
        <v>43892</v>
      </c>
      <c r="B2362" s="24">
        <f>VLOOKUP(Table2634[[#This Row],[Date]],'DB Money Supply'!$A:$D,4)</f>
        <v>4028.2</v>
      </c>
      <c r="C2362" s="30">
        <f>(Table2634[[#This Row],[M1 Money Stock, Billions of Dollars, Weekly, Seasonally Adjusted]]-B2361)/B2361</f>
        <v>1.4302261167346458E-2</v>
      </c>
      <c r="D2362" s="34">
        <f>(Table2634[[#This Row],[M1 Money Stock, Billions of Dollars, Weekly, Seasonally Adjusted]]-B2359)/B2359</f>
        <v>3.8377192982455232E-3</v>
      </c>
      <c r="E2362" s="24">
        <f t="shared" si="36"/>
        <v>3999</v>
      </c>
      <c r="F2362" s="32">
        <f>(Table2634[[#This Row],[4 weeks average]]-B2310)/B2310</f>
        <v>6.1643835616438304E-2</v>
      </c>
    </row>
    <row r="2363" spans="1:6" x14ac:dyDescent="0.2">
      <c r="A2363" s="33">
        <v>43899</v>
      </c>
      <c r="B2363" s="24">
        <f>VLOOKUP(Table2634[[#This Row],[Date]],'DB Money Supply'!$A:$D,4)</f>
        <v>4063.6</v>
      </c>
      <c r="C2363" s="30">
        <f>(Table2634[[#This Row],[M1 Money Stock, Billions of Dollars, Weekly, Seasonally Adjusted]]-B2362)/B2362</f>
        <v>8.7880442877712357E-3</v>
      </c>
      <c r="D2363" s="34">
        <f>(Table2634[[#This Row],[M1 Money Stock, Billions of Dollars, Weekly, Seasonally Adjusted]]-B2360)/B2360</f>
        <v>2.0082337584094789E-2</v>
      </c>
      <c r="E2363" s="24">
        <f t="shared" si="36"/>
        <v>4011.7000000000003</v>
      </c>
      <c r="F2363" s="32">
        <f>(Table2634[[#This Row],[4 weeks average]]-B2311)/B2311</f>
        <v>7.3536888865102137E-2</v>
      </c>
    </row>
    <row r="2364" spans="1:6" x14ac:dyDescent="0.2">
      <c r="A2364" s="33">
        <v>43906</v>
      </c>
      <c r="B2364" s="24">
        <f>VLOOKUP(Table2634[[#This Row],[Date]],'DB Money Supply'!$A:$D,4)</f>
        <v>4126.8</v>
      </c>
      <c r="C2364" s="30">
        <f>(Table2634[[#This Row],[M1 Money Stock, Billions of Dollars, Weekly, Seasonally Adjusted]]-B2363)/B2363</f>
        <v>1.5552711881090727E-2</v>
      </c>
      <c r="D2364" s="34">
        <f>(Table2634[[#This Row],[M1 Money Stock, Billions of Dollars, Weekly, Seasonally Adjusted]]-B2361)/B2361</f>
        <v>3.9129777912071333E-2</v>
      </c>
      <c r="E2364" s="24">
        <f t="shared" si="36"/>
        <v>4047.5</v>
      </c>
      <c r="F2364" s="32">
        <f>(Table2634[[#This Row],[4 weeks average]]-B2312)/B2312</f>
        <v>8.9003686065595874E-2</v>
      </c>
    </row>
    <row r="2365" spans="1:6" x14ac:dyDescent="0.2">
      <c r="A2365" s="33">
        <v>43913</v>
      </c>
      <c r="B2365" s="24">
        <f>VLOOKUP(Table2634[[#This Row],[Date]],'DB Money Supply'!$A:$D,4)</f>
        <v>4313.6000000000004</v>
      </c>
      <c r="C2365" s="30">
        <f>(Table2634[[#This Row],[M1 Money Stock, Billions of Dollars, Weekly, Seasonally Adjusted]]-B2364)/B2364</f>
        <v>4.5265096442764413E-2</v>
      </c>
      <c r="D2365" s="34">
        <f>(Table2634[[#This Row],[M1 Money Stock, Billions of Dollars, Weekly, Seasonally Adjusted]]-B2362)/B2362</f>
        <v>7.0850503947172572E-2</v>
      </c>
      <c r="E2365" s="24">
        <f t="shared" si="36"/>
        <v>4133.0499999999993</v>
      </c>
      <c r="F2365" s="32">
        <f>(Table2634[[#This Row],[4 weeks average]]-B2313)/B2313</f>
        <v>0.10856154279430279</v>
      </c>
    </row>
    <row r="2366" spans="1:6" x14ac:dyDescent="0.2">
      <c r="A2366" s="33">
        <v>43920</v>
      </c>
      <c r="B2366" s="24">
        <f>VLOOKUP(Table2634[[#This Row],[Date]],'DB Money Supply'!$A:$D,4)</f>
        <v>4513.2</v>
      </c>
      <c r="C2366" s="30">
        <f>(Table2634[[#This Row],[M1 Money Stock, Billions of Dollars, Weekly, Seasonally Adjusted]]-B2365)/B2365</f>
        <v>4.6272255192878205E-2</v>
      </c>
      <c r="D2366" s="34">
        <f>(Table2634[[#This Row],[M1 Money Stock, Billions of Dollars, Weekly, Seasonally Adjusted]]-B2363)/B2363</f>
        <v>0.11064081110345504</v>
      </c>
      <c r="E2366" s="24">
        <f t="shared" si="36"/>
        <v>4254.3</v>
      </c>
      <c r="F2366" s="32">
        <f>(Table2634[[#This Row],[4 weeks average]]-B2314)/B2314</f>
        <v>0.14007396291135177</v>
      </c>
    </row>
    <row r="2367" spans="1:6" x14ac:dyDescent="0.2">
      <c r="A2367" s="33">
        <v>43927</v>
      </c>
      <c r="B2367" s="24">
        <f>VLOOKUP(Table2634[[#This Row],[Date]],'DB Money Supply'!$A:$D,4)</f>
        <v>4591.2</v>
      </c>
      <c r="C2367" s="30">
        <f>(Table2634[[#This Row],[M1 Money Stock, Billions of Dollars, Weekly, Seasonally Adjusted]]-B2366)/B2366</f>
        <v>1.7282637596383942E-2</v>
      </c>
      <c r="D2367" s="34">
        <f>(Table2634[[#This Row],[M1 Money Stock, Billions of Dollars, Weekly, Seasonally Adjusted]]-B2364)/B2364</f>
        <v>0.11253271299796443</v>
      </c>
      <c r="E2367" s="24">
        <f t="shared" si="36"/>
        <v>4386.2000000000007</v>
      </c>
      <c r="F2367" s="32">
        <f>(Table2634[[#This Row],[4 weeks average]]-B2315)/B2315</f>
        <v>0.17077727952167432</v>
      </c>
    </row>
    <row r="2368" spans="1:6" x14ac:dyDescent="0.2">
      <c r="A2368" s="33">
        <v>43934</v>
      </c>
      <c r="B2368" s="24">
        <f>VLOOKUP(Table2634[[#This Row],[Date]],'DB Money Supply'!$A:$D,4)</f>
        <v>4716.8</v>
      </c>
      <c r="C2368" s="30">
        <f>(Table2634[[#This Row],[M1 Money Stock, Billions of Dollars, Weekly, Seasonally Adjusted]]-B2367)/B2367</f>
        <v>2.7356682348841341E-2</v>
      </c>
      <c r="D2368" s="34">
        <f>(Table2634[[#This Row],[M1 Money Stock, Billions of Dollars, Weekly, Seasonally Adjusted]]-B2365)/B2365</f>
        <v>9.3471810089020724E-2</v>
      </c>
      <c r="E2368" s="24">
        <f t="shared" si="36"/>
        <v>4533.7</v>
      </c>
      <c r="F2368" s="32">
        <f>(Table2634[[#This Row],[4 weeks average]]-B2316)/B2316</f>
        <v>0.19414739503766526</v>
      </c>
    </row>
    <row r="2369" spans="1:6" x14ac:dyDescent="0.2">
      <c r="A2369" s="33">
        <v>43941</v>
      </c>
      <c r="B2369" s="24">
        <f>VLOOKUP(Table2634[[#This Row],[Date]],'DB Money Supply'!$A:$D,4)</f>
        <v>4850.1000000000004</v>
      </c>
      <c r="C2369" s="30">
        <f>(Table2634[[#This Row],[M1 Money Stock, Billions of Dollars, Weekly, Seasonally Adjusted]]-B2368)/B2368</f>
        <v>2.8260685210312112E-2</v>
      </c>
      <c r="D2369" s="34">
        <f>(Table2634[[#This Row],[M1 Money Stock, Billions of Dollars, Weekly, Seasonally Adjusted]]-B2366)/B2366</f>
        <v>7.4647700079766149E-2</v>
      </c>
      <c r="E2369" s="24">
        <f t="shared" si="36"/>
        <v>4667.8250000000007</v>
      </c>
      <c r="F2369" s="32">
        <f>(Table2634[[#This Row],[4 weeks average]]-B2317)/B2317</f>
        <v>0.23168109135046719</v>
      </c>
    </row>
    <row r="2370" spans="1:6" x14ac:dyDescent="0.2">
      <c r="A2370" s="33">
        <v>43948</v>
      </c>
      <c r="B2370" s="24">
        <f>VLOOKUP(Table2634[[#This Row],[Date]],'DB Money Supply'!$A:$D,4)</f>
        <v>4898.5</v>
      </c>
      <c r="C2370" s="30">
        <f>(Table2634[[#This Row],[M1 Money Stock, Billions of Dollars, Weekly, Seasonally Adjusted]]-B2369)/B2369</f>
        <v>9.9791756870991587E-3</v>
      </c>
      <c r="D2370" s="34">
        <f>(Table2634[[#This Row],[M1 Money Stock, Billions of Dollars, Weekly, Seasonally Adjusted]]-B2367)/B2367</f>
        <v>6.6932392402857685E-2</v>
      </c>
      <c r="E2370" s="24">
        <f t="shared" si="36"/>
        <v>4764.1499999999996</v>
      </c>
      <c r="F2370" s="32">
        <f>(Table2634[[#This Row],[4 weeks average]]-B2318)/B2318</f>
        <v>0.24935095586499867</v>
      </c>
    </row>
    <row r="2371" spans="1:6" x14ac:dyDescent="0.2">
      <c r="A2371" s="33">
        <v>43955</v>
      </c>
      <c r="B2371" s="24">
        <f>VLOOKUP(Table2634[[#This Row],[Date]],'DB Money Supply'!$A:$D,4)</f>
        <v>15982.1</v>
      </c>
      <c r="C2371" s="30">
        <f>(Table2634[[#This Row],[M1 Money Stock, Billions of Dollars, Weekly, Seasonally Adjusted]]-B2370)/B2370</f>
        <v>2.2626518321935287</v>
      </c>
      <c r="D2371" s="34">
        <f>(Table2634[[#This Row],[M1 Money Stock, Billions of Dollars, Weekly, Seasonally Adjusted]]-B2368)/B2368</f>
        <v>2.3883353120759834</v>
      </c>
      <c r="E2371" s="24">
        <f t="shared" si="36"/>
        <v>7611.875</v>
      </c>
      <c r="F2371" s="32">
        <f>(Table2634[[#This Row],[4 weeks average]]-B2319)/B2319</f>
        <v>1.0214778913822866</v>
      </c>
    </row>
    <row r="2372" spans="1:6" x14ac:dyDescent="0.2">
      <c r="A2372" s="33">
        <v>43962</v>
      </c>
      <c r="B2372" s="24">
        <f>VLOOKUP(Table2634[[#This Row],[Date]],'DB Money Supply'!$A:$D,4)</f>
        <v>16201.3</v>
      </c>
      <c r="C2372" s="30">
        <f>(Table2634[[#This Row],[M1 Money Stock, Billions of Dollars, Weekly, Seasonally Adjusted]]-B2371)/B2371</f>
        <v>1.3715344041145964E-2</v>
      </c>
      <c r="D2372" s="34">
        <f>(Table2634[[#This Row],[M1 Money Stock, Billions of Dollars, Weekly, Seasonally Adjusted]]-B2369)/B2369</f>
        <v>2.3404053524669592</v>
      </c>
      <c r="E2372" s="24">
        <f t="shared" si="36"/>
        <v>10483</v>
      </c>
      <c r="F2372" s="32">
        <f>(Table2634[[#This Row],[4 weeks average]]-B2320)/B2320</f>
        <v>1.7786465926259709</v>
      </c>
    </row>
    <row r="2373" spans="1:6" x14ac:dyDescent="0.2">
      <c r="A2373" s="33">
        <v>43969</v>
      </c>
      <c r="B2373" s="24">
        <f>VLOOKUP(Table2634[[#This Row],[Date]],'DB Money Supply'!$A:$D,4)</f>
        <v>16292.4</v>
      </c>
      <c r="C2373" s="30">
        <f>(Table2634[[#This Row],[M1 Money Stock, Billions of Dollars, Weekly, Seasonally Adjusted]]-B2372)/B2372</f>
        <v>5.6230055612821418E-3</v>
      </c>
      <c r="D2373" s="34">
        <f>(Table2634[[#This Row],[M1 Money Stock, Billions of Dollars, Weekly, Seasonally Adjusted]]-B2370)/B2370</f>
        <v>2.3259977544146166</v>
      </c>
      <c r="E2373" s="24">
        <f t="shared" si="36"/>
        <v>13343.574999999999</v>
      </c>
      <c r="F2373" s="32">
        <f>(Table2634[[#This Row],[4 weeks average]]-B2321)/B2321</f>
        <v>2.5282728258282869</v>
      </c>
    </row>
    <row r="2374" spans="1:6" x14ac:dyDescent="0.2">
      <c r="A2374" s="33">
        <v>43976</v>
      </c>
      <c r="B2374" s="24">
        <f>VLOOKUP(Table2634[[#This Row],[Date]],'DB Money Supply'!$A:$D,4)</f>
        <v>16319.7</v>
      </c>
      <c r="C2374" s="30">
        <f>(Table2634[[#This Row],[M1 Money Stock, Billions of Dollars, Weekly, Seasonally Adjusted]]-B2373)/B2373</f>
        <v>1.6756279001252788E-3</v>
      </c>
      <c r="D2374" s="34">
        <f>(Table2634[[#This Row],[M1 Money Stock, Billions of Dollars, Weekly, Seasonally Adjusted]]-B2371)/B2371</f>
        <v>2.1123632063370919E-2</v>
      </c>
      <c r="E2374" s="24">
        <f t="shared" si="36"/>
        <v>16198.875</v>
      </c>
      <c r="F2374" s="32">
        <f>(Table2634[[#This Row],[4 weeks average]]-B2322)/B2322</f>
        <v>3.2516732283464567</v>
      </c>
    </row>
    <row r="2375" spans="1:6" x14ac:dyDescent="0.2">
      <c r="A2375" s="33">
        <v>43983</v>
      </c>
      <c r="B2375" s="24">
        <f>VLOOKUP(Table2634[[#This Row],[Date]],'DB Money Supply'!$A:$D,4)</f>
        <v>16364.1</v>
      </c>
      <c r="C2375" s="30">
        <f>(Table2634[[#This Row],[M1 Money Stock, Billions of Dollars, Weekly, Seasonally Adjusted]]-B2374)/B2374</f>
        <v>2.7206382470265772E-3</v>
      </c>
      <c r="D2375" s="34">
        <f>(Table2634[[#This Row],[M1 Money Stock, Billions of Dollars, Weekly, Seasonally Adjusted]]-B2372)/B2372</f>
        <v>1.0048576348811582E-2</v>
      </c>
      <c r="E2375" s="24">
        <f t="shared" si="36"/>
        <v>16294.374999999998</v>
      </c>
      <c r="F2375" s="32">
        <f>(Table2634[[#This Row],[4 weeks average]]-B2323)/B2323</f>
        <v>3.2038066613348466</v>
      </c>
    </row>
    <row r="2376" spans="1:6" x14ac:dyDescent="0.2">
      <c r="A2376" s="33">
        <v>43990</v>
      </c>
      <c r="B2376" s="24">
        <f>VLOOKUP(Table2634[[#This Row],[Date]],'DB Money Supply'!$A:$D,4)</f>
        <v>16467</v>
      </c>
      <c r="C2376" s="30">
        <f>(Table2634[[#This Row],[M1 Money Stock, Billions of Dollars, Weekly, Seasonally Adjusted]]-B2375)/B2375</f>
        <v>6.2881551689368577E-3</v>
      </c>
      <c r="D2376" s="34">
        <f>(Table2634[[#This Row],[M1 Money Stock, Billions of Dollars, Weekly, Seasonally Adjusted]]-B2373)/B2373</f>
        <v>1.071665316343819E-2</v>
      </c>
      <c r="E2376" s="24">
        <f t="shared" si="36"/>
        <v>16360.8</v>
      </c>
      <c r="F2376" s="32">
        <f>(Table2634[[#This Row],[4 weeks average]]-B2324)/B2324</f>
        <v>3.2610688613397225</v>
      </c>
    </row>
    <row r="2377" spans="1:6" x14ac:dyDescent="0.2">
      <c r="A2377" s="33">
        <v>43997</v>
      </c>
      <c r="B2377" s="24">
        <f>VLOOKUP(Table2634[[#This Row],[Date]],'DB Money Supply'!$A:$D,4)</f>
        <v>16554.5</v>
      </c>
      <c r="C2377" s="30">
        <f>(Table2634[[#This Row],[M1 Money Stock, Billions of Dollars, Weekly, Seasonally Adjusted]]-B2376)/B2376</f>
        <v>5.3136576182668364E-3</v>
      </c>
      <c r="D2377" s="34">
        <f>(Table2634[[#This Row],[M1 Money Stock, Billions of Dollars, Weekly, Seasonally Adjusted]]-B2374)/B2374</f>
        <v>1.4387519378419901E-2</v>
      </c>
      <c r="E2377" s="24">
        <f t="shared" ref="E2377:E2440" si="37">AVERAGE(B2374:B2377)</f>
        <v>16426.325000000001</v>
      </c>
      <c r="F2377" s="32">
        <f>(Table2634[[#This Row],[4 weeks average]]-B2325)/B2325</f>
        <v>3.2859481813912228</v>
      </c>
    </row>
    <row r="2378" spans="1:6" x14ac:dyDescent="0.2">
      <c r="A2378" s="33">
        <v>44004</v>
      </c>
      <c r="B2378" s="24">
        <f>VLOOKUP(Table2634[[#This Row],[Date]],'DB Money Supply'!$A:$D,4)</f>
        <v>16654.8</v>
      </c>
      <c r="C2378" s="30">
        <f>(Table2634[[#This Row],[M1 Money Stock, Billions of Dollars, Weekly, Seasonally Adjusted]]-B2377)/B2377</f>
        <v>6.0587755595154953E-3</v>
      </c>
      <c r="D2378" s="34">
        <f>(Table2634[[#This Row],[M1 Money Stock, Billions of Dollars, Weekly, Seasonally Adjusted]]-B2375)/B2375</f>
        <v>1.7764496672594211E-2</v>
      </c>
      <c r="E2378" s="24">
        <f t="shared" si="37"/>
        <v>16510.099999999999</v>
      </c>
      <c r="F2378" s="32">
        <f>(Table2634[[#This Row],[4 weeks average]]-B2326)/B2326</f>
        <v>3.310956185701603</v>
      </c>
    </row>
    <row r="2379" spans="1:6" x14ac:dyDescent="0.2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1.0807695078891806E-4</v>
      </c>
      <c r="D2379" s="34">
        <f>(Table2634[[#This Row],[M1 Money Stock, Billions of Dollars, Weekly, Seasonally Adjusted]]-B2376)/B2376</f>
        <v>1.151393696483868E-2</v>
      </c>
      <c r="E2379" s="24">
        <f t="shared" si="37"/>
        <v>16583.224999999999</v>
      </c>
      <c r="F2379" s="32">
        <f>(Table2634[[#This Row],[4 weeks average]]-B2327)/B2327</f>
        <v>3.3426362374630108</v>
      </c>
    </row>
    <row r="2380" spans="1:6" x14ac:dyDescent="0.2">
      <c r="A2380" s="33">
        <v>44018</v>
      </c>
      <c r="B2380" s="24">
        <f>VLOOKUP(Table2634[[#This Row],[Date]],'DB Money Supply'!$A:$D,4)</f>
        <v>16763.3</v>
      </c>
      <c r="C2380" s="30">
        <f>(Table2634[[#This Row],[M1 Money Stock, Billions of Dollars, Weekly, Seasonally Adjusted]]-B2379)/B2379</f>
        <v>6.4058691449636026E-3</v>
      </c>
      <c r="D2380" s="34">
        <f>(Table2634[[#This Row],[M1 Money Stock, Billions of Dollars, Weekly, Seasonally Adjusted]]-B2377)/B2377</f>
        <v>1.2612884714126025E-2</v>
      </c>
      <c r="E2380" s="24">
        <f t="shared" si="37"/>
        <v>16657.3</v>
      </c>
      <c r="F2380" s="32">
        <f>(Table2634[[#This Row],[4 weeks average]]-B2328)/B2328</f>
        <v>3.3407776098399955</v>
      </c>
    </row>
    <row r="2381" spans="1:6" x14ac:dyDescent="0.2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4.378612802968476E-3</v>
      </c>
      <c r="D2381" s="34">
        <f>(Table2634[[#This Row],[M1 Money Stock, Billions of Dollars, Weekly, Seasonally Adjusted]]-B2378)/B2378</f>
        <v>1.0921776304729056E-2</v>
      </c>
      <c r="E2381" s="24">
        <f t="shared" si="37"/>
        <v>16727.849999999999</v>
      </c>
      <c r="F2381" s="32">
        <f>(Table2634[[#This Row],[4 weeks average]]-B2329)/B2329</f>
        <v>3.3375729288214697</v>
      </c>
    </row>
    <row r="2382" spans="1:6" x14ac:dyDescent="0.2">
      <c r="A2382" s="33">
        <v>44032</v>
      </c>
      <c r="B2382" s="24">
        <f>VLOOKUP(Table2634[[#This Row],[Date]],'DB Money Supply'!$A:$D,4)</f>
        <v>16781.900000000001</v>
      </c>
      <c r="C2382" s="30">
        <f>(Table2634[[#This Row],[M1 Money Stock, Billions of Dollars, Weekly, Seasonally Adjusted]]-B2381)/B2381</f>
        <v>-3.2547945856372844E-3</v>
      </c>
      <c r="D2382" s="34">
        <f>(Table2634[[#This Row],[M1 Money Stock, Billions of Dollars, Weekly, Seasonally Adjusted]]-B2379)/B2379</f>
        <v>7.5225436163444473E-3</v>
      </c>
      <c r="E2382" s="24">
        <f t="shared" si="37"/>
        <v>16759.625</v>
      </c>
      <c r="F2382" s="32">
        <f>(Table2634[[#This Row],[4 weeks average]]-B2330)/B2330</f>
        <v>3.3246181039376581</v>
      </c>
    </row>
    <row r="2383" spans="1:6" x14ac:dyDescent="0.2">
      <c r="A2383" s="33">
        <v>44039</v>
      </c>
      <c r="B2383" s="24">
        <f>VLOOKUP(Table2634[[#This Row],[Date]],'DB Money Supply'!$A:$D,4)</f>
        <v>16753.3</v>
      </c>
      <c r="C2383" s="30">
        <f>(Table2634[[#This Row],[M1 Money Stock, Billions of Dollars, Weekly, Seasonally Adjusted]]-B2382)/B2382</f>
        <v>-1.7042170433623238E-3</v>
      </c>
      <c r="D2383" s="34">
        <f>(Table2634[[#This Row],[M1 Money Stock, Billions of Dollars, Weekly, Seasonally Adjusted]]-B2380)/B2380</f>
        <v>-5.9654125381040728E-4</v>
      </c>
      <c r="E2383" s="24">
        <f t="shared" si="37"/>
        <v>16783.8</v>
      </c>
      <c r="F2383" s="32">
        <f>(Table2634[[#This Row],[4 weeks average]]-B2331)/B2331</f>
        <v>3.3337636851890102</v>
      </c>
    </row>
    <row r="2384" spans="1:6" x14ac:dyDescent="0.2">
      <c r="A2384" s="33">
        <v>44046</v>
      </c>
      <c r="B2384" s="24">
        <f>VLOOKUP(Table2634[[#This Row],[Date]],'DB Money Supply'!$A:$D,4)</f>
        <v>16734.7</v>
      </c>
      <c r="C2384" s="30">
        <f>(Table2634[[#This Row],[M1 Money Stock, Billions of Dollars, Weekly, Seasonally Adjusted]]-B2383)/B2383</f>
        <v>-1.110229029504548E-3</v>
      </c>
      <c r="D2384" s="34">
        <f>(Table2634[[#This Row],[M1 Money Stock, Billions of Dollars, Weekly, Seasonally Adjusted]]-B2381)/B2381</f>
        <v>-6.0581943017337121E-3</v>
      </c>
      <c r="E2384" s="24">
        <f t="shared" si="37"/>
        <v>16776.650000000001</v>
      </c>
      <c r="F2384" s="32">
        <f>(Table2634[[#This Row],[4 weeks average]]-B2332)/B2332</f>
        <v>3.3293463394493048</v>
      </c>
    </row>
    <row r="2385" spans="1:6" x14ac:dyDescent="0.2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9.2143868727853333E-3</v>
      </c>
      <c r="D2385" s="34">
        <f>(Table2634[[#This Row],[M1 Money Stock, Billions of Dollars, Weekly, Seasonally Adjusted]]-B2382)/B2382</f>
        <v>6.3759169104809343E-3</v>
      </c>
      <c r="E2385" s="24">
        <f t="shared" si="37"/>
        <v>16789.699999999997</v>
      </c>
      <c r="F2385" s="32">
        <f>(Table2634[[#This Row],[4 weeks average]]-B2333)/B2333</f>
        <v>3.3485366485366477</v>
      </c>
    </row>
    <row r="2386" spans="1:6" x14ac:dyDescent="0.2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1.106050748210796E-2</v>
      </c>
      <c r="E2386" s="24">
        <f t="shared" si="37"/>
        <v>16828.875</v>
      </c>
      <c r="F2386" s="32">
        <f>(Table2634[[#This Row],[4 weeks average]]-B2334)/B2334</f>
        <v>3.3912104686358417</v>
      </c>
    </row>
    <row r="2387" spans="1:6" x14ac:dyDescent="0.2">
      <c r="A2387" s="33">
        <v>44067</v>
      </c>
      <c r="B2387" s="24">
        <f>VLOOKUP(Table2634[[#This Row],[Date]],'DB Money Supply'!$A:$D,4)</f>
        <v>16880.599999999999</v>
      </c>
      <c r="C2387" s="30">
        <f>(Table2634[[#This Row],[M1 Money Stock, Billions of Dollars, Weekly, Seasonally Adjusted]]-B2386)/B2386</f>
        <v>-3.4241318644988371E-3</v>
      </c>
      <c r="D2387" s="34">
        <f>(Table2634[[#This Row],[M1 Money Stock, Billions of Dollars, Weekly, Seasonally Adjusted]]-B2384)/B2384</f>
        <v>8.718411444483487E-3</v>
      </c>
      <c r="E2387" s="24">
        <f t="shared" si="37"/>
        <v>16860.7</v>
      </c>
      <c r="F2387" s="32">
        <f>(Table2634[[#This Row],[4 weeks average]]-B2335)/B2335</f>
        <v>3.3850975292587777</v>
      </c>
    </row>
    <row r="2388" spans="1:6" x14ac:dyDescent="0.2">
      <c r="A2388" s="33">
        <v>44074</v>
      </c>
      <c r="B2388" s="24">
        <f>VLOOKUP(Table2634[[#This Row],[Date]],'DB Money Supply'!$A:$D,4)</f>
        <v>16962.8</v>
      </c>
      <c r="C2388" s="30">
        <f>(Table2634[[#This Row],[M1 Money Stock, Billions of Dollars, Weekly, Seasonally Adjusted]]-B2387)/B2387</f>
        <v>4.8694951601246841E-3</v>
      </c>
      <c r="D2388" s="34">
        <f>(Table2634[[#This Row],[M1 Money Stock, Billions of Dollars, Weekly, Seasonally Adjusted]]-B2385)/B2385</f>
        <v>4.3756550160163072E-3</v>
      </c>
      <c r="E2388" s="24">
        <f t="shared" si="37"/>
        <v>16917.724999999999</v>
      </c>
      <c r="F2388" s="32">
        <f>(Table2634[[#This Row],[4 weeks average]]-B2336)/B2336</f>
        <v>3.3624871067560593</v>
      </c>
    </row>
    <row r="2389" spans="1:6" x14ac:dyDescent="0.2">
      <c r="A2389" s="33">
        <v>44081</v>
      </c>
      <c r="B2389" s="24">
        <f>VLOOKUP(Table2634[[#This Row],[Date]],'DB Money Supply'!$A:$D,4)</f>
        <v>17087.5</v>
      </c>
      <c r="C2389" s="30">
        <f>(Table2634[[#This Row],[M1 Money Stock, Billions of Dollars, Weekly, Seasonally Adjusted]]-B2388)/B2388</f>
        <v>7.351380668285939E-3</v>
      </c>
      <c r="D2389" s="34">
        <f>(Table2634[[#This Row],[M1 Money Stock, Billions of Dollars, Weekly, Seasonally Adjusted]]-B2386)/B2386</f>
        <v>8.7905730107565843E-3</v>
      </c>
      <c r="E2389" s="24">
        <f t="shared" si="37"/>
        <v>16967.375</v>
      </c>
      <c r="F2389" s="32">
        <f>(Table2634[[#This Row],[4 weeks average]]-B2337)/B2337</f>
        <v>3.355187504812752</v>
      </c>
    </row>
    <row r="2390" spans="1:6" x14ac:dyDescent="0.2">
      <c r="A2390" s="33">
        <v>44088</v>
      </c>
      <c r="B2390" s="24">
        <f>VLOOKUP(Table2634[[#This Row],[Date]],'DB Money Supply'!$A:$D,4)</f>
        <v>17214.5</v>
      </c>
      <c r="C2390" s="30">
        <f>(Table2634[[#This Row],[M1 Money Stock, Billions of Dollars, Weekly, Seasonally Adjusted]]-B2389)/B2389</f>
        <v>7.4323335771762982E-3</v>
      </c>
      <c r="D2390" s="34">
        <f>(Table2634[[#This Row],[M1 Money Stock, Billions of Dollars, Weekly, Seasonally Adjusted]]-B2387)/B2387</f>
        <v>1.9780102602988132E-2</v>
      </c>
      <c r="E2390" s="24">
        <f t="shared" si="37"/>
        <v>17036.349999999999</v>
      </c>
      <c r="F2390" s="32">
        <f>(Table2634[[#This Row],[4 weeks average]]-B2338)/B2338</f>
        <v>3.3730042609990241</v>
      </c>
    </row>
    <row r="2391" spans="1:6" x14ac:dyDescent="0.2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1.3477010659618768E-3</v>
      </c>
      <c r="D2391" s="34">
        <f>(Table2634[[#This Row],[M1 Money Stock, Billions of Dollars, Weekly, Seasonally Adjusted]]-B2388)/B2388</f>
        <v>1.6206050887825209E-2</v>
      </c>
      <c r="E2391" s="24">
        <f t="shared" si="37"/>
        <v>17125.625</v>
      </c>
      <c r="F2391" s="32">
        <f>(Table2634[[#This Row],[4 weeks average]]-B2339)/B2339</f>
        <v>3.3787233770550484</v>
      </c>
    </row>
    <row r="2392" spans="1:6" x14ac:dyDescent="0.2">
      <c r="A2392" s="33">
        <v>44102</v>
      </c>
      <c r="B2392" s="24">
        <f>VLOOKUP(Table2634[[#This Row],[Date]],'DB Money Supply'!$A:$D,4)</f>
        <v>17175</v>
      </c>
      <c r="C2392" s="30">
        <f>(Table2634[[#This Row],[M1 Money Stock, Billions of Dollars, Weekly, Seasonally Adjusted]]-B2391)/B2391</f>
        <v>-3.6373762160845547E-3</v>
      </c>
      <c r="D2392" s="34">
        <f>(Table2634[[#This Row],[M1 Money Stock, Billions of Dollars, Weekly, Seasonally Adjusted]]-B2389)/B2389</f>
        <v>5.1207022677395757E-3</v>
      </c>
      <c r="E2392" s="24">
        <f t="shared" si="37"/>
        <v>17178.674999999999</v>
      </c>
      <c r="F2392" s="32">
        <f>(Table2634[[#This Row],[4 weeks average]]-B2340)/B2340</f>
        <v>3.3731670994348555</v>
      </c>
    </row>
    <row r="2393" spans="1:6" x14ac:dyDescent="0.2">
      <c r="A2393" s="33">
        <v>44109</v>
      </c>
      <c r="B2393" s="24">
        <f>VLOOKUP(Table2634[[#This Row],[Date]],'DB Money Supply'!$A:$D,4)</f>
        <v>17223.5</v>
      </c>
      <c r="C2393" s="30">
        <f>(Table2634[[#This Row],[M1 Money Stock, Billions of Dollars, Weekly, Seasonally Adjusted]]-B2392)/B2392</f>
        <v>2.8238719068413394E-3</v>
      </c>
      <c r="D2393" s="34">
        <f>(Table2634[[#This Row],[M1 Money Stock, Billions of Dollars, Weekly, Seasonally Adjusted]]-B2390)/B2390</f>
        <v>5.2281506869209101E-4</v>
      </c>
      <c r="E2393" s="24">
        <f t="shared" si="37"/>
        <v>17212.674999999999</v>
      </c>
      <c r="F2393" s="32">
        <f>(Table2634[[#This Row],[4 weeks average]]-B2341)/B2341</f>
        <v>3.4206474561471092</v>
      </c>
    </row>
    <row r="2394" spans="1:6" x14ac:dyDescent="0.2">
      <c r="A2394" s="33">
        <v>44116</v>
      </c>
      <c r="B2394" s="24">
        <f>VLOOKUP(Table2634[[#This Row],[Date]],'DB Money Supply'!$A:$D,4)</f>
        <v>17331.5</v>
      </c>
      <c r="C2394" s="30">
        <f>(Table2634[[#This Row],[M1 Money Stock, Billions of Dollars, Weekly, Seasonally Adjusted]]-B2393)/B2393</f>
        <v>6.2705025111040149E-3</v>
      </c>
      <c r="D2394" s="34">
        <f>(Table2634[[#This Row],[M1 Money Stock, Billions of Dollars, Weekly, Seasonally Adjusted]]-B2391)/B2391</f>
        <v>5.4415612291662616E-3</v>
      </c>
      <c r="E2394" s="24">
        <f t="shared" si="37"/>
        <v>17241.924999999999</v>
      </c>
      <c r="F2394" s="32">
        <f>(Table2634[[#This Row],[4 weeks average]]-B2342)/B2342</f>
        <v>3.3865885615427667</v>
      </c>
    </row>
    <row r="2395" spans="1:6" x14ac:dyDescent="0.2">
      <c r="A2395" s="33">
        <v>44123</v>
      </c>
      <c r="B2395" s="24">
        <f>VLOOKUP(Table2634[[#This Row],[Date]],'DB Money Supply'!$A:$D,4)</f>
        <v>17350.3</v>
      </c>
      <c r="C2395" s="30">
        <f>(Table2634[[#This Row],[M1 Money Stock, Billions of Dollars, Weekly, Seasonally Adjusted]]-B2394)/B2394</f>
        <v>1.0847301156852709E-3</v>
      </c>
      <c r="D2395" s="34">
        <f>(Table2634[[#This Row],[M1 Money Stock, Billions of Dollars, Weekly, Seasonally Adjusted]]-B2392)/B2392</f>
        <v>1.0206695778748139E-2</v>
      </c>
      <c r="E2395" s="24">
        <f t="shared" si="37"/>
        <v>17270.075000000001</v>
      </c>
      <c r="F2395" s="32">
        <f>(Table2634[[#This Row],[4 weeks average]]-B2343)/B2343</f>
        <v>3.3955395775006365</v>
      </c>
    </row>
    <row r="2396" spans="1:6" x14ac:dyDescent="0.2">
      <c r="A2396" s="33">
        <v>44130</v>
      </c>
      <c r="B2396" s="24">
        <f>VLOOKUP(Table2634[[#This Row],[Date]],'DB Money Supply'!$A:$D,4)</f>
        <v>17375.900000000001</v>
      </c>
      <c r="C2396" s="30">
        <f>(Table2634[[#This Row],[M1 Money Stock, Billions of Dollars, Weekly, Seasonally Adjusted]]-B2395)/B2395</f>
        <v>1.4754788101647917E-3</v>
      </c>
      <c r="D2396" s="34">
        <f>(Table2634[[#This Row],[M1 Money Stock, Billions of Dollars, Weekly, Seasonally Adjusted]]-B2393)/B2393</f>
        <v>8.848375765669084E-3</v>
      </c>
      <c r="E2396" s="24">
        <f t="shared" si="37"/>
        <v>17320.300000000003</v>
      </c>
      <c r="F2396" s="32">
        <f>(Table2634[[#This Row],[4 weeks average]]-B2344)/B2344</f>
        <v>3.4021603761596144</v>
      </c>
    </row>
    <row r="2397" spans="1:6" x14ac:dyDescent="0.2">
      <c r="A2397" s="33">
        <v>44137</v>
      </c>
      <c r="B2397" s="24">
        <f>VLOOKUP(Table2634[[#This Row],[Date]],'DB Money Supply'!$A:$D,4)</f>
        <v>17431</v>
      </c>
      <c r="C2397" s="30">
        <f>(Table2634[[#This Row],[M1 Money Stock, Billions of Dollars, Weekly, Seasonally Adjusted]]-B2396)/B2396</f>
        <v>3.1710587653012816E-3</v>
      </c>
      <c r="D2397" s="34">
        <f>(Table2634[[#This Row],[M1 Money Stock, Billions of Dollars, Weekly, Seasonally Adjusted]]-B2394)/B2394</f>
        <v>5.7409918356749268E-3</v>
      </c>
      <c r="E2397" s="24">
        <f t="shared" si="37"/>
        <v>17372.175000000003</v>
      </c>
      <c r="F2397" s="32">
        <f>(Table2634[[#This Row],[4 weeks average]]-B2345)/B2345</f>
        <v>3.3921257553156532</v>
      </c>
    </row>
    <row r="2398" spans="1:6" x14ac:dyDescent="0.2">
      <c r="A2398" s="33">
        <v>44144</v>
      </c>
      <c r="B2398" s="24">
        <f>VLOOKUP(Table2634[[#This Row],[Date]],'DB Money Supply'!$A:$D,4)</f>
        <v>17593.099999999999</v>
      </c>
      <c r="C2398" s="30">
        <f>(Table2634[[#This Row],[M1 Money Stock, Billions of Dollars, Weekly, Seasonally Adjusted]]-B2397)/B2397</f>
        <v>9.2995238368423234E-3</v>
      </c>
      <c r="D2398" s="34">
        <f>(Table2634[[#This Row],[M1 Money Stock, Billions of Dollars, Weekly, Seasonally Adjusted]]-B2395)/B2395</f>
        <v>1.399399434015546E-2</v>
      </c>
      <c r="E2398" s="24">
        <f t="shared" si="37"/>
        <v>17437.574999999997</v>
      </c>
      <c r="F2398" s="32">
        <f>(Table2634[[#This Row],[4 weeks average]]-B2346)/B2346</f>
        <v>3.4085490721545222</v>
      </c>
    </row>
    <row r="2399" spans="1:6" x14ac:dyDescent="0.2">
      <c r="A2399" s="33">
        <v>44151</v>
      </c>
      <c r="B2399" s="24">
        <f>VLOOKUP(Table2634[[#This Row],[Date]],'DB Money Supply'!$A:$D,4)</f>
        <v>17638.099999999999</v>
      </c>
      <c r="C2399" s="30">
        <f>(Table2634[[#This Row],[M1 Money Stock, Billions of Dollars, Weekly, Seasonally Adjusted]]-B2398)/B2398</f>
        <v>2.5578209639006205E-3</v>
      </c>
      <c r="D2399" s="34">
        <f>(Table2634[[#This Row],[M1 Money Stock, Billions of Dollars, Weekly, Seasonally Adjusted]]-B2396)/B2396</f>
        <v>1.5089865848675296E-2</v>
      </c>
      <c r="E2399" s="24">
        <f t="shared" si="37"/>
        <v>17509.525000000001</v>
      </c>
      <c r="F2399" s="32">
        <f>(Table2634[[#This Row],[4 weeks average]]-B2347)/B2347</f>
        <v>3.4576183808553975</v>
      </c>
    </row>
    <row r="2400" spans="1:6" x14ac:dyDescent="0.2">
      <c r="A2400" s="33">
        <v>44158</v>
      </c>
      <c r="B2400" s="24">
        <f>VLOOKUP(Table2634[[#This Row],[Date]],'DB Money Supply'!$A:$D,4)</f>
        <v>17657.599999999999</v>
      </c>
      <c r="C2400" s="30">
        <f>(Table2634[[#This Row],[M1 Money Stock, Billions of Dollars, Weekly, Seasonally Adjusted]]-B2399)/B2399</f>
        <v>1.1055612565979329E-3</v>
      </c>
      <c r="D2400" s="34">
        <f>(Table2634[[#This Row],[M1 Money Stock, Billions of Dollars, Weekly, Seasonally Adjusted]]-B2397)/B2397</f>
        <v>1.2999827892834522E-2</v>
      </c>
      <c r="E2400" s="24">
        <f t="shared" si="37"/>
        <v>17579.949999999997</v>
      </c>
      <c r="F2400" s="32">
        <f>(Table2634[[#This Row],[4 weeks average]]-B2348)/B2348</f>
        <v>3.4365804416403778</v>
      </c>
    </row>
    <row r="2401" spans="1:6" x14ac:dyDescent="0.2">
      <c r="A2401" s="33">
        <v>44165</v>
      </c>
      <c r="B2401" s="24">
        <f>VLOOKUP(Table2634[[#This Row],[Date]],'DB Money Supply'!$A:$D,4)</f>
        <v>17547.400000000001</v>
      </c>
      <c r="C2401" s="30">
        <f>(Table2634[[#This Row],[M1 Money Stock, Billions of Dollars, Weekly, Seasonally Adjusted]]-B2400)/B2400</f>
        <v>-6.2409387459222716E-3</v>
      </c>
      <c r="D2401" s="34">
        <f>(Table2634[[#This Row],[M1 Money Stock, Billions of Dollars, Weekly, Seasonally Adjusted]]-B2398)/B2398</f>
        <v>-2.5976092900055758E-3</v>
      </c>
      <c r="E2401" s="24">
        <f t="shared" si="37"/>
        <v>17609.05</v>
      </c>
      <c r="F2401" s="32">
        <f>(Table2634[[#This Row],[4 weeks average]]-B2349)/B2349</f>
        <v>3.4537027669583691</v>
      </c>
    </row>
    <row r="2402" spans="1:6" x14ac:dyDescent="0.2">
      <c r="A2402" s="33">
        <v>44172</v>
      </c>
      <c r="B2402" s="24">
        <f>VLOOKUP(Table2634[[#This Row],[Date]],'DB Money Supply'!$A:$D,4)</f>
        <v>17777</v>
      </c>
      <c r="C2402" s="30">
        <f>(Table2634[[#This Row],[M1 Money Stock, Billions of Dollars, Weekly, Seasonally Adjusted]]-B2401)/B2401</f>
        <v>1.3084559535885575E-2</v>
      </c>
      <c r="D2402" s="34">
        <f>(Table2634[[#This Row],[M1 Money Stock, Billions of Dollars, Weekly, Seasonally Adjusted]]-B2399)/B2399</f>
        <v>7.874997873920743E-3</v>
      </c>
      <c r="E2402" s="24">
        <f t="shared" si="37"/>
        <v>17655.025000000001</v>
      </c>
      <c r="F2402" s="32">
        <f>(Table2634[[#This Row],[4 weeks average]]-B2350)/B2350</f>
        <v>3.4377199376633825</v>
      </c>
    </row>
    <row r="2403" spans="1:6" x14ac:dyDescent="0.2">
      <c r="A2403" s="33">
        <v>44179</v>
      </c>
      <c r="B2403" s="24">
        <f>VLOOKUP(Table2634[[#This Row],[Date]],'DB Money Supply'!$A:$D,4)</f>
        <v>17853.099999999999</v>
      </c>
      <c r="C2403" s="30">
        <f>(Table2634[[#This Row],[M1 Money Stock, Billions of Dollars, Weekly, Seasonally Adjusted]]-B2402)/B2402</f>
        <v>4.2808122855374107E-3</v>
      </c>
      <c r="D2403" s="34">
        <f>(Table2634[[#This Row],[M1 Money Stock, Billions of Dollars, Weekly, Seasonally Adjusted]]-B2400)/B2400</f>
        <v>1.1071719826023922E-2</v>
      </c>
      <c r="E2403" s="24">
        <f t="shared" si="37"/>
        <v>17708.775000000001</v>
      </c>
      <c r="F2403" s="32">
        <f>(Table2634[[#This Row],[4 weeks average]]-B2351)/B2351</f>
        <v>3.4360658817635272</v>
      </c>
    </row>
    <row r="2404" spans="1:6" x14ac:dyDescent="0.2">
      <c r="A2404" s="33">
        <v>44186</v>
      </c>
      <c r="B2404" s="24">
        <f>VLOOKUP(Table2634[[#This Row],[Date]],'DB Money Supply'!$A:$D,4)</f>
        <v>17762.599999999999</v>
      </c>
      <c r="C2404" s="30">
        <f>(Table2634[[#This Row],[M1 Money Stock, Billions of Dollars, Weekly, Seasonally Adjusted]]-B2403)/B2403</f>
        <v>-5.0691476550290991E-3</v>
      </c>
      <c r="D2404" s="34">
        <f>(Table2634[[#This Row],[M1 Money Stock, Billions of Dollars, Weekly, Seasonally Adjusted]]-B2401)/B2401</f>
        <v>1.22639251399066E-2</v>
      </c>
      <c r="E2404" s="24">
        <f t="shared" si="37"/>
        <v>17735.025000000001</v>
      </c>
      <c r="F2404" s="32">
        <f>(Table2634[[#This Row],[4 weeks average]]-B2352)/B2352</f>
        <v>3.4348649662415607</v>
      </c>
    </row>
    <row r="2405" spans="1:6" x14ac:dyDescent="0.2">
      <c r="A2405" s="33">
        <v>44193</v>
      </c>
      <c r="B2405" s="24">
        <f>VLOOKUP(Table2634[[#This Row],[Date]],'DB Money Supply'!$A:$D,4)</f>
        <v>17661.3</v>
      </c>
      <c r="C2405" s="30">
        <f>(Table2634[[#This Row],[M1 Money Stock, Billions of Dollars, Weekly, Seasonally Adjusted]]-B2404)/B2404</f>
        <v>-5.7029939310686093E-3</v>
      </c>
      <c r="D2405" s="34">
        <f>(Table2634[[#This Row],[M1 Money Stock, Billions of Dollars, Weekly, Seasonally Adjusted]]-B2402)/B2402</f>
        <v>-6.508409742926294E-3</v>
      </c>
      <c r="E2405" s="24">
        <f t="shared" si="37"/>
        <v>17763.5</v>
      </c>
      <c r="F2405" s="32">
        <f>(Table2634[[#This Row],[4 weeks average]]-B2353)/B2353</f>
        <v>3.4815450210661756</v>
      </c>
    </row>
    <row r="2406" spans="1:6" x14ac:dyDescent="0.2">
      <c r="A2406" s="33">
        <v>44200</v>
      </c>
      <c r="B2406" s="24">
        <f>VLOOKUP(Table2634[[#This Row],[Date]],'DB Money Supply'!$A:$D,4)</f>
        <v>17773.3</v>
      </c>
      <c r="C2406" s="30">
        <f>(Table2634[[#This Row],[M1 Money Stock, Billions of Dollars, Weekly, Seasonally Adjusted]]-B2405)/B2405</f>
        <v>6.3415490365941359E-3</v>
      </c>
      <c r="D2406" s="34">
        <f>(Table2634[[#This Row],[M1 Money Stock, Billions of Dollars, Weekly, Seasonally Adjusted]]-B2403)/B2403</f>
        <v>-4.4698119654289327E-3</v>
      </c>
      <c r="E2406" s="24">
        <f t="shared" si="37"/>
        <v>17762.575000000001</v>
      </c>
      <c r="F2406" s="32">
        <f>(Table2634[[#This Row],[4 weeks average]]-B2354)/B2354</f>
        <v>3.4991324721377914</v>
      </c>
    </row>
    <row r="2407" spans="1:6" x14ac:dyDescent="0.2">
      <c r="A2407" s="33">
        <v>44207</v>
      </c>
      <c r="B2407" s="24">
        <f>VLOOKUP(Table2634[[#This Row],[Date]],'DB Money Supply'!$A:$D,4)</f>
        <v>18147.8</v>
      </c>
      <c r="C2407" s="30">
        <f>(Table2634[[#This Row],[M1 Money Stock, Billions of Dollars, Weekly, Seasonally Adjusted]]-B2406)/B2406</f>
        <v>2.1070932241058219E-2</v>
      </c>
      <c r="D2407" s="34">
        <f>(Table2634[[#This Row],[M1 Money Stock, Billions of Dollars, Weekly, Seasonally Adjusted]]-B2404)/B2404</f>
        <v>2.1686014434823774E-2</v>
      </c>
      <c r="E2407" s="24">
        <f t="shared" si="37"/>
        <v>17836.25</v>
      </c>
      <c r="F2407" s="32">
        <f>(Table2634[[#This Row],[4 weeks average]]-B2355)/B2355</f>
        <v>3.5158493050105073</v>
      </c>
    </row>
    <row r="2408" spans="1:6" x14ac:dyDescent="0.2">
      <c r="A2408" s="33">
        <v>44214</v>
      </c>
      <c r="B2408" s="24">
        <f>VLOOKUP(Table2634[[#This Row],[Date]],'DB Money Supply'!$A:$D,4)</f>
        <v>18158.599999999999</v>
      </c>
      <c r="C2408" s="30">
        <f>(Table2634[[#This Row],[M1 Money Stock, Billions of Dollars, Weekly, Seasonally Adjusted]]-B2407)/B2407</f>
        <v>5.9511345727852817E-4</v>
      </c>
      <c r="D2408" s="34">
        <f>(Table2634[[#This Row],[M1 Money Stock, Billions of Dollars, Weekly, Seasonally Adjusted]]-B2405)/B2405</f>
        <v>2.8157610141948741E-2</v>
      </c>
      <c r="E2408" s="24">
        <f t="shared" si="37"/>
        <v>17935.25</v>
      </c>
      <c r="F2408" s="32">
        <f>(Table2634[[#This Row],[4 weeks average]]-B2356)/B2356</f>
        <v>3.5086098541980895</v>
      </c>
    </row>
    <row r="2409" spans="1:6" x14ac:dyDescent="0.2">
      <c r="A2409" s="33">
        <v>44221</v>
      </c>
      <c r="B2409" s="24">
        <f>VLOOKUP(Table2634[[#This Row],[Date]],'DB Money Supply'!$A:$D,4)</f>
        <v>18116.2</v>
      </c>
      <c r="C2409" s="30">
        <f>(Table2634[[#This Row],[M1 Money Stock, Billions of Dollars, Weekly, Seasonally Adjusted]]-B2408)/B2408</f>
        <v>-2.3349817717223695E-3</v>
      </c>
      <c r="D2409" s="34">
        <f>(Table2634[[#This Row],[M1 Money Stock, Billions of Dollars, Weekly, Seasonally Adjusted]]-B2406)/B2406</f>
        <v>1.9292984420450982E-2</v>
      </c>
      <c r="E2409" s="24">
        <f t="shared" si="37"/>
        <v>18048.974999999999</v>
      </c>
      <c r="F2409" s="32">
        <f>(Table2634[[#This Row],[4 weeks average]]-B2357)/B2357</f>
        <v>3.5552912523345612</v>
      </c>
    </row>
    <row r="2410" spans="1:6" x14ac:dyDescent="0.2">
      <c r="A2410" s="33">
        <v>44228</v>
      </c>
      <c r="B2410" s="24">
        <f>VLOOKUP(Table2634[[#This Row],[Date]],'DB Money Supply'!$A:$D,4)</f>
        <v>18115.2</v>
      </c>
      <c r="C2410" s="30">
        <f>(Table2634[[#This Row],[M1 Money Stock, Billions of Dollars, Weekly, Seasonally Adjusted]]-B2409)/B2409</f>
        <v>-5.5199213963193162E-5</v>
      </c>
      <c r="D2410" s="34">
        <f>(Table2634[[#This Row],[M1 Money Stock, Billions of Dollars, Weekly, Seasonally Adjusted]]-B2407)/B2407</f>
        <v>-1.7963609914148572E-3</v>
      </c>
      <c r="E2410" s="24">
        <f t="shared" si="37"/>
        <v>18134.449999999997</v>
      </c>
      <c r="F2410" s="32">
        <f>(Table2634[[#This Row],[4 weeks average]]-B2358)/B2358</f>
        <v>3.4431935120301849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61"/>
  <sheetViews>
    <sheetView zoomScale="160" zoomScaleNormal="160" workbookViewId="0">
      <pane ySplit="5" topLeftCell="A747" activePane="bottomLeft" state="frozen"/>
      <selection pane="bottomLeft" activeCell="G762" sqref="G762"/>
    </sheetView>
  </sheetViews>
  <sheetFormatPr baseColWidth="10" defaultColWidth="9.1640625" defaultRowHeight="15" x14ac:dyDescent="0.2"/>
  <cols>
    <col min="1" max="1" width="16.6640625" style="16" customWidth="1"/>
    <col min="2" max="2" width="19" style="72" customWidth="1"/>
    <col min="3" max="3" width="14.6640625" style="16" customWidth="1"/>
    <col min="4" max="4" width="14.6640625" style="72" customWidth="1"/>
    <col min="5" max="17" width="9.1640625" style="72" customWidth="1"/>
    <col min="18" max="16384" width="9.1640625" style="72"/>
  </cols>
  <sheetData>
    <row r="1" spans="1:6" x14ac:dyDescent="0.2">
      <c r="A1" t="s">
        <v>17</v>
      </c>
    </row>
    <row r="2" spans="1:6" x14ac:dyDescent="0.2">
      <c r="A2" s="72" t="s">
        <v>147</v>
      </c>
    </row>
    <row r="3" spans="1:6" x14ac:dyDescent="0.2">
      <c r="E3" s="18" t="s">
        <v>148</v>
      </c>
      <c r="F3" s="19">
        <f>AVERAGE(D7:D752)</f>
        <v>7.2288144139497121E-2</v>
      </c>
    </row>
    <row r="4" spans="1:6" ht="16" customHeight="1" thickBot="1" x14ac:dyDescent="0.25">
      <c r="F4" s="17">
        <f>_xlfn.STDEV.S(D7:D752)</f>
        <v>6.6946359701211322E-2</v>
      </c>
    </row>
    <row r="5" spans="1:6" ht="69" customHeight="1" thickBot="1" x14ac:dyDescent="0.25">
      <c r="A5" s="58" t="s">
        <v>136</v>
      </c>
      <c r="B5" s="59" t="s">
        <v>149</v>
      </c>
      <c r="C5" s="60" t="s">
        <v>150</v>
      </c>
      <c r="D5" s="60" t="s">
        <v>151</v>
      </c>
    </row>
    <row r="6" spans="1:6" x14ac:dyDescent="0.2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2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2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6.4390821296758549E-2</v>
      </c>
    </row>
    <row r="9" spans="1:6" x14ac:dyDescent="0.2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2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2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2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2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2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2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2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2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2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2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2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2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2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2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2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2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2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2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2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2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2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2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2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2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2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2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2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2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2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2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2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2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2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2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2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2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2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2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2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2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2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2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2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2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2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2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2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2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2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9.3815622570933677E-2</v>
      </c>
    </row>
    <row r="59" spans="1:4" x14ac:dyDescent="0.2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2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2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2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2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2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2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2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2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2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2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2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2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2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2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2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2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2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2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2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2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2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2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2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2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2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2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2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2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2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2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2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2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2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2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2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2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2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2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2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2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2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2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2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2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2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2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2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2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2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2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2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2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2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2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2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2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2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2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2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2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2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2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2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2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2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2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2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2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2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2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2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2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2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2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2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2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2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2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2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2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2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2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2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2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2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2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2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2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2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2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2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2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2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2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2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2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2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2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2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2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2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2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2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2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2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2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2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2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2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2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2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2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2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2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2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2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2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2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2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2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2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2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2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2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2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2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2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2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2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2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2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2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2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2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2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2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2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2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2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2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2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2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2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2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2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2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2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2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2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2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2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2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2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2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2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2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2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2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2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2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2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2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2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2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2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2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2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2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2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2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2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2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2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2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2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2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2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2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2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2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2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2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2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2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2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2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2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2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2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2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2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2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2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2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2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2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2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2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2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2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2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2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2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2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2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2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2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2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2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2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2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2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2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2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2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2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2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2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2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2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2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2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2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2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2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2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2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2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2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2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2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2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2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2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2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2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2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2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2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2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2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2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2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2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2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2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2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2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2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2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2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2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2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2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2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2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2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2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2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2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2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2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2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2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2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2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2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2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2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2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2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2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2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2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2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2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2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2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2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2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2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2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2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2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2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2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2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2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2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2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2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2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2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2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2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2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2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2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2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2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2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2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2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2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2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2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2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2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2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2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2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2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2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2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2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2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2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2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2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2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2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2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2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2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2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2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2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2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2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2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2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2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2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2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2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2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2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2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2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2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2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2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2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2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2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2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2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2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2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2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2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2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2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2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2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2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2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2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2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2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2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2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2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2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2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2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2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2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2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2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2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2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2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2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2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2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2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2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2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2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2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2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2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2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2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2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2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2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2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2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2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2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2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2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2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2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2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2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2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2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2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2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2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2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2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2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2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2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2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2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2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2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2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2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2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2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2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2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2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2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2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2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2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2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2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2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2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2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2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2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2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2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2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2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2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2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2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2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2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2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2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2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2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2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2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2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7.2722430021636475E-2</v>
      </c>
    </row>
    <row r="506" spans="1:4" x14ac:dyDescent="0.2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2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2">
      <c r="A508" s="55">
        <v>36831</v>
      </c>
      <c r="B508" s="57">
        <f>VLOOKUP(Table26[[#This Row],[Date]],'DB Money Supply'!$A:$E,5)</f>
        <v>4880.1000000000004</v>
      </c>
      <c r="C508" s="30">
        <f>(Table26[[#This Row],[M2 Money Stock, Billions of Dollars, Monthly, Seasonally Adjusted]]-B507)/B507</f>
        <v>2.2385607491991594E-3</v>
      </c>
      <c r="D508" s="31">
        <f>((1+Table26[[#This Row],[Monthly change]])^12)-1</f>
        <v>2.7195945554437939E-2</v>
      </c>
    </row>
    <row r="509" spans="1:4" x14ac:dyDescent="0.2">
      <c r="A509" s="33">
        <v>36861</v>
      </c>
      <c r="B509" s="57">
        <f>VLOOKUP(Table26[[#This Row],[Date]],'DB Money Supply'!$A:$E,5)</f>
        <v>4924.7</v>
      </c>
      <c r="C509" s="30">
        <f>(Table26[[#This Row],[M2 Money Stock, Billions of Dollars, Monthly, Seasonally Adjusted]]-B508)/B508</f>
        <v>9.1391569844879103E-3</v>
      </c>
      <c r="D509" s="31">
        <f>((1+Table26[[#This Row],[Monthly change]])^12)-1</f>
        <v>0.11535391963300845</v>
      </c>
    </row>
    <row r="510" spans="1:4" x14ac:dyDescent="0.2">
      <c r="A510" s="55">
        <v>36892</v>
      </c>
      <c r="B510" s="57">
        <f>VLOOKUP(Table26[[#This Row],[Date]],'DB Money Supply'!$A:$E,5)</f>
        <v>4975.3</v>
      </c>
      <c r="C510" s="30">
        <f>(Table26[[#This Row],[M2 Money Stock, Billions of Dollars, Monthly, Seasonally Adjusted]]-B509)/B509</f>
        <v>1.0274737547464894E-2</v>
      </c>
      <c r="D510" s="31">
        <f>((1+Table26[[#This Row],[Monthly change]])^12)-1</f>
        <v>0.13050872987526962</v>
      </c>
    </row>
    <row r="511" spans="1:4" x14ac:dyDescent="0.2">
      <c r="A511" s="33">
        <v>36923</v>
      </c>
      <c r="B511" s="57">
        <f>VLOOKUP(Table26[[#This Row],[Date]],'DB Money Supply'!$A:$E,5)</f>
        <v>5013.5</v>
      </c>
      <c r="C511" s="30">
        <f>(Table26[[#This Row],[M2 Money Stock, Billions of Dollars, Monthly, Seasonally Adjusted]]-B510)/B510</f>
        <v>7.6779289691073539E-3</v>
      </c>
      <c r="D511" s="31">
        <f>((1+Table26[[#This Row],[Monthly change]])^12)-1</f>
        <v>9.6127204380139553E-2</v>
      </c>
    </row>
    <row r="512" spans="1:4" x14ac:dyDescent="0.2">
      <c r="A512" s="55">
        <v>36951</v>
      </c>
      <c r="B512" s="57">
        <f>VLOOKUP(Table26[[#This Row],[Date]],'DB Money Supply'!$A:$E,5)</f>
        <v>5071.2</v>
      </c>
      <c r="C512" s="30">
        <f>(Table26[[#This Row],[M2 Money Stock, Billions of Dollars, Monthly, Seasonally Adjusted]]-B511)/B511</f>
        <v>1.1508925900069775E-2</v>
      </c>
      <c r="D512" s="31">
        <f>((1+Table26[[#This Row],[Monthly change]])^12)-1</f>
        <v>0.14719338435586637</v>
      </c>
    </row>
    <row r="513" spans="1:4" x14ac:dyDescent="0.2">
      <c r="A513" s="33">
        <v>36982</v>
      </c>
      <c r="B513" s="57">
        <f>VLOOKUP(Table26[[#This Row],[Date]],'DB Money Supply'!$A:$E,5)</f>
        <v>5135.2</v>
      </c>
      <c r="C513" s="30">
        <f>(Table26[[#This Row],[M2 Money Stock, Billions of Dollars, Monthly, Seasonally Adjusted]]-B512)/B512</f>
        <v>1.2620287111531788E-2</v>
      </c>
      <c r="D513" s="31">
        <f>((1+Table26[[#This Row],[Monthly change]])^12)-1</f>
        <v>0.16241040010605268</v>
      </c>
    </row>
    <row r="514" spans="1:4" x14ac:dyDescent="0.2">
      <c r="A514" s="55">
        <v>37012</v>
      </c>
      <c r="B514" s="57">
        <f>VLOOKUP(Table26[[#This Row],[Date]],'DB Money Supply'!$A:$E,5)</f>
        <v>5132.2</v>
      </c>
      <c r="C514" s="30">
        <f>(Table26[[#This Row],[M2 Money Stock, Billions of Dollars, Monthly, Seasonally Adjusted]]-B513)/B513</f>
        <v>-5.8420314690761806E-4</v>
      </c>
      <c r="D514" s="31">
        <f>((1+Table26[[#This Row],[Monthly change]])^12)-1</f>
        <v>-6.9879562109936844E-3</v>
      </c>
    </row>
    <row r="515" spans="1:4" x14ac:dyDescent="0.2">
      <c r="A515" s="33">
        <v>37043</v>
      </c>
      <c r="B515" s="57">
        <f>VLOOKUP(Table26[[#This Row],[Date]],'DB Money Supply'!$A:$E,5)</f>
        <v>5172.5</v>
      </c>
      <c r="C515" s="30">
        <f>(Table26[[#This Row],[M2 Money Stock, Billions of Dollars, Monthly, Seasonally Adjusted]]-B514)/B514</f>
        <v>7.8523829936479831E-3</v>
      </c>
      <c r="D515" s="31">
        <f>((1+Table26[[#This Row],[Monthly change]])^12)-1</f>
        <v>9.8406575387650408E-2</v>
      </c>
    </row>
    <row r="516" spans="1:4" x14ac:dyDescent="0.2">
      <c r="A516" s="55">
        <v>37073</v>
      </c>
      <c r="B516" s="57">
        <f>VLOOKUP(Table26[[#This Row],[Date]],'DB Money Supply'!$A:$E,5)</f>
        <v>5202.3999999999996</v>
      </c>
      <c r="C516" s="30">
        <f>(Table26[[#This Row],[M2 Money Stock, Billions of Dollars, Monthly, Seasonally Adjusted]]-B515)/B515</f>
        <v>5.7805703238278661E-3</v>
      </c>
      <c r="D516" s="31">
        <f>((1+Table26[[#This Row],[Monthly change]])^12)-1</f>
        <v>7.1615285984311772E-2</v>
      </c>
    </row>
    <row r="517" spans="1:4" x14ac:dyDescent="0.2">
      <c r="A517" s="33">
        <v>37104</v>
      </c>
      <c r="B517" s="57">
        <f>VLOOKUP(Table26[[#This Row],[Date]],'DB Money Supply'!$A:$E,5)</f>
        <v>5236.3</v>
      </c>
      <c r="C517" s="30">
        <f>(Table26[[#This Row],[M2 Money Stock, Billions of Dollars, Monthly, Seasonally Adjusted]]-B516)/B516</f>
        <v>6.5162232815624615E-3</v>
      </c>
      <c r="D517" s="31">
        <f>((1+Table26[[#This Row],[Monthly change]])^12)-1</f>
        <v>8.1058889177882731E-2</v>
      </c>
    </row>
    <row r="518" spans="1:4" x14ac:dyDescent="0.2">
      <c r="A518" s="55">
        <v>37135</v>
      </c>
      <c r="B518" s="57">
        <f>VLOOKUP(Table26[[#This Row],[Date]],'DB Money Supply'!$A:$E,5)</f>
        <v>5347.4</v>
      </c>
      <c r="C518" s="30">
        <f>(Table26[[#This Row],[M2 Money Stock, Billions of Dollars, Monthly, Seasonally Adjusted]]-B517)/B517</f>
        <v>2.1217271737677262E-2</v>
      </c>
      <c r="D518" s="31">
        <f>((1+Table26[[#This Row],[Monthly change]])^12)-1</f>
        <v>0.28652377513321658</v>
      </c>
    </row>
    <row r="519" spans="1:4" x14ac:dyDescent="0.2">
      <c r="A519" s="55">
        <v>37165</v>
      </c>
      <c r="B519" s="57">
        <f>VLOOKUP(Table26[[#This Row],[Date]],'DB Money Supply'!$A:$E,5)</f>
        <v>5336</v>
      </c>
      <c r="C519" s="30">
        <f>(Table26[[#This Row],[M2 Money Stock, Billions of Dollars, Monthly, Seasonally Adjusted]]-B518)/B518</f>
        <v>-2.1318771739536292E-3</v>
      </c>
      <c r="D519" s="31">
        <f>((1+Table26[[#This Row],[Monthly change]])^12)-1</f>
        <v>-2.5284684095874588E-2</v>
      </c>
    </row>
    <row r="520" spans="1:4" x14ac:dyDescent="0.2">
      <c r="A520" s="33">
        <v>37196</v>
      </c>
      <c r="B520" s="57">
        <f>VLOOKUP(Table26[[#This Row],[Date]],'DB Money Supply'!$A:$E,5)</f>
        <v>5379.6</v>
      </c>
      <c r="C520" s="30">
        <f>(Table26[[#This Row],[M2 Money Stock, Billions of Dollars, Monthly, Seasonally Adjusted]]-B519)/B519</f>
        <v>8.1709145427287036E-3</v>
      </c>
      <c r="D520" s="31">
        <f>((1+Table26[[#This Row],[Monthly change]])^12)-1</f>
        <v>0.10257963855514318</v>
      </c>
    </row>
    <row r="521" spans="1:4" x14ac:dyDescent="0.2">
      <c r="A521" s="55">
        <v>37226</v>
      </c>
      <c r="B521" s="57">
        <f>VLOOKUP(Table26[[#This Row],[Date]],'DB Money Supply'!$A:$E,5)</f>
        <v>5432.7</v>
      </c>
      <c r="C521" s="30">
        <f>(Table26[[#This Row],[M2 Money Stock, Billions of Dollars, Monthly, Seasonally Adjusted]]-B520)/B520</f>
        <v>9.8706223511040685E-3</v>
      </c>
      <c r="D521" s="31">
        <f>((1+Table26[[#This Row],[Monthly change]])^12)-1</f>
        <v>0.12509413936627811</v>
      </c>
    </row>
    <row r="522" spans="1:4" x14ac:dyDescent="0.2">
      <c r="A522" s="33">
        <v>37257</v>
      </c>
      <c r="B522" s="57">
        <f>VLOOKUP(Table26[[#This Row],[Date]],'DB Money Supply'!$A:$E,5)</f>
        <v>5453</v>
      </c>
      <c r="C522" s="30">
        <f>(Table26[[#This Row],[M2 Money Stock, Billions of Dollars, Monthly, Seasonally Adjusted]]-B521)/B521</f>
        <v>3.7366318773354285E-3</v>
      </c>
      <c r="D522" s="31">
        <f>((1+Table26[[#This Row],[Monthly change]])^12)-1</f>
        <v>4.5772677112602134E-2</v>
      </c>
    </row>
    <row r="523" spans="1:4" x14ac:dyDescent="0.2">
      <c r="A523" s="55">
        <v>37288</v>
      </c>
      <c r="B523" s="57">
        <f>VLOOKUP(Table26[[#This Row],[Date]],'DB Money Supply'!$A:$E,5)</f>
        <v>5482.4</v>
      </c>
      <c r="C523" s="30">
        <f>(Table26[[#This Row],[M2 Money Stock, Billions of Dollars, Monthly, Seasonally Adjusted]]-B522)/B522</f>
        <v>5.3915275994864545E-3</v>
      </c>
      <c r="D523" s="31">
        <f>((1+Table26[[#This Row],[Monthly change]])^12)-1</f>
        <v>6.6651757980516591E-2</v>
      </c>
    </row>
    <row r="524" spans="1:4" x14ac:dyDescent="0.2">
      <c r="A524" s="33">
        <v>37316</v>
      </c>
      <c r="B524" s="57">
        <f>VLOOKUP(Table26[[#This Row],[Date]],'DB Money Supply'!$A:$E,5)</f>
        <v>5494.2</v>
      </c>
      <c r="C524" s="30">
        <f>(Table26[[#This Row],[M2 Money Stock, Billions of Dollars, Monthly, Seasonally Adjusted]]-B523)/B523</f>
        <v>2.1523420399825227E-3</v>
      </c>
      <c r="D524" s="31">
        <f>((1+Table26[[#This Row],[Monthly change]])^12)-1</f>
        <v>2.6136058768008841E-2</v>
      </c>
    </row>
    <row r="525" spans="1:4" x14ac:dyDescent="0.2">
      <c r="A525" s="55">
        <v>37347</v>
      </c>
      <c r="B525" s="57">
        <f>VLOOKUP(Table26[[#This Row],[Date]],'DB Money Supply'!$A:$E,5)</f>
        <v>5494.4</v>
      </c>
      <c r="C525" s="30">
        <f>(Table26[[#This Row],[M2 Money Stock, Billions of Dollars, Monthly, Seasonally Adjusted]]-B524)/B524</f>
        <v>3.6402023952498657E-5</v>
      </c>
      <c r="D525" s="31">
        <f>((1+Table26[[#This Row],[Monthly change]])^12)-1</f>
        <v>4.3691175512794445E-4</v>
      </c>
    </row>
    <row r="526" spans="1:4" x14ac:dyDescent="0.2">
      <c r="A526" s="33">
        <v>37377</v>
      </c>
      <c r="B526" s="57">
        <f>VLOOKUP(Table26[[#This Row],[Date]],'DB Money Supply'!$A:$E,5)</f>
        <v>5520.6</v>
      </c>
      <c r="C526" s="30">
        <f>(Table26[[#This Row],[M2 Money Stock, Billions of Dollars, Monthly, Seasonally Adjusted]]-B525)/B525</f>
        <v>4.7684915550379892E-3</v>
      </c>
      <c r="D526" s="31">
        <f>((1+Table26[[#This Row],[Monthly change]])^12)-1</f>
        <v>5.8746752579921457E-2</v>
      </c>
    </row>
    <row r="527" spans="1:4" x14ac:dyDescent="0.2">
      <c r="A527" s="55">
        <v>37408</v>
      </c>
      <c r="B527" s="57">
        <f>VLOOKUP(Table26[[#This Row],[Date]],'DB Money Supply'!$A:$E,5)</f>
        <v>5545.6</v>
      </c>
      <c r="C527" s="30">
        <f>(Table26[[#This Row],[M2 Money Stock, Billions of Dollars, Monthly, Seasonally Adjusted]]-B526)/B526</f>
        <v>4.5284932797159724E-3</v>
      </c>
      <c r="D527" s="31">
        <f>((1+Table26[[#This Row],[Monthly change]])^12)-1</f>
        <v>5.5716038364245879E-2</v>
      </c>
    </row>
    <row r="528" spans="1:4" x14ac:dyDescent="0.2">
      <c r="A528" s="33">
        <v>37438</v>
      </c>
      <c r="B528" s="57">
        <f>VLOOKUP(Table26[[#This Row],[Date]],'DB Money Supply'!$A:$E,5)</f>
        <v>5588.2</v>
      </c>
      <c r="C528" s="30">
        <f>(Table26[[#This Row],[M2 Money Stock, Billions of Dollars, Monthly, Seasonally Adjusted]]-B527)/B527</f>
        <v>7.6817657241776277E-3</v>
      </c>
      <c r="D528" s="31">
        <f>((1+Table26[[#This Row],[Monthly change]])^12)-1</f>
        <v>9.6177287759676044E-2</v>
      </c>
    </row>
    <row r="529" spans="1:4" x14ac:dyDescent="0.2">
      <c r="A529" s="55">
        <v>37469</v>
      </c>
      <c r="B529" s="57">
        <f>VLOOKUP(Table26[[#This Row],[Date]],'DB Money Supply'!$A:$E,5)</f>
        <v>5630.6</v>
      </c>
      <c r="C529" s="30">
        <f>(Table26[[#This Row],[M2 Money Stock, Billions of Dollars, Monthly, Seasonally Adjusted]]-B528)/B528</f>
        <v>7.587416341576992E-3</v>
      </c>
      <c r="D529" s="31">
        <f>((1+Table26[[#This Row],[Monthly change]])^12)-1</f>
        <v>9.4946299039021076E-2</v>
      </c>
    </row>
    <row r="530" spans="1:4" x14ac:dyDescent="0.2">
      <c r="A530" s="33">
        <v>37500</v>
      </c>
      <c r="B530" s="57">
        <f>VLOOKUP(Table26[[#This Row],[Date]],'DB Money Supply'!$A:$E,5)</f>
        <v>5655</v>
      </c>
      <c r="C530" s="30">
        <f>(Table26[[#This Row],[M2 Money Stock, Billions of Dollars, Monthly, Seasonally Adjusted]]-B529)/B529</f>
        <v>4.3334635740417777E-3</v>
      </c>
      <c r="D530" s="31">
        <f>((1+Table26[[#This Row],[Monthly change]])^12)-1</f>
        <v>5.3259049593178398E-2</v>
      </c>
    </row>
    <row r="531" spans="1:4" x14ac:dyDescent="0.2">
      <c r="A531" s="55">
        <v>37530</v>
      </c>
      <c r="B531" s="57">
        <f>VLOOKUP(Table26[[#This Row],[Date]],'DB Money Supply'!$A:$E,5)</f>
        <v>5699.6</v>
      </c>
      <c r="C531" s="30">
        <f>(Table26[[#This Row],[M2 Money Stock, Billions of Dollars, Monthly, Seasonally Adjusted]]-B530)/B530</f>
        <v>7.8868258178603646E-3</v>
      </c>
      <c r="D531" s="31">
        <f>((1+Table26[[#This Row],[Monthly change]])^12)-1</f>
        <v>9.8857109655983599E-2</v>
      </c>
    </row>
    <row r="532" spans="1:4" x14ac:dyDescent="0.2">
      <c r="A532" s="33">
        <v>37561</v>
      </c>
      <c r="B532" s="57">
        <f>VLOOKUP(Table26[[#This Row],[Date]],'DB Money Supply'!$A:$E,5)</f>
        <v>5749.7</v>
      </c>
      <c r="C532" s="30">
        <f>(Table26[[#This Row],[M2 Money Stock, Billions of Dollars, Monthly, Seasonally Adjusted]]-B531)/B531</f>
        <v>8.7900905326688625E-3</v>
      </c>
      <c r="D532" s="31">
        <f>((1+Table26[[#This Row],[Monthly change]])^12)-1</f>
        <v>0.11073303710371518</v>
      </c>
    </row>
    <row r="533" spans="1:4" x14ac:dyDescent="0.2">
      <c r="A533" s="55">
        <v>37591</v>
      </c>
      <c r="B533" s="57">
        <f>VLOOKUP(Table26[[#This Row],[Date]],'DB Money Supply'!$A:$E,5)</f>
        <v>5770.9</v>
      </c>
      <c r="C533" s="30">
        <f>(Table26[[#This Row],[M2 Money Stock, Billions of Dollars, Monthly, Seasonally Adjusted]]-B532)/B532</f>
        <v>3.6871488947249108E-3</v>
      </c>
      <c r="D533" s="31">
        <f>((1+Table26[[#This Row],[Monthly change]])^12)-1</f>
        <v>4.5154181135653948E-2</v>
      </c>
    </row>
    <row r="534" spans="1:4" x14ac:dyDescent="0.2">
      <c r="A534" s="33">
        <v>37622</v>
      </c>
      <c r="B534" s="57">
        <f>VLOOKUP(Table26[[#This Row],[Date]],'DB Money Supply'!$A:$E,5)</f>
        <v>5803.5</v>
      </c>
      <c r="C534" s="30">
        <f>(Table26[[#This Row],[M2 Money Stock, Billions of Dollars, Monthly, Seasonally Adjusted]]-B533)/B533</f>
        <v>5.6490322133463354E-3</v>
      </c>
      <c r="D534" s="31">
        <f>((1+Table26[[#This Row],[Monthly change]])^12)-1</f>
        <v>6.99347177960703E-2</v>
      </c>
    </row>
    <row r="535" spans="1:4" x14ac:dyDescent="0.2">
      <c r="A535" s="55">
        <v>37653</v>
      </c>
      <c r="B535" s="57">
        <f>VLOOKUP(Table26[[#This Row],[Date]],'DB Money Supply'!$A:$E,5)</f>
        <v>5839.5</v>
      </c>
      <c r="C535" s="30">
        <f>(Table26[[#This Row],[M2 Money Stock, Billions of Dollars, Monthly, Seasonally Adjusted]]-B534)/B534</f>
        <v>6.2031532695787026E-3</v>
      </c>
      <c r="D535" s="31">
        <f>((1+Table26[[#This Row],[Monthly change]])^12)-1</f>
        <v>7.7030712972347093E-2</v>
      </c>
    </row>
    <row r="536" spans="1:4" x14ac:dyDescent="0.2">
      <c r="A536" s="33">
        <v>37681</v>
      </c>
      <c r="B536" s="57">
        <f>VLOOKUP(Table26[[#This Row],[Date]],'DB Money Supply'!$A:$E,5)</f>
        <v>5860.3</v>
      </c>
      <c r="C536" s="30">
        <f>(Table26[[#This Row],[M2 Money Stock, Billions of Dollars, Monthly, Seasonally Adjusted]]-B535)/B535</f>
        <v>3.5619487969860745E-3</v>
      </c>
      <c r="D536" s="31">
        <f>((1+Table26[[#This Row],[Monthly change]])^12)-1</f>
        <v>4.3590781603682238E-2</v>
      </c>
    </row>
    <row r="537" spans="1:4" x14ac:dyDescent="0.2">
      <c r="A537" s="55">
        <v>37712</v>
      </c>
      <c r="B537" s="57">
        <f>VLOOKUP(Table26[[#This Row],[Date]],'DB Money Supply'!$A:$E,5)</f>
        <v>5897.7</v>
      </c>
      <c r="C537" s="30">
        <f>(Table26[[#This Row],[M2 Money Stock, Billions of Dollars, Monthly, Seasonally Adjusted]]-B536)/B536</f>
        <v>6.3819258399740002E-3</v>
      </c>
      <c r="D537" s="31">
        <f>((1+Table26[[#This Row],[Monthly change]])^12)-1</f>
        <v>7.9329236616785037E-2</v>
      </c>
    </row>
    <row r="538" spans="1:4" x14ac:dyDescent="0.2">
      <c r="A538" s="55">
        <v>37742</v>
      </c>
      <c r="B538" s="57">
        <f>VLOOKUP(Table26[[#This Row],[Date]],'DB Money Supply'!$A:$E,5)</f>
        <v>5958</v>
      </c>
      <c r="C538" s="30">
        <f>(Table26[[#This Row],[M2 Money Stock, Billions of Dollars, Monthly, Seasonally Adjusted]]-B537)/B537</f>
        <v>1.022432473676182E-2</v>
      </c>
      <c r="D538" s="31">
        <f>((1+Table26[[#This Row],[Monthly change]])^12)-1</f>
        <v>0.12983196564595345</v>
      </c>
    </row>
    <row r="539" spans="1:4" x14ac:dyDescent="0.2">
      <c r="A539" s="33">
        <v>37773</v>
      </c>
      <c r="B539" s="57">
        <f>VLOOKUP(Table26[[#This Row],[Date]],'DB Money Supply'!$A:$E,5)</f>
        <v>5994.7</v>
      </c>
      <c r="C539" s="30">
        <f>(Table26[[#This Row],[M2 Money Stock, Billions of Dollars, Monthly, Seasonally Adjusted]]-B538)/B538</f>
        <v>6.1597851628062807E-3</v>
      </c>
      <c r="D539" s="31">
        <f>((1+Table26[[#This Row],[Monthly change]])^12)-1</f>
        <v>7.6473795074952333E-2</v>
      </c>
    </row>
    <row r="540" spans="1:4" x14ac:dyDescent="0.2">
      <c r="A540" s="55">
        <v>37803</v>
      </c>
      <c r="B540" s="57">
        <f>VLOOKUP(Table26[[#This Row],[Date]],'DB Money Supply'!$A:$E,5)</f>
        <v>6041.4</v>
      </c>
      <c r="C540" s="30">
        <f>(Table26[[#This Row],[M2 Money Stock, Billions of Dollars, Monthly, Seasonally Adjusted]]-B539)/B539</f>
        <v>7.7902146896424874E-3</v>
      </c>
      <c r="D540" s="31">
        <f>((1+Table26[[#This Row],[Monthly change]])^12)-1</f>
        <v>9.7593802648689554E-2</v>
      </c>
    </row>
    <row r="541" spans="1:4" x14ac:dyDescent="0.2">
      <c r="A541" s="33">
        <v>37834</v>
      </c>
      <c r="B541" s="57">
        <f>VLOOKUP(Table26[[#This Row],[Date]],'DB Money Supply'!$A:$E,5)</f>
        <v>6099.5</v>
      </c>
      <c r="C541" s="30">
        <f>(Table26[[#This Row],[M2 Money Stock, Billions of Dollars, Monthly, Seasonally Adjusted]]-B540)/B540</f>
        <v>9.6169761975701609E-3</v>
      </c>
      <c r="D541" s="31">
        <f>((1+Table26[[#This Row],[Monthly change]])^12)-1</f>
        <v>0.12170778193401</v>
      </c>
    </row>
    <row r="542" spans="1:4" x14ac:dyDescent="0.2">
      <c r="A542" s="55">
        <v>37865</v>
      </c>
      <c r="B542" s="57">
        <f>VLOOKUP(Table26[[#This Row],[Date]],'DB Money Supply'!$A:$E,5)</f>
        <v>6071.6</v>
      </c>
      <c r="C542" s="30">
        <f>(Table26[[#This Row],[M2 Money Stock, Billions of Dollars, Monthly, Seasonally Adjusted]]-B541)/B541</f>
        <v>-4.5741454217558221E-3</v>
      </c>
      <c r="D542" s="31">
        <f>((1+Table26[[#This Row],[Monthly change]])^12)-1</f>
        <v>-5.3529679597987156E-2</v>
      </c>
    </row>
    <row r="543" spans="1:4" x14ac:dyDescent="0.2">
      <c r="A543" s="33">
        <v>37895</v>
      </c>
      <c r="B543" s="57">
        <f>VLOOKUP(Table26[[#This Row],[Date]],'DB Money Supply'!$A:$E,5)</f>
        <v>6062.5</v>
      </c>
      <c r="C543" s="30">
        <f>(Table26[[#This Row],[M2 Money Stock, Billions of Dollars, Monthly, Seasonally Adjusted]]-B542)/B542</f>
        <v>-1.4987812108835173E-3</v>
      </c>
      <c r="D543" s="31">
        <f>((1+Table26[[#This Row],[Monthly change]])^12)-1</f>
        <v>-1.7837853952552774E-2</v>
      </c>
    </row>
    <row r="544" spans="1:4" x14ac:dyDescent="0.2">
      <c r="A544" s="55">
        <v>37926</v>
      </c>
      <c r="B544" s="57">
        <f>VLOOKUP(Table26[[#This Row],[Date]],'DB Money Supply'!$A:$E,5)</f>
        <v>6067.7</v>
      </c>
      <c r="C544" s="30">
        <f>(Table26[[#This Row],[M2 Money Stock, Billions of Dollars, Monthly, Seasonally Adjusted]]-B543)/B543</f>
        <v>8.5773195876285657E-4</v>
      </c>
      <c r="D544" s="31">
        <f>((1+Table26[[#This Row],[Monthly change]])^12)-1</f>
        <v>1.0341479073034288E-2</v>
      </c>
    </row>
    <row r="545" spans="1:4" x14ac:dyDescent="0.2">
      <c r="A545" s="33">
        <v>37956</v>
      </c>
      <c r="B545" s="57">
        <f>VLOOKUP(Table26[[#This Row],[Date]],'DB Money Supply'!$A:$E,5)</f>
        <v>6065.9</v>
      </c>
      <c r="C545" s="30">
        <f>(Table26[[#This Row],[M2 Money Stock, Billions of Dollars, Monthly, Seasonally Adjusted]]-B544)/B544</f>
        <v>-2.9665276793516192E-4</v>
      </c>
      <c r="D545" s="31">
        <f>((1+Table26[[#This Row],[Monthly change]])^12)-1</f>
        <v>-3.5540307657020431E-3</v>
      </c>
    </row>
    <row r="546" spans="1:4" x14ac:dyDescent="0.2">
      <c r="A546" s="55">
        <v>37987</v>
      </c>
      <c r="B546" s="57">
        <f>VLOOKUP(Table26[[#This Row],[Date]],'DB Money Supply'!$A:$E,5)</f>
        <v>6074.4</v>
      </c>
      <c r="C546" s="30">
        <f>(Table26[[#This Row],[M2 Money Stock, Billions of Dollars, Monthly, Seasonally Adjusted]]-B545)/B545</f>
        <v>1.4012759854267298E-3</v>
      </c>
      <c r="D546" s="31">
        <f>((1+Table26[[#This Row],[Monthly change]])^12)-1</f>
        <v>1.6945514979624487E-2</v>
      </c>
    </row>
    <row r="547" spans="1:4" x14ac:dyDescent="0.2">
      <c r="A547" s="33">
        <v>38018</v>
      </c>
      <c r="B547" s="57">
        <f>VLOOKUP(Table26[[#This Row],[Date]],'DB Money Supply'!$A:$E,5)</f>
        <v>6113.2</v>
      </c>
      <c r="C547" s="30">
        <f>(Table26[[#This Row],[M2 Money Stock, Billions of Dollars, Monthly, Seasonally Adjusted]]-B546)/B546</f>
        <v>6.3874621361780888E-3</v>
      </c>
      <c r="D547" s="31">
        <f>((1+Table26[[#This Row],[Monthly change]])^12)-1</f>
        <v>7.940048988956061E-2</v>
      </c>
    </row>
    <row r="548" spans="1:4" x14ac:dyDescent="0.2">
      <c r="A548" s="55">
        <v>38047</v>
      </c>
      <c r="B548" s="57">
        <f>VLOOKUP(Table26[[#This Row],[Date]],'DB Money Supply'!$A:$E,5)</f>
        <v>6149</v>
      </c>
      <c r="C548" s="30">
        <f>(Table26[[#This Row],[M2 Money Stock, Billions of Dollars, Monthly, Seasonally Adjusted]]-B547)/B547</f>
        <v>5.8561800693581407E-3</v>
      </c>
      <c r="D548" s="31">
        <f>((1+Table26[[#This Row],[Monthly change]])^12)-1</f>
        <v>7.258239237593167E-2</v>
      </c>
    </row>
    <row r="549" spans="1:4" x14ac:dyDescent="0.2">
      <c r="A549" s="33">
        <v>38078</v>
      </c>
      <c r="B549" s="57">
        <f>VLOOKUP(Table26[[#This Row],[Date]],'DB Money Supply'!$A:$E,5)</f>
        <v>6190.2</v>
      </c>
      <c r="C549" s="30">
        <f>(Table26[[#This Row],[M2 Money Stock, Billions of Dollars, Monthly, Seasonally Adjusted]]-B548)/B548</f>
        <v>6.7002764677182988E-3</v>
      </c>
      <c r="D549" s="31">
        <f>((1+Table26[[#This Row],[Monthly change]])^12)-1</f>
        <v>8.3433486601493856E-2</v>
      </c>
    </row>
    <row r="550" spans="1:4" x14ac:dyDescent="0.2">
      <c r="A550" s="55">
        <v>38108</v>
      </c>
      <c r="B550" s="57">
        <f>VLOOKUP(Table26[[#This Row],[Date]],'DB Money Supply'!$A:$E,5)</f>
        <v>6267</v>
      </c>
      <c r="C550" s="30">
        <f>(Table26[[#This Row],[M2 Money Stock, Billions of Dollars, Monthly, Seasonally Adjusted]]-B549)/B549</f>
        <v>1.2406707376175274E-2</v>
      </c>
      <c r="D550" s="31">
        <f>((1+Table26[[#This Row],[Monthly change]])^12)-1</f>
        <v>0.15947173285931915</v>
      </c>
    </row>
    <row r="551" spans="1:4" x14ac:dyDescent="0.2">
      <c r="A551" s="33">
        <v>38139</v>
      </c>
      <c r="B551" s="57">
        <f>VLOOKUP(Table26[[#This Row],[Date]],'DB Money Supply'!$A:$E,5)</f>
        <v>6269.4</v>
      </c>
      <c r="C551" s="30">
        <f>(Table26[[#This Row],[M2 Money Stock, Billions of Dollars, Monthly, Seasonally Adjusted]]-B550)/B550</f>
        <v>3.8295835327902287E-4</v>
      </c>
      <c r="D551" s="31">
        <f>((1+Table26[[#This Row],[Monthly change]])^12)-1</f>
        <v>4.6051919746079584E-3</v>
      </c>
    </row>
    <row r="552" spans="1:4" x14ac:dyDescent="0.2">
      <c r="A552" s="55">
        <v>38169</v>
      </c>
      <c r="B552" s="57">
        <f>VLOOKUP(Table26[[#This Row],[Date]],'DB Money Supply'!$A:$E,5)</f>
        <v>6283.1</v>
      </c>
      <c r="C552" s="30">
        <f>(Table26[[#This Row],[M2 Money Stock, Billions of Dollars, Monthly, Seasonally Adjusted]]-B551)/B551</f>
        <v>2.1852170861646615E-3</v>
      </c>
      <c r="D552" s="31">
        <f>((1+Table26[[#This Row],[Monthly change]])^12)-1</f>
        <v>2.6540073479834225E-2</v>
      </c>
    </row>
    <row r="553" spans="1:4" x14ac:dyDescent="0.2">
      <c r="A553" s="33">
        <v>38200</v>
      </c>
      <c r="B553" s="57">
        <f>VLOOKUP(Table26[[#This Row],[Date]],'DB Money Supply'!$A:$E,5)</f>
        <v>6309.2</v>
      </c>
      <c r="C553" s="30">
        <f>(Table26[[#This Row],[M2 Money Stock, Billions of Dollars, Monthly, Seasonally Adjusted]]-B552)/B552</f>
        <v>4.1540004138083831E-3</v>
      </c>
      <c r="D553" s="31">
        <f>((1+Table26[[#This Row],[Monthly change]])^12)-1</f>
        <v>5.1002800482566224E-2</v>
      </c>
    </row>
    <row r="554" spans="1:4" x14ac:dyDescent="0.2">
      <c r="A554" s="55">
        <v>38231</v>
      </c>
      <c r="B554" s="57">
        <f>VLOOKUP(Table26[[#This Row],[Date]],'DB Money Supply'!$A:$E,5)</f>
        <v>6343.9</v>
      </c>
      <c r="C554" s="30">
        <f>(Table26[[#This Row],[M2 Money Stock, Billions of Dollars, Monthly, Seasonally Adjusted]]-B553)/B553</f>
        <v>5.4999049007797849E-3</v>
      </c>
      <c r="D554" s="31">
        <f>((1+Table26[[#This Row],[Monthly change]])^12)-1</f>
        <v>6.8032347305271079E-2</v>
      </c>
    </row>
    <row r="555" spans="1:4" x14ac:dyDescent="0.2">
      <c r="A555" s="33">
        <v>38261</v>
      </c>
      <c r="B555" s="57">
        <f>VLOOKUP(Table26[[#This Row],[Date]],'DB Money Supply'!$A:$E,5)</f>
        <v>6372.1</v>
      </c>
      <c r="C555" s="30">
        <f>(Table26[[#This Row],[M2 Money Stock, Billions of Dollars, Monthly, Seasonally Adjusted]]-B554)/B554</f>
        <v>4.4452150885103377E-3</v>
      </c>
      <c r="D555" s="31">
        <f>((1+Table26[[#This Row],[Monthly change]])^12)-1</f>
        <v>5.4666255750891235E-2</v>
      </c>
    </row>
    <row r="556" spans="1:4" x14ac:dyDescent="0.2">
      <c r="A556" s="55">
        <v>38292</v>
      </c>
      <c r="B556" s="57">
        <f>VLOOKUP(Table26[[#This Row],[Date]],'DB Money Supply'!$A:$E,5)</f>
        <v>6398.7</v>
      </c>
      <c r="C556" s="30">
        <f>(Table26[[#This Row],[M2 Money Stock, Billions of Dollars, Monthly, Seasonally Adjusted]]-B555)/B555</f>
        <v>4.1744479841809533E-3</v>
      </c>
      <c r="D556" s="31">
        <f>((1+Table26[[#This Row],[Monthly change]])^12)-1</f>
        <v>5.1259647867322844E-2</v>
      </c>
    </row>
    <row r="557" spans="1:4" x14ac:dyDescent="0.2">
      <c r="A557" s="55">
        <v>38322</v>
      </c>
      <c r="B557" s="57">
        <f>VLOOKUP(Table26[[#This Row],[Date]],'DB Money Supply'!$A:$E,5)</f>
        <v>6417.2</v>
      </c>
      <c r="C557" s="30">
        <f>(Table26[[#This Row],[M2 Money Stock, Billions of Dollars, Monthly, Seasonally Adjusted]]-B556)/B556</f>
        <v>2.8912122774938662E-3</v>
      </c>
      <c r="D557" s="31">
        <f>((1+Table26[[#This Row],[Monthly change]])^12)-1</f>
        <v>3.5251600185579379E-2</v>
      </c>
    </row>
    <row r="558" spans="1:4" x14ac:dyDescent="0.2">
      <c r="A558" s="33">
        <v>38353</v>
      </c>
      <c r="B558" s="57">
        <f>VLOOKUP(Table26[[#This Row],[Date]],'DB Money Supply'!$A:$E,5)</f>
        <v>6423.4</v>
      </c>
      <c r="C558" s="30">
        <f>(Table26[[#This Row],[M2 Money Stock, Billions of Dollars, Monthly, Seasonally Adjusted]]-B557)/B557</f>
        <v>9.6615346256931659E-4</v>
      </c>
      <c r="D558" s="31">
        <f>((1+Table26[[#This Row],[Monthly change]])^12)-1</f>
        <v>1.1655648257526297E-2</v>
      </c>
    </row>
    <row r="559" spans="1:4" x14ac:dyDescent="0.2">
      <c r="A559" s="55">
        <v>38384</v>
      </c>
      <c r="B559" s="57">
        <f>VLOOKUP(Table26[[#This Row],[Date]],'DB Money Supply'!$A:$E,5)</f>
        <v>6431.8</v>
      </c>
      <c r="C559" s="30">
        <f>(Table26[[#This Row],[M2 Money Stock, Billions of Dollars, Monthly, Seasonally Adjusted]]-B558)/B558</f>
        <v>1.3077186536725948E-3</v>
      </c>
      <c r="D559" s="31">
        <f>((1+Table26[[#This Row],[Monthly change]])^12)-1</f>
        <v>1.5805985748448048E-2</v>
      </c>
    </row>
    <row r="560" spans="1:4" x14ac:dyDescent="0.2">
      <c r="A560" s="33">
        <v>38412</v>
      </c>
      <c r="B560" s="57">
        <f>VLOOKUP(Table26[[#This Row],[Date]],'DB Money Supply'!$A:$E,5)</f>
        <v>6440.8</v>
      </c>
      <c r="C560" s="30">
        <f>(Table26[[#This Row],[M2 Money Stock, Billions of Dollars, Monthly, Seasonally Adjusted]]-B559)/B559</f>
        <v>1.3992972418296588E-3</v>
      </c>
      <c r="D560" s="31">
        <f>((1+Table26[[#This Row],[Monthly change]])^12)-1</f>
        <v>1.6921401738243524E-2</v>
      </c>
    </row>
    <row r="561" spans="1:4" x14ac:dyDescent="0.2">
      <c r="A561" s="55">
        <v>38443</v>
      </c>
      <c r="B561" s="57">
        <f>VLOOKUP(Table26[[#This Row],[Date]],'DB Money Supply'!$A:$E,5)</f>
        <v>6454.7</v>
      </c>
      <c r="C561" s="30">
        <f>(Table26[[#This Row],[M2 Money Stock, Billions of Dollars, Monthly, Seasonally Adjusted]]-B560)/B560</f>
        <v>2.1581170040988131E-3</v>
      </c>
      <c r="D561" s="31">
        <f>((1+Table26[[#This Row],[Monthly change]])^12)-1</f>
        <v>2.620701907799794E-2</v>
      </c>
    </row>
    <row r="562" spans="1:4" x14ac:dyDescent="0.2">
      <c r="A562" s="33">
        <v>38473</v>
      </c>
      <c r="B562" s="57">
        <f>VLOOKUP(Table26[[#This Row],[Date]],'DB Money Supply'!$A:$E,5)</f>
        <v>6472</v>
      </c>
      <c r="C562" s="30">
        <f>(Table26[[#This Row],[M2 Money Stock, Billions of Dollars, Monthly, Seasonally Adjusted]]-B561)/B561</f>
        <v>2.680217515918661E-3</v>
      </c>
      <c r="D562" s="31">
        <f>((1+Table26[[#This Row],[Monthly change]])^12)-1</f>
        <v>3.264098697048512E-2</v>
      </c>
    </row>
    <row r="563" spans="1:4" x14ac:dyDescent="0.2">
      <c r="A563" s="55">
        <v>38504</v>
      </c>
      <c r="B563" s="57">
        <f>VLOOKUP(Table26[[#This Row],[Date]],'DB Money Supply'!$A:$E,5)</f>
        <v>6504.4</v>
      </c>
      <c r="C563" s="30">
        <f>(Table26[[#This Row],[M2 Money Stock, Billions of Dollars, Monthly, Seasonally Adjusted]]-B562)/B562</f>
        <v>5.0061804697156421E-3</v>
      </c>
      <c r="D563" s="31">
        <f>((1+Table26[[#This Row],[Monthly change]])^12)-1</f>
        <v>6.1756162783985546E-2</v>
      </c>
    </row>
    <row r="564" spans="1:4" x14ac:dyDescent="0.2">
      <c r="A564" s="33">
        <v>38534</v>
      </c>
      <c r="B564" s="57">
        <f>VLOOKUP(Table26[[#This Row],[Date]],'DB Money Supply'!$A:$E,5)</f>
        <v>6536</v>
      </c>
      <c r="C564" s="30">
        <f>(Table26[[#This Row],[M2 Money Stock, Billions of Dollars, Monthly, Seasonally Adjusted]]-B563)/B563</f>
        <v>4.8582498001353489E-3</v>
      </c>
      <c r="D564" s="31">
        <f>((1+Table26[[#This Row],[Monthly change]])^12)-1</f>
        <v>5.9882273329414426E-2</v>
      </c>
    </row>
    <row r="565" spans="1:4" x14ac:dyDescent="0.2">
      <c r="A565" s="55">
        <v>38565</v>
      </c>
      <c r="B565" s="57">
        <f>VLOOKUP(Table26[[#This Row],[Date]],'DB Money Supply'!$A:$E,5)</f>
        <v>6568.7</v>
      </c>
      <c r="C565" s="30">
        <f>(Table26[[#This Row],[M2 Money Stock, Billions of Dollars, Monthly, Seasonally Adjusted]]-B564)/B564</f>
        <v>5.0030599755201679E-3</v>
      </c>
      <c r="D565" s="31">
        <f>((1+Table26[[#This Row],[Monthly change]])^12)-1</f>
        <v>6.1716603058751041E-2</v>
      </c>
    </row>
    <row r="566" spans="1:4" x14ac:dyDescent="0.2">
      <c r="A566" s="33">
        <v>38596</v>
      </c>
      <c r="B566" s="57">
        <f>VLOOKUP(Table26[[#This Row],[Date]],'DB Money Supply'!$A:$E,5)</f>
        <v>6602.9</v>
      </c>
      <c r="C566" s="30">
        <f>(Table26[[#This Row],[M2 Money Stock, Billions of Dollars, Monthly, Seasonally Adjusted]]-B565)/B565</f>
        <v>5.2065096594455249E-3</v>
      </c>
      <c r="D566" s="31">
        <f>((1+Table26[[#This Row],[Monthly change]])^12)-1</f>
        <v>6.4298643809176603E-2</v>
      </c>
    </row>
    <row r="567" spans="1:4" x14ac:dyDescent="0.2">
      <c r="A567" s="55">
        <v>38626</v>
      </c>
      <c r="B567" s="57">
        <f>VLOOKUP(Table26[[#This Row],[Date]],'DB Money Supply'!$A:$E,5)</f>
        <v>6637</v>
      </c>
      <c r="C567" s="30">
        <f>(Table26[[#This Row],[M2 Money Stock, Billions of Dollars, Monthly, Seasonally Adjusted]]-B566)/B566</f>
        <v>5.16439746172142E-3</v>
      </c>
      <c r="D567" s="31">
        <f>((1+Table26[[#This Row],[Monthly change]])^12)-1</f>
        <v>6.3763713380787124E-2</v>
      </c>
    </row>
    <row r="568" spans="1:4" x14ac:dyDescent="0.2">
      <c r="A568" s="33">
        <v>38657</v>
      </c>
      <c r="B568" s="57">
        <f>VLOOKUP(Table26[[#This Row],[Date]],'DB Money Supply'!$A:$E,5)</f>
        <v>6653.4</v>
      </c>
      <c r="C568" s="30">
        <f>(Table26[[#This Row],[M2 Money Stock, Billions of Dollars, Monthly, Seasonally Adjusted]]-B567)/B567</f>
        <v>2.4709959318968866E-3</v>
      </c>
      <c r="D568" s="31">
        <f>((1+Table26[[#This Row],[Monthly change]])^12)-1</f>
        <v>3.0058273130044277E-2</v>
      </c>
    </row>
    <row r="569" spans="1:4" x14ac:dyDescent="0.2">
      <c r="A569" s="55">
        <v>38687</v>
      </c>
      <c r="B569" s="57">
        <f>VLOOKUP(Table26[[#This Row],[Date]],'DB Money Supply'!$A:$E,5)</f>
        <v>6680.1</v>
      </c>
      <c r="C569" s="30">
        <f>(Table26[[#This Row],[M2 Money Stock, Billions of Dollars, Monthly, Seasonally Adjusted]]-B568)/B568</f>
        <v>4.0129858418253414E-3</v>
      </c>
      <c r="D569" s="31">
        <f>((1+Table26[[#This Row],[Monthly change]])^12)-1</f>
        <v>4.9233044533994796E-2</v>
      </c>
    </row>
    <row r="570" spans="1:4" x14ac:dyDescent="0.2">
      <c r="A570" s="33">
        <v>38718</v>
      </c>
      <c r="B570" s="57">
        <f>VLOOKUP(Table26[[#This Row],[Date]],'DB Money Supply'!$A:$E,5)</f>
        <v>6722.5</v>
      </c>
      <c r="C570" s="30">
        <f>(Table26[[#This Row],[M2 Money Stock, Billions of Dollars, Monthly, Seasonally Adjusted]]-B569)/B569</f>
        <v>6.347210371102174E-3</v>
      </c>
      <c r="D570" s="31">
        <f>((1+Table26[[#This Row],[Monthly change]])^12)-1</f>
        <v>7.8882539653975625E-2</v>
      </c>
    </row>
    <row r="571" spans="1:4" x14ac:dyDescent="0.2">
      <c r="A571" s="55">
        <v>38749</v>
      </c>
      <c r="B571" s="57">
        <f>VLOOKUP(Table26[[#This Row],[Date]],'DB Money Supply'!$A:$E,5)</f>
        <v>6746.8</v>
      </c>
      <c r="C571" s="30">
        <f>(Table26[[#This Row],[M2 Money Stock, Billions of Dollars, Monthly, Seasonally Adjusted]]-B570)/B570</f>
        <v>3.6147266641874572E-3</v>
      </c>
      <c r="D571" s="31">
        <f>((1+Table26[[#This Row],[Monthly change]])^12)-1</f>
        <v>4.4249568197420652E-2</v>
      </c>
    </row>
    <row r="572" spans="1:4" x14ac:dyDescent="0.2">
      <c r="A572" s="33">
        <v>38777</v>
      </c>
      <c r="B572" s="57">
        <f>VLOOKUP(Table26[[#This Row],[Date]],'DB Money Supply'!$A:$E,5)</f>
        <v>6761.1</v>
      </c>
      <c r="C572" s="30">
        <f>(Table26[[#This Row],[M2 Money Stock, Billions of Dollars, Monthly, Seasonally Adjusted]]-B571)/B571</f>
        <v>2.1195233295784937E-3</v>
      </c>
      <c r="D572" s="31">
        <f>((1+Table26[[#This Row],[Monthly change]])^12)-1</f>
        <v>2.5732881776806549E-2</v>
      </c>
    </row>
    <row r="573" spans="1:4" x14ac:dyDescent="0.2">
      <c r="A573" s="55">
        <v>38808</v>
      </c>
      <c r="B573" s="57">
        <f>VLOOKUP(Table26[[#This Row],[Date]],'DB Money Supply'!$A:$E,5)</f>
        <v>6798.5</v>
      </c>
      <c r="C573" s="30">
        <f>(Table26[[#This Row],[M2 Money Stock, Billions of Dollars, Monthly, Seasonally Adjusted]]-B572)/B572</f>
        <v>5.5316442590702154E-3</v>
      </c>
      <c r="D573" s="31">
        <f>((1+Table26[[#This Row],[Monthly change]])^12)-1</f>
        <v>6.8436976449352871E-2</v>
      </c>
    </row>
    <row r="574" spans="1:4" x14ac:dyDescent="0.2">
      <c r="A574" s="33">
        <v>38838</v>
      </c>
      <c r="B574" s="57">
        <f>VLOOKUP(Table26[[#This Row],[Date]],'DB Money Supply'!$A:$E,5)</f>
        <v>6805.2</v>
      </c>
      <c r="C574" s="30">
        <f>(Table26[[#This Row],[M2 Money Stock, Billions of Dollars, Monthly, Seasonally Adjusted]]-B573)/B573</f>
        <v>9.8551150989186127E-4</v>
      </c>
      <c r="D574" s="31">
        <f>((1+Table26[[#This Row],[Monthly change]])^12)-1</f>
        <v>1.1890450535625208E-2</v>
      </c>
    </row>
    <row r="575" spans="1:4" x14ac:dyDescent="0.2">
      <c r="A575" s="55">
        <v>38869</v>
      </c>
      <c r="B575" s="57">
        <f>VLOOKUP(Table26[[#This Row],[Date]],'DB Money Supply'!$A:$E,5)</f>
        <v>6843.2</v>
      </c>
      <c r="C575" s="30">
        <f>(Table26[[#This Row],[M2 Money Stock, Billions of Dollars, Monthly, Seasonally Adjusted]]-B574)/B574</f>
        <v>5.5839652030799979E-3</v>
      </c>
      <c r="D575" s="31">
        <f>((1+Table26[[#This Row],[Monthly change]])^12)-1</f>
        <v>6.910429665591411E-2</v>
      </c>
    </row>
    <row r="576" spans="1:4" x14ac:dyDescent="0.2">
      <c r="A576" s="55">
        <v>38899</v>
      </c>
      <c r="B576" s="57">
        <f>VLOOKUP(Table26[[#This Row],[Date]],'DB Money Supply'!$A:$E,5)</f>
        <v>6884.6</v>
      </c>
      <c r="C576" s="30">
        <f>(Table26[[#This Row],[M2 Money Stock, Billions of Dollars, Monthly, Seasonally Adjusted]]-B575)/B575</f>
        <v>6.0498012625673E-3</v>
      </c>
      <c r="D576" s="31">
        <f>((1+Table26[[#This Row],[Monthly change]])^12)-1</f>
        <v>7.5062604117979381E-2</v>
      </c>
    </row>
    <row r="577" spans="1:4" x14ac:dyDescent="0.2">
      <c r="A577" s="33">
        <v>38930</v>
      </c>
      <c r="B577" s="57">
        <f>VLOOKUP(Table26[[#This Row],[Date]],'DB Money Supply'!$A:$E,5)</f>
        <v>6915.4</v>
      </c>
      <c r="C577" s="30">
        <f>(Table26[[#This Row],[M2 Money Stock, Billions of Dollars, Monthly, Seasonally Adjusted]]-B576)/B576</f>
        <v>4.4737530139731096E-3</v>
      </c>
      <c r="D577" s="31">
        <f>((1+Table26[[#This Row],[Monthly change]])^12)-1</f>
        <v>5.5025889390063032E-2</v>
      </c>
    </row>
    <row r="578" spans="1:4" x14ac:dyDescent="0.2">
      <c r="A578" s="55">
        <v>38961</v>
      </c>
      <c r="B578" s="57">
        <f>VLOOKUP(Table26[[#This Row],[Date]],'DB Money Supply'!$A:$E,5)</f>
        <v>6942.6</v>
      </c>
      <c r="C578" s="30">
        <f>(Table26[[#This Row],[M2 Money Stock, Billions of Dollars, Monthly, Seasonally Adjusted]]-B577)/B577</f>
        <v>3.9332504265842507E-3</v>
      </c>
      <c r="D578" s="31">
        <f>((1+Table26[[#This Row],[Monthly change]])^12)-1</f>
        <v>4.8233561449092743E-2</v>
      </c>
    </row>
    <row r="579" spans="1:4" x14ac:dyDescent="0.2">
      <c r="A579" s="33">
        <v>38991</v>
      </c>
      <c r="B579" s="57">
        <f>VLOOKUP(Table26[[#This Row],[Date]],'DB Money Supply'!$A:$E,5)</f>
        <v>6991.6</v>
      </c>
      <c r="C579" s="30">
        <f>(Table26[[#This Row],[M2 Money Stock, Billions of Dollars, Monthly, Seasonally Adjusted]]-B578)/B578</f>
        <v>7.0578745714861861E-3</v>
      </c>
      <c r="D579" s="31">
        <f>((1+Table26[[#This Row],[Monthly change]])^12)-1</f>
        <v>8.8060781483037642E-2</v>
      </c>
    </row>
    <row r="580" spans="1:4" x14ac:dyDescent="0.2">
      <c r="A580" s="55">
        <v>39022</v>
      </c>
      <c r="B580" s="57">
        <f>VLOOKUP(Table26[[#This Row],[Date]],'DB Money Supply'!$A:$E,5)</f>
        <v>7026.5</v>
      </c>
      <c r="C580" s="30">
        <f>(Table26[[#This Row],[M2 Money Stock, Billions of Dollars, Monthly, Seasonally Adjusted]]-B579)/B579</f>
        <v>4.9917043309113274E-3</v>
      </c>
      <c r="D580" s="31">
        <f>((1+Table26[[#This Row],[Monthly change]])^12)-1</f>
        <v>6.1572654515585468E-2</v>
      </c>
    </row>
    <row r="581" spans="1:4" x14ac:dyDescent="0.2">
      <c r="A581" s="33">
        <v>39052</v>
      </c>
      <c r="B581" s="57">
        <f>VLOOKUP(Table26[[#This Row],[Date]],'DB Money Supply'!$A:$E,5)</f>
        <v>7069.5</v>
      </c>
      <c r="C581" s="30">
        <f>(Table26[[#This Row],[M2 Money Stock, Billions of Dollars, Monthly, Seasonally Adjusted]]-B580)/B580</f>
        <v>6.1196897459617162E-3</v>
      </c>
      <c r="D581" s="31">
        <f>((1+Table26[[#This Row],[Monthly change]])^12)-1</f>
        <v>7.5959138765098411E-2</v>
      </c>
    </row>
    <row r="582" spans="1:4" x14ac:dyDescent="0.2">
      <c r="A582" s="55">
        <v>39083</v>
      </c>
      <c r="B582" s="57">
        <f>VLOOKUP(Table26[[#This Row],[Date]],'DB Money Supply'!$A:$E,5)</f>
        <v>7107.4</v>
      </c>
      <c r="C582" s="30">
        <f>(Table26[[#This Row],[M2 Money Stock, Billions of Dollars, Monthly, Seasonally Adjusted]]-B581)/B581</f>
        <v>5.3610580663412738E-3</v>
      </c>
      <c r="D582" s="31">
        <f>((1+Table26[[#This Row],[Monthly change]])^12)-1</f>
        <v>6.626390950401051E-2</v>
      </c>
    </row>
    <row r="583" spans="1:4" x14ac:dyDescent="0.2">
      <c r="A583" s="33">
        <v>39114</v>
      </c>
      <c r="B583" s="57">
        <f>VLOOKUP(Table26[[#This Row],[Date]],'DB Money Supply'!$A:$E,5)</f>
        <v>7123.2</v>
      </c>
      <c r="C583" s="30">
        <f>(Table26[[#This Row],[M2 Money Stock, Billions of Dollars, Monthly, Seasonally Adjusted]]-B582)/B582</f>
        <v>2.2230351464670884E-3</v>
      </c>
      <c r="D583" s="31">
        <f>((1+Table26[[#This Row],[Monthly change]])^12)-1</f>
        <v>2.7005015233658503E-2</v>
      </c>
    </row>
    <row r="584" spans="1:4" x14ac:dyDescent="0.2">
      <c r="A584" s="55">
        <v>39142</v>
      </c>
      <c r="B584" s="57">
        <f>VLOOKUP(Table26[[#This Row],[Date]],'DB Money Supply'!$A:$E,5)</f>
        <v>7156.9</v>
      </c>
      <c r="C584" s="30">
        <f>(Table26[[#This Row],[M2 Money Stock, Billions of Dollars, Monthly, Seasonally Adjusted]]-B583)/B583</f>
        <v>4.7310197663970998E-3</v>
      </c>
      <c r="D584" s="31">
        <f>((1+Table26[[#This Row],[Monthly change]])^12)-1</f>
        <v>5.8273031539609832E-2</v>
      </c>
    </row>
    <row r="585" spans="1:4" x14ac:dyDescent="0.2">
      <c r="A585" s="33">
        <v>39173</v>
      </c>
      <c r="B585" s="57">
        <f>VLOOKUP(Table26[[#This Row],[Date]],'DB Money Supply'!$A:$E,5)</f>
        <v>7229.3</v>
      </c>
      <c r="C585" s="30">
        <f>(Table26[[#This Row],[M2 Money Stock, Billions of Dollars, Monthly, Seasonally Adjusted]]-B584)/B584</f>
        <v>1.0116111724350004E-2</v>
      </c>
      <c r="D585" s="31">
        <f>((1+Table26[[#This Row],[Monthly change]])^12)-1</f>
        <v>0.12838051951623464</v>
      </c>
    </row>
    <row r="586" spans="1:4" x14ac:dyDescent="0.2">
      <c r="A586" s="55">
        <v>39203</v>
      </c>
      <c r="B586" s="57">
        <f>VLOOKUP(Table26[[#This Row],[Date]],'DB Money Supply'!$A:$E,5)</f>
        <v>7243.2</v>
      </c>
      <c r="C586" s="30">
        <f>(Table26[[#This Row],[M2 Money Stock, Billions of Dollars, Monthly, Seasonally Adjusted]]-B585)/B585</f>
        <v>1.9227311081293674E-3</v>
      </c>
      <c r="D586" s="31">
        <f>((1+Table26[[#This Row],[Monthly change]])^12)-1</f>
        <v>2.3318338937595051E-2</v>
      </c>
    </row>
    <row r="587" spans="1:4" x14ac:dyDescent="0.2">
      <c r="A587" s="33">
        <v>39234</v>
      </c>
      <c r="B587" s="57">
        <f>VLOOKUP(Table26[[#This Row],[Date]],'DB Money Supply'!$A:$E,5)</f>
        <v>7276.3</v>
      </c>
      <c r="C587" s="30">
        <f>(Table26[[#This Row],[M2 Money Stock, Billions of Dollars, Monthly, Seasonally Adjusted]]-B586)/B586</f>
        <v>4.5698034018114043E-3</v>
      </c>
      <c r="D587" s="31">
        <f>((1+Table26[[#This Row],[Monthly change]])^12)-1</f>
        <v>5.6237138055367009E-2</v>
      </c>
    </row>
    <row r="588" spans="1:4" x14ac:dyDescent="0.2">
      <c r="A588" s="55">
        <v>39264</v>
      </c>
      <c r="B588" s="57">
        <f>VLOOKUP(Table26[[#This Row],[Date]],'DB Money Supply'!$A:$E,5)</f>
        <v>7306.6</v>
      </c>
      <c r="C588" s="30">
        <f>(Table26[[#This Row],[M2 Money Stock, Billions of Dollars, Monthly, Seasonally Adjusted]]-B587)/B587</f>
        <v>4.1642043346206423E-3</v>
      </c>
      <c r="D588" s="31">
        <f>((1+Table26[[#This Row],[Monthly change]])^12)-1</f>
        <v>5.1130967461848975E-2</v>
      </c>
    </row>
    <row r="589" spans="1:4" x14ac:dyDescent="0.2">
      <c r="A589" s="33">
        <v>39295</v>
      </c>
      <c r="B589" s="57">
        <f>VLOOKUP(Table26[[#This Row],[Date]],'DB Money Supply'!$A:$E,5)</f>
        <v>7382.8</v>
      </c>
      <c r="C589" s="30">
        <f>(Table26[[#This Row],[M2 Money Stock, Billions of Dollars, Monthly, Seasonally Adjusted]]-B588)/B588</f>
        <v>1.0428927271234201E-2</v>
      </c>
      <c r="D589" s="31">
        <f>((1+Table26[[#This Row],[Monthly change]])^12)-1</f>
        <v>0.13258094906321172</v>
      </c>
    </row>
    <row r="590" spans="1:4" x14ac:dyDescent="0.2">
      <c r="A590" s="55">
        <v>39326</v>
      </c>
      <c r="B590" s="57">
        <f>VLOOKUP(Table26[[#This Row],[Date]],'DB Money Supply'!$A:$E,5)</f>
        <v>7401.1</v>
      </c>
      <c r="C590" s="30">
        <f>(Table26[[#This Row],[M2 Money Stock, Billions of Dollars, Monthly, Seasonally Adjusted]]-B589)/B589</f>
        <v>2.4787343555290921E-3</v>
      </c>
      <c r="D590" s="31">
        <f>((1+Table26[[#This Row],[Monthly change]])^12)-1</f>
        <v>3.0153693734676912E-2</v>
      </c>
    </row>
    <row r="591" spans="1:4" x14ac:dyDescent="0.2">
      <c r="A591" s="33">
        <v>39356</v>
      </c>
      <c r="B591" s="57">
        <f>VLOOKUP(Table26[[#This Row],[Date]],'DB Money Supply'!$A:$E,5)</f>
        <v>7414.8</v>
      </c>
      <c r="C591" s="30">
        <f>(Table26[[#This Row],[M2 Money Stock, Billions of Dollars, Monthly, Seasonally Adjusted]]-B590)/B590</f>
        <v>1.8510761913769329E-3</v>
      </c>
      <c r="D591" s="31">
        <f>((1+Table26[[#This Row],[Monthly change]])^12)-1</f>
        <v>2.2440463397707999E-2</v>
      </c>
    </row>
    <row r="592" spans="1:4" x14ac:dyDescent="0.2">
      <c r="A592" s="55">
        <v>39387</v>
      </c>
      <c r="B592" s="57">
        <f>VLOOKUP(Table26[[#This Row],[Date]],'DB Money Supply'!$A:$E,5)</f>
        <v>7439.6</v>
      </c>
      <c r="C592" s="30">
        <f>(Table26[[#This Row],[M2 Money Stock, Billions of Dollars, Monthly, Seasonally Adjusted]]-B591)/B591</f>
        <v>3.3446620272967824E-3</v>
      </c>
      <c r="D592" s="31">
        <f>((1+Table26[[#This Row],[Monthly change]])^12)-1</f>
        <v>4.0882564543462729E-2</v>
      </c>
    </row>
    <row r="593" spans="1:4" x14ac:dyDescent="0.2">
      <c r="A593" s="33">
        <v>39417</v>
      </c>
      <c r="B593" s="57">
        <f>VLOOKUP(Table26[[#This Row],[Date]],'DB Money Supply'!$A:$E,5)</f>
        <v>7469.4</v>
      </c>
      <c r="C593" s="30">
        <f>(Table26[[#This Row],[M2 Money Stock, Billions of Dollars, Monthly, Seasonally Adjusted]]-B592)/B592</f>
        <v>4.0055916984783144E-3</v>
      </c>
      <c r="D593" s="31">
        <f>((1+Table26[[#This Row],[Monthly change]])^12)-1</f>
        <v>4.9140322243672596E-2</v>
      </c>
    </row>
    <row r="594" spans="1:4" x14ac:dyDescent="0.2">
      <c r="A594" s="55">
        <v>39448</v>
      </c>
      <c r="B594" s="57">
        <f>VLOOKUP(Table26[[#This Row],[Date]],'DB Money Supply'!$A:$E,5)</f>
        <v>7503.1</v>
      </c>
      <c r="C594" s="30">
        <f>(Table26[[#This Row],[M2 Money Stock, Billions of Dollars, Monthly, Seasonally Adjusted]]-B593)/B593</f>
        <v>4.5117412375827682E-3</v>
      </c>
      <c r="D594" s="31">
        <f>((1+Table26[[#This Row],[Monthly change]])^12)-1</f>
        <v>5.5504789672225163E-2</v>
      </c>
    </row>
    <row r="595" spans="1:4" x14ac:dyDescent="0.2">
      <c r="A595" s="55">
        <v>39479</v>
      </c>
      <c r="B595" s="57">
        <f>VLOOKUP(Table26[[#This Row],[Date]],'DB Money Supply'!$A:$E,5)</f>
        <v>7587.6</v>
      </c>
      <c r="C595" s="30">
        <f>(Table26[[#This Row],[M2 Money Stock, Billions of Dollars, Monthly, Seasonally Adjusted]]-B594)/B594</f>
        <v>1.1262011701829909E-2</v>
      </c>
      <c r="D595" s="31">
        <f>((1+Table26[[#This Row],[Monthly change]])^12)-1</f>
        <v>0.14383746718173818</v>
      </c>
    </row>
    <row r="596" spans="1:4" x14ac:dyDescent="0.2">
      <c r="A596" s="33">
        <v>39508</v>
      </c>
      <c r="B596" s="57">
        <f>VLOOKUP(Table26[[#This Row],[Date]],'DB Money Supply'!$A:$E,5)</f>
        <v>7653.3</v>
      </c>
      <c r="C596" s="30">
        <f>(Table26[[#This Row],[M2 Money Stock, Billions of Dollars, Monthly, Seasonally Adjusted]]-B595)/B595</f>
        <v>8.6588644630713023E-3</v>
      </c>
      <c r="D596" s="31">
        <f>((1+Table26[[#This Row],[Monthly change]])^12)-1</f>
        <v>0.10900043213689892</v>
      </c>
    </row>
    <row r="597" spans="1:4" x14ac:dyDescent="0.2">
      <c r="A597" s="55">
        <v>39539</v>
      </c>
      <c r="B597" s="57">
        <f>VLOOKUP(Table26[[#This Row],[Date]],'DB Money Supply'!$A:$E,5)</f>
        <v>7696.1</v>
      </c>
      <c r="C597" s="30">
        <f>(Table26[[#This Row],[M2 Money Stock, Billions of Dollars, Monthly, Seasonally Adjusted]]-B596)/B596</f>
        <v>5.5923588517371829E-3</v>
      </c>
      <c r="D597" s="31">
        <f>((1+Table26[[#This Row],[Monthly change]])^12)-1</f>
        <v>6.9211387836399796E-2</v>
      </c>
    </row>
    <row r="598" spans="1:4" x14ac:dyDescent="0.2">
      <c r="A598" s="33">
        <v>39569</v>
      </c>
      <c r="B598" s="57">
        <f>VLOOKUP(Table26[[#This Row],[Date]],'DB Money Supply'!$A:$E,5)</f>
        <v>7708.3</v>
      </c>
      <c r="C598" s="30">
        <f>(Table26[[#This Row],[M2 Money Stock, Billions of Dollars, Monthly, Seasonally Adjusted]]-B597)/B597</f>
        <v>1.5852184872857443E-3</v>
      </c>
      <c r="D598" s="31">
        <f>((1+Table26[[#This Row],[Monthly change]])^12)-1</f>
        <v>1.9189353921410746E-2</v>
      </c>
    </row>
    <row r="599" spans="1:4" x14ac:dyDescent="0.2">
      <c r="A599" s="55">
        <v>39600</v>
      </c>
      <c r="B599" s="57">
        <f>VLOOKUP(Table26[[#This Row],[Date]],'DB Money Supply'!$A:$E,5)</f>
        <v>7725.8</v>
      </c>
      <c r="C599" s="30">
        <f>(Table26[[#This Row],[M2 Money Stock, Billions of Dollars, Monthly, Seasonally Adjusted]]-B598)/B598</f>
        <v>2.2702800876976763E-3</v>
      </c>
      <c r="D599" s="31">
        <f>((1+Table26[[#This Row],[Monthly change]])^12)-1</f>
        <v>2.7586123891768066E-2</v>
      </c>
    </row>
    <row r="600" spans="1:4" x14ac:dyDescent="0.2">
      <c r="A600" s="33">
        <v>39630</v>
      </c>
      <c r="B600" s="57">
        <f>VLOOKUP(Table26[[#This Row],[Date]],'DB Money Supply'!$A:$E,5)</f>
        <v>7772.1</v>
      </c>
      <c r="C600" s="30">
        <f>(Table26[[#This Row],[M2 Money Stock, Billions of Dollars, Monthly, Seasonally Adjusted]]-B599)/B599</f>
        <v>5.9929068834295709E-3</v>
      </c>
      <c r="D600" s="31">
        <f>((1+Table26[[#This Row],[Monthly change]])^12)-1</f>
        <v>7.4333264497241869E-2</v>
      </c>
    </row>
    <row r="601" spans="1:4" x14ac:dyDescent="0.2">
      <c r="A601" s="55">
        <v>39661</v>
      </c>
      <c r="B601" s="57">
        <f>VLOOKUP(Table26[[#This Row],[Date]],'DB Money Supply'!$A:$E,5)</f>
        <v>7787</v>
      </c>
      <c r="C601" s="30">
        <f>(Table26[[#This Row],[M2 Money Stock, Billions of Dollars, Monthly, Seasonally Adjusted]]-B600)/B600</f>
        <v>1.9171137787727429E-3</v>
      </c>
      <c r="D601" s="31">
        <f>((1+Table26[[#This Row],[Monthly change]])^12)-1</f>
        <v>2.3249493641853247E-2</v>
      </c>
    </row>
    <row r="602" spans="1:4" x14ac:dyDescent="0.2">
      <c r="A602" s="33">
        <v>39692</v>
      </c>
      <c r="B602" s="57">
        <f>VLOOKUP(Table26[[#This Row],[Date]],'DB Money Supply'!$A:$E,5)</f>
        <v>7856.5</v>
      </c>
      <c r="C602" s="30">
        <f>(Table26[[#This Row],[M2 Money Stock, Billions of Dollars, Monthly, Seasonally Adjusted]]-B601)/B601</f>
        <v>8.9251316296391423E-3</v>
      </c>
      <c r="D602" s="31">
        <f>((1+Table26[[#This Row],[Monthly change]])^12)-1</f>
        <v>0.11251860291344551</v>
      </c>
    </row>
    <row r="603" spans="1:4" x14ac:dyDescent="0.2">
      <c r="A603" s="55">
        <v>39722</v>
      </c>
      <c r="B603" s="57">
        <f>VLOOKUP(Table26[[#This Row],[Date]],'DB Money Supply'!$A:$E,5)</f>
        <v>7963.1</v>
      </c>
      <c r="C603" s="30">
        <f>(Table26[[#This Row],[M2 Money Stock, Billions of Dollars, Monthly, Seasonally Adjusted]]-B602)/B602</f>
        <v>1.3568382867689221E-2</v>
      </c>
      <c r="D603" s="31">
        <f>((1+Table26[[#This Row],[Monthly change]])^12)-1</f>
        <v>0.17553795816187967</v>
      </c>
    </row>
    <row r="604" spans="1:4" x14ac:dyDescent="0.2">
      <c r="A604" s="33">
        <v>39753</v>
      </c>
      <c r="B604" s="57">
        <f>VLOOKUP(Table26[[#This Row],[Date]],'DB Money Supply'!$A:$E,5)</f>
        <v>8013.5</v>
      </c>
      <c r="C604" s="30">
        <f>(Table26[[#This Row],[M2 Money Stock, Billions of Dollars, Monthly, Seasonally Adjusted]]-B603)/B603</f>
        <v>6.3291934045785732E-3</v>
      </c>
      <c r="D604" s="31">
        <f>((1+Table26[[#This Row],[Monthly change]])^12)-1</f>
        <v>7.8650775390493255E-2</v>
      </c>
    </row>
    <row r="605" spans="1:4" x14ac:dyDescent="0.2">
      <c r="A605" s="55">
        <v>39783</v>
      </c>
      <c r="B605" s="57">
        <f>VLOOKUP(Table26[[#This Row],[Date]],'DB Money Supply'!$A:$E,5)</f>
        <v>8189.7</v>
      </c>
      <c r="C605" s="30">
        <f>(Table26[[#This Row],[M2 Money Stock, Billions of Dollars, Monthly, Seasonally Adjusted]]-B604)/B604</f>
        <v>2.1987895426467813E-2</v>
      </c>
      <c r="D605" s="31">
        <f>((1+Table26[[#This Row],[Monthly change]])^12)-1</f>
        <v>0.2982221771508442</v>
      </c>
    </row>
    <row r="606" spans="1:4" x14ac:dyDescent="0.2">
      <c r="A606" s="33">
        <v>39814</v>
      </c>
      <c r="B606" s="57">
        <f>VLOOKUP(Table26[[#This Row],[Date]],'DB Money Supply'!$A:$E,5)</f>
        <v>8271.2000000000007</v>
      </c>
      <c r="C606" s="30">
        <f>(Table26[[#This Row],[M2 Money Stock, Billions of Dollars, Monthly, Seasonally Adjusted]]-B605)/B605</f>
        <v>9.9515244758661379E-3</v>
      </c>
      <c r="D606" s="31">
        <f>((1+Table26[[#This Row],[Monthly change]])^12)-1</f>
        <v>0.12617621012807745</v>
      </c>
    </row>
    <row r="607" spans="1:4" x14ac:dyDescent="0.2">
      <c r="A607" s="55">
        <v>39845</v>
      </c>
      <c r="B607" s="57">
        <f>VLOOKUP(Table26[[#This Row],[Date]],'DB Money Supply'!$A:$E,5)</f>
        <v>8300.5</v>
      </c>
      <c r="C607" s="30">
        <f>(Table26[[#This Row],[M2 Money Stock, Billions of Dollars, Monthly, Seasonally Adjusted]]-B606)/B606</f>
        <v>3.5424122255536404E-3</v>
      </c>
      <c r="D607" s="31">
        <f>((1+Table26[[#This Row],[Monthly change]])^12)-1</f>
        <v>4.3347017841310453E-2</v>
      </c>
    </row>
    <row r="608" spans="1:4" x14ac:dyDescent="0.2">
      <c r="A608" s="33">
        <v>39873</v>
      </c>
      <c r="B608" s="57">
        <f>VLOOKUP(Table26[[#This Row],[Date]],'DB Money Supply'!$A:$E,5)</f>
        <v>8366.5</v>
      </c>
      <c r="C608" s="30">
        <f>(Table26[[#This Row],[M2 Money Stock, Billions of Dollars, Monthly, Seasonally Adjusted]]-B607)/B607</f>
        <v>7.9513282332389617E-3</v>
      </c>
      <c r="D608" s="31">
        <f>((1+Table26[[#This Row],[Monthly change]])^12)-1</f>
        <v>9.9701298384905268E-2</v>
      </c>
    </row>
    <row r="609" spans="1:4" x14ac:dyDescent="0.2">
      <c r="A609" s="55">
        <v>39904</v>
      </c>
      <c r="B609" s="57">
        <f>VLOOKUP(Table26[[#This Row],[Date]],'DB Money Supply'!$A:$E,5)</f>
        <v>8369.9</v>
      </c>
      <c r="C609" s="30">
        <f>(Table26[[#This Row],[M2 Money Stock, Billions of Dollars, Monthly, Seasonally Adjusted]]-B608)/B608</f>
        <v>4.0638259726285018E-4</v>
      </c>
      <c r="D609" s="31">
        <f>((1+Table26[[#This Row],[Monthly change]])^12)-1</f>
        <v>4.8875056352917223E-3</v>
      </c>
    </row>
    <row r="610" spans="1:4" x14ac:dyDescent="0.2">
      <c r="A610" s="33">
        <v>39934</v>
      </c>
      <c r="B610" s="57">
        <f>VLOOKUP(Table26[[#This Row],[Date]],'DB Money Supply'!$A:$E,5)</f>
        <v>8427.6</v>
      </c>
      <c r="C610" s="30">
        <f>(Table26[[#This Row],[M2 Money Stock, Billions of Dollars, Monthly, Seasonally Adjusted]]-B609)/B609</f>
        <v>6.8937502240171006E-3</v>
      </c>
      <c r="D610" s="31">
        <f>((1+Table26[[#This Row],[Monthly change]])^12)-1</f>
        <v>8.5934779137545547E-2</v>
      </c>
    </row>
    <row r="611" spans="1:4" x14ac:dyDescent="0.2">
      <c r="A611" s="55">
        <v>39965</v>
      </c>
      <c r="B611" s="57">
        <f>VLOOKUP(Table26[[#This Row],[Date]],'DB Money Supply'!$A:$E,5)</f>
        <v>8437.2000000000007</v>
      </c>
      <c r="C611" s="30">
        <f>(Table26[[#This Row],[M2 Money Stock, Billions of Dollars, Monthly, Seasonally Adjusted]]-B610)/B610</f>
        <v>1.1391143386017802E-3</v>
      </c>
      <c r="D611" s="31">
        <f>((1+Table26[[#This Row],[Monthly change]])^12)-1</f>
        <v>1.3755338456231669E-2</v>
      </c>
    </row>
    <row r="612" spans="1:4" x14ac:dyDescent="0.2">
      <c r="A612" s="33">
        <v>39995</v>
      </c>
      <c r="B612" s="57">
        <f>VLOOKUP(Table26[[#This Row],[Date]],'DB Money Supply'!$A:$E,5)</f>
        <v>8442</v>
      </c>
      <c r="C612" s="30">
        <f>(Table26[[#This Row],[M2 Money Stock, Billions of Dollars, Monthly, Seasonally Adjusted]]-B611)/B611</f>
        <v>5.6890911676850994E-4</v>
      </c>
      <c r="D612" s="31">
        <f>((1+Table26[[#This Row],[Monthly change]])^12)-1</f>
        <v>6.8483113625943393E-3</v>
      </c>
    </row>
    <row r="613" spans="1:4" x14ac:dyDescent="0.2">
      <c r="A613" s="55">
        <v>40026</v>
      </c>
      <c r="B613" s="57">
        <f>VLOOKUP(Table26[[#This Row],[Date]],'DB Money Supply'!$A:$E,5)</f>
        <v>8441.7999999999993</v>
      </c>
      <c r="C613" s="30">
        <f>(Table26[[#This Row],[M2 Money Stock, Billions of Dollars, Monthly, Seasonally Adjusted]]-B612)/B612</f>
        <v>-2.3691068467274057E-5</v>
      </c>
      <c r="D613" s="31">
        <f>((1+Table26[[#This Row],[Monthly change]])^12)-1</f>
        <v>-2.842557809281665E-4</v>
      </c>
    </row>
    <row r="614" spans="1:4" x14ac:dyDescent="0.2">
      <c r="A614" s="55">
        <v>40057</v>
      </c>
      <c r="B614" s="57">
        <f>VLOOKUP(Table26[[#This Row],[Date]],'DB Money Supply'!$A:$E,5)</f>
        <v>8441.1</v>
      </c>
      <c r="C614" s="30">
        <f>(Table26[[#This Row],[M2 Money Stock, Billions of Dollars, Monthly, Seasonally Adjusted]]-B613)/B613</f>
        <v>-8.2920704115106809E-5</v>
      </c>
      <c r="D614" s="31">
        <f>((1+Table26[[#This Row],[Monthly change]])^12)-1</f>
        <v>-9.9459476914143252E-4</v>
      </c>
    </row>
    <row r="615" spans="1:4" x14ac:dyDescent="0.2">
      <c r="A615" s="33">
        <v>40087</v>
      </c>
      <c r="B615" s="57">
        <f>VLOOKUP(Table26[[#This Row],[Date]],'DB Money Supply'!$A:$E,5)</f>
        <v>8468.1</v>
      </c>
      <c r="C615" s="30">
        <f>(Table26[[#This Row],[M2 Money Stock, Billions of Dollars, Monthly, Seasonally Adjusted]]-B614)/B614</f>
        <v>3.1986352489604434E-3</v>
      </c>
      <c r="D615" s="31">
        <f>((1+Table26[[#This Row],[Monthly change]])^12)-1</f>
        <v>3.9066138462212852E-2</v>
      </c>
    </row>
    <row r="616" spans="1:4" x14ac:dyDescent="0.2">
      <c r="A616" s="55">
        <v>40118</v>
      </c>
      <c r="B616" s="57">
        <f>VLOOKUP(Table26[[#This Row],[Date]],'DB Money Supply'!$A:$E,5)</f>
        <v>8498.2000000000007</v>
      </c>
      <c r="C616" s="30">
        <f>(Table26[[#This Row],[M2 Money Stock, Billions of Dollars, Monthly, Seasonally Adjusted]]-B615)/B615</f>
        <v>3.5545163614034273E-3</v>
      </c>
      <c r="D616" s="31">
        <f>((1+Table26[[#This Row],[Monthly change]])^12)-1</f>
        <v>4.3498038685344964E-2</v>
      </c>
    </row>
    <row r="617" spans="1:4" x14ac:dyDescent="0.2">
      <c r="A617" s="33">
        <v>40148</v>
      </c>
      <c r="B617" s="57">
        <f>VLOOKUP(Table26[[#This Row],[Date]],'DB Money Supply'!$A:$E,5)</f>
        <v>8493.1</v>
      </c>
      <c r="C617" s="30">
        <f>(Table26[[#This Row],[M2 Money Stock, Billions of Dollars, Monthly, Seasonally Adjusted]]-B616)/B616</f>
        <v>-6.0012708573584561E-4</v>
      </c>
      <c r="D617" s="31">
        <f>((1+Table26[[#This Row],[Monthly change]])^12)-1</f>
        <v>-7.1778024486315317E-3</v>
      </c>
    </row>
    <row r="618" spans="1:4" x14ac:dyDescent="0.2">
      <c r="A618" s="55">
        <v>40179</v>
      </c>
      <c r="B618" s="57">
        <f>VLOOKUP(Table26[[#This Row],[Date]],'DB Money Supply'!$A:$E,5)</f>
        <v>8455.4</v>
      </c>
      <c r="C618" s="30">
        <f>(Table26[[#This Row],[M2 Money Stock, Billions of Dollars, Monthly, Seasonally Adjusted]]-B617)/B617</f>
        <v>-4.4388974579365279E-3</v>
      </c>
      <c r="D618" s="31">
        <f>((1+Table26[[#This Row],[Monthly change]])^12)-1</f>
        <v>-5.1985369074737275E-2</v>
      </c>
    </row>
    <row r="619" spans="1:4" x14ac:dyDescent="0.2">
      <c r="A619" s="33">
        <v>40210</v>
      </c>
      <c r="B619" s="57">
        <f>VLOOKUP(Table26[[#This Row],[Date]],'DB Money Supply'!$A:$E,5)</f>
        <v>8505.1</v>
      </c>
      <c r="C619" s="30">
        <f>(Table26[[#This Row],[M2 Money Stock, Billions of Dollars, Monthly, Seasonally Adjusted]]-B618)/B618</f>
        <v>5.8779005132815398E-3</v>
      </c>
      <c r="D619" s="31">
        <f>((1+Table26[[#This Row],[Monthly change]])^12)-1</f>
        <v>7.2860361333442425E-2</v>
      </c>
    </row>
    <row r="620" spans="1:4" x14ac:dyDescent="0.2">
      <c r="A620" s="55">
        <v>40238</v>
      </c>
      <c r="B620" s="57">
        <f>VLOOKUP(Table26[[#This Row],[Date]],'DB Money Supply'!$A:$E,5)</f>
        <v>8502.2000000000007</v>
      </c>
      <c r="C620" s="30">
        <f>(Table26[[#This Row],[M2 Money Stock, Billions of Dollars, Monthly, Seasonally Adjusted]]-B619)/B619</f>
        <v>-3.4097188745571907E-4</v>
      </c>
      <c r="D620" s="31">
        <f>((1+Table26[[#This Row],[Monthly change]])^12)-1</f>
        <v>-4.0839980833745626E-3</v>
      </c>
    </row>
    <row r="621" spans="1:4" x14ac:dyDescent="0.2">
      <c r="A621" s="33">
        <v>40269</v>
      </c>
      <c r="B621" s="57">
        <f>VLOOKUP(Table26[[#This Row],[Date]],'DB Money Supply'!$A:$E,5)</f>
        <v>8532.7999999999993</v>
      </c>
      <c r="C621" s="30">
        <f>(Table26[[#This Row],[M2 Money Stock, Billions of Dollars, Monthly, Seasonally Adjusted]]-B620)/B620</f>
        <v>3.5990684763941736E-3</v>
      </c>
      <c r="D621" s="31">
        <f>((1+Table26[[#This Row],[Monthly change]])^12)-1</f>
        <v>4.4054079003424507E-2</v>
      </c>
    </row>
    <row r="622" spans="1:4" x14ac:dyDescent="0.2">
      <c r="A622" s="55">
        <v>40299</v>
      </c>
      <c r="B622" s="57">
        <f>VLOOKUP(Table26[[#This Row],[Date]],'DB Money Supply'!$A:$E,5)</f>
        <v>8587.7000000000007</v>
      </c>
      <c r="C622" s="30">
        <f>(Table26[[#This Row],[M2 Money Stock, Billions of Dollars, Monthly, Seasonally Adjusted]]-B621)/B621</f>
        <v>6.4339958747423424E-3</v>
      </c>
      <c r="D622" s="31">
        <f>((1+Table26[[#This Row],[Monthly change]])^12)-1</f>
        <v>7.999955914755752E-2</v>
      </c>
    </row>
    <row r="623" spans="1:4" x14ac:dyDescent="0.2">
      <c r="A623" s="33">
        <v>40330</v>
      </c>
      <c r="B623" s="57">
        <f>VLOOKUP(Table26[[#This Row],[Date]],'DB Money Supply'!$A:$E,5)</f>
        <v>8606.7000000000007</v>
      </c>
      <c r="C623" s="30">
        <f>(Table26[[#This Row],[M2 Money Stock, Billions of Dollars, Monthly, Seasonally Adjusted]]-B622)/B622</f>
        <v>2.2124666674429704E-3</v>
      </c>
      <c r="D623" s="31">
        <f>((1+Table26[[#This Row],[Monthly change]])^12)-1</f>
        <v>2.6875065099576156E-2</v>
      </c>
    </row>
    <row r="624" spans="1:4" x14ac:dyDescent="0.2">
      <c r="A624" s="55">
        <v>40360</v>
      </c>
      <c r="B624" s="57">
        <f>VLOOKUP(Table26[[#This Row],[Date]],'DB Money Supply'!$A:$E,5)</f>
        <v>8616.2999999999993</v>
      </c>
      <c r="C624" s="30">
        <f>(Table26[[#This Row],[M2 Money Stock, Billions of Dollars, Monthly, Seasonally Adjusted]]-B623)/B623</f>
        <v>1.1154100874898095E-3</v>
      </c>
      <c r="D624" s="31">
        <f>((1+Table26[[#This Row],[Monthly change]])^12)-1</f>
        <v>1.3467340334929467E-2</v>
      </c>
    </row>
    <row r="625" spans="1:4" x14ac:dyDescent="0.2">
      <c r="A625" s="33">
        <v>40391</v>
      </c>
      <c r="B625" s="57">
        <f>VLOOKUP(Table26[[#This Row],[Date]],'DB Money Supply'!$A:$E,5)</f>
        <v>8666.7000000000007</v>
      </c>
      <c r="C625" s="30">
        <f>(Table26[[#This Row],[M2 Money Stock, Billions of Dollars, Monthly, Seasonally Adjusted]]-B624)/B624</f>
        <v>5.8493785035341689E-3</v>
      </c>
      <c r="D625" s="31">
        <f>((1+Table26[[#This Row],[Monthly change]])^12)-1</f>
        <v>7.2495362417833276E-2</v>
      </c>
    </row>
    <row r="626" spans="1:4" x14ac:dyDescent="0.2">
      <c r="A626" s="55">
        <v>40422</v>
      </c>
      <c r="B626" s="57">
        <f>VLOOKUP(Table26[[#This Row],[Date]],'DB Money Supply'!$A:$E,5)</f>
        <v>8697.7999999999993</v>
      </c>
      <c r="C626" s="30">
        <f>(Table26[[#This Row],[M2 Money Stock, Billions of Dollars, Monthly, Seasonally Adjusted]]-B625)/B625</f>
        <v>3.5884477367393057E-3</v>
      </c>
      <c r="D626" s="31">
        <f>((1+Table26[[#This Row],[Monthly change]])^12)-1</f>
        <v>4.3921500388866441E-2</v>
      </c>
    </row>
    <row r="627" spans="1:4" x14ac:dyDescent="0.2">
      <c r="A627" s="33">
        <v>40452</v>
      </c>
      <c r="B627" s="57">
        <f>VLOOKUP(Table26[[#This Row],[Date]],'DB Money Supply'!$A:$E,5)</f>
        <v>8746.9</v>
      </c>
      <c r="C627" s="30">
        <f>(Table26[[#This Row],[M2 Money Stock, Billions of Dollars, Monthly, Seasonally Adjusted]]-B626)/B626</f>
        <v>5.6451056589022931E-3</v>
      </c>
      <c r="D627" s="31">
        <f>((1+Table26[[#This Row],[Monthly change]])^12)-1</f>
        <v>6.9884588179448759E-2</v>
      </c>
    </row>
    <row r="628" spans="1:4" x14ac:dyDescent="0.2">
      <c r="A628" s="55">
        <v>40483</v>
      </c>
      <c r="B628" s="57">
        <f>VLOOKUP(Table26[[#This Row],[Date]],'DB Money Supply'!$A:$E,5)</f>
        <v>8767.7000000000007</v>
      </c>
      <c r="C628" s="30">
        <f>(Table26[[#This Row],[M2 Money Stock, Billions of Dollars, Monthly, Seasonally Adjusted]]-B627)/B627</f>
        <v>2.3779853433789221E-3</v>
      </c>
      <c r="D628" s="31">
        <f>((1+Table26[[#This Row],[Monthly change]])^12)-1</f>
        <v>2.8912016107287775E-2</v>
      </c>
    </row>
    <row r="629" spans="1:4" x14ac:dyDescent="0.2">
      <c r="A629" s="33">
        <v>40513</v>
      </c>
      <c r="B629" s="57">
        <f>VLOOKUP(Table26[[#This Row],[Date]],'DB Money Supply'!$A:$E,5)</f>
        <v>8799.4</v>
      </c>
      <c r="C629" s="30">
        <f>(Table26[[#This Row],[M2 Money Stock, Billions of Dollars, Monthly, Seasonally Adjusted]]-B628)/B628</f>
        <v>3.6155434150346049E-3</v>
      </c>
      <c r="D629" s="31">
        <f>((1+Table26[[#This Row],[Monthly change]])^12)-1</f>
        <v>4.4259766081301333E-2</v>
      </c>
    </row>
    <row r="630" spans="1:4" x14ac:dyDescent="0.2">
      <c r="A630" s="55">
        <v>40544</v>
      </c>
      <c r="B630" s="57">
        <f>VLOOKUP(Table26[[#This Row],[Date]],'DB Money Supply'!$A:$E,5)</f>
        <v>8820.4</v>
      </c>
      <c r="C630" s="30">
        <f>(Table26[[#This Row],[M2 Money Stock, Billions of Dollars, Monthly, Seasonally Adjusted]]-B629)/B629</f>
        <v>2.3865263540695956E-3</v>
      </c>
      <c r="D630" s="31">
        <f>((1+Table26[[#This Row],[Monthly change]])^12)-1</f>
        <v>2.9017226243692518E-2</v>
      </c>
    </row>
    <row r="631" spans="1:4" x14ac:dyDescent="0.2">
      <c r="A631" s="33">
        <v>40575</v>
      </c>
      <c r="B631" s="57">
        <f>VLOOKUP(Table26[[#This Row],[Date]],'DB Money Supply'!$A:$E,5)</f>
        <v>8884.2000000000007</v>
      </c>
      <c r="C631" s="30">
        <f>(Table26[[#This Row],[M2 Money Stock, Billions of Dollars, Monthly, Seasonally Adjusted]]-B630)/B630</f>
        <v>7.2332320529682435E-3</v>
      </c>
      <c r="D631" s="31">
        <f>((1+Table26[[#This Row],[Monthly change]])^12)-1</f>
        <v>9.0336508898516188E-2</v>
      </c>
    </row>
    <row r="632" spans="1:4" x14ac:dyDescent="0.2">
      <c r="A632" s="55">
        <v>40603</v>
      </c>
      <c r="B632" s="57">
        <f>VLOOKUP(Table26[[#This Row],[Date]],'DB Money Supply'!$A:$E,5)</f>
        <v>8940.6</v>
      </c>
      <c r="C632" s="30">
        <f>(Table26[[#This Row],[M2 Money Stock, Billions of Dollars, Monthly, Seasonally Adjusted]]-B631)/B631</f>
        <v>6.3483487539676767E-3</v>
      </c>
      <c r="D632" s="31">
        <f>((1+Table26[[#This Row],[Monthly change]])^12)-1</f>
        <v>7.8897184965561529E-2</v>
      </c>
    </row>
    <row r="633" spans="1:4" x14ac:dyDescent="0.2">
      <c r="A633" s="55">
        <v>40634</v>
      </c>
      <c r="B633" s="57">
        <f>VLOOKUP(Table26[[#This Row],[Date]],'DB Money Supply'!$A:$E,5)</f>
        <v>9002.1</v>
      </c>
      <c r="C633" s="30">
        <f>(Table26[[#This Row],[M2 Money Stock, Billions of Dollars, Monthly, Seasonally Adjusted]]-B632)/B632</f>
        <v>6.878732970941547E-3</v>
      </c>
      <c r="D633" s="31">
        <f>((1+Table26[[#This Row],[Monthly change]])^12)-1</f>
        <v>8.5740441813480617E-2</v>
      </c>
    </row>
    <row r="634" spans="1:4" x14ac:dyDescent="0.2">
      <c r="A634" s="33">
        <v>40664</v>
      </c>
      <c r="B634" s="57">
        <f>VLOOKUP(Table26[[#This Row],[Date]],'DB Money Supply'!$A:$E,5)</f>
        <v>9072.7000000000007</v>
      </c>
      <c r="C634" s="30">
        <f>(Table26[[#This Row],[M2 Money Stock, Billions of Dollars, Monthly, Seasonally Adjusted]]-B633)/B633</f>
        <v>7.8426145010609041E-3</v>
      </c>
      <c r="D634" s="31">
        <f>((1+Table26[[#This Row],[Monthly change]])^12)-1</f>
        <v>9.8278828054355394E-2</v>
      </c>
    </row>
    <row r="635" spans="1:4" x14ac:dyDescent="0.2">
      <c r="A635" s="55">
        <v>40695</v>
      </c>
      <c r="B635" s="57">
        <f>VLOOKUP(Table26[[#This Row],[Date]],'DB Money Supply'!$A:$E,5)</f>
        <v>9148.4</v>
      </c>
      <c r="C635" s="30">
        <f>(Table26[[#This Row],[M2 Money Stock, Billions of Dollars, Monthly, Seasonally Adjusted]]-B634)/B634</f>
        <v>8.3437124560493455E-3</v>
      </c>
      <c r="D635" s="31">
        <f>((1+Table26[[#This Row],[Monthly change]])^12)-1</f>
        <v>0.10484952947736281</v>
      </c>
    </row>
    <row r="636" spans="1:4" x14ac:dyDescent="0.2">
      <c r="A636" s="33">
        <v>40725</v>
      </c>
      <c r="B636" s="57">
        <f>VLOOKUP(Table26[[#This Row],[Date]],'DB Money Supply'!$A:$E,5)</f>
        <v>9313.7999999999993</v>
      </c>
      <c r="C636" s="30">
        <f>(Table26[[#This Row],[M2 Money Stock, Billions of Dollars, Monthly, Seasonally Adjusted]]-B635)/B635</f>
        <v>1.8079664203576543E-2</v>
      </c>
      <c r="D636" s="31">
        <f>((1+Table26[[#This Row],[Monthly change]])^12)-1</f>
        <v>0.23988427423392356</v>
      </c>
    </row>
    <row r="637" spans="1:4" x14ac:dyDescent="0.2">
      <c r="A637" s="55">
        <v>40756</v>
      </c>
      <c r="B637" s="57">
        <f>VLOOKUP(Table26[[#This Row],[Date]],'DB Money Supply'!$A:$E,5)</f>
        <v>9505</v>
      </c>
      <c r="C637" s="30">
        <f>(Table26[[#This Row],[M2 Money Stock, Billions of Dollars, Monthly, Seasonally Adjusted]]-B636)/B636</f>
        <v>2.0528677875840232E-2</v>
      </c>
      <c r="D637" s="31">
        <f>((1+Table26[[#This Row],[Monthly change]])^12)-1</f>
        <v>0.2761524541312308</v>
      </c>
    </row>
    <row r="638" spans="1:4" x14ac:dyDescent="0.2">
      <c r="A638" s="33">
        <v>40787</v>
      </c>
      <c r="B638" s="57">
        <f>VLOOKUP(Table26[[#This Row],[Date]],'DB Money Supply'!$A:$E,5)</f>
        <v>9525.7999999999993</v>
      </c>
      <c r="C638" s="30">
        <f>(Table26[[#This Row],[M2 Money Stock, Billions of Dollars, Monthly, Seasonally Adjusted]]-B637)/B637</f>
        <v>2.1883219358231742E-3</v>
      </c>
      <c r="D638" s="31">
        <f>((1+Table26[[#This Row],[Monthly change]])^12)-1</f>
        <v>2.65782377654602E-2</v>
      </c>
    </row>
    <row r="639" spans="1:4" x14ac:dyDescent="0.2">
      <c r="A639" s="55">
        <v>40817</v>
      </c>
      <c r="B639" s="57">
        <f>VLOOKUP(Table26[[#This Row],[Date]],'DB Money Supply'!$A:$E,5)</f>
        <v>9559.5</v>
      </c>
      <c r="C639" s="30">
        <f>(Table26[[#This Row],[M2 Money Stock, Billions of Dollars, Monthly, Seasonally Adjusted]]-B638)/B638</f>
        <v>3.5377606080329977E-3</v>
      </c>
      <c r="D639" s="31">
        <f>((1+Table26[[#This Row],[Monthly change]])^12)-1</f>
        <v>4.3288985883904063E-2</v>
      </c>
    </row>
    <row r="640" spans="1:4" x14ac:dyDescent="0.2">
      <c r="A640" s="33">
        <v>40848</v>
      </c>
      <c r="B640" s="57">
        <f>VLOOKUP(Table26[[#This Row],[Date]],'DB Money Supply'!$A:$E,5)</f>
        <v>9610.1</v>
      </c>
      <c r="C640" s="30">
        <f>(Table26[[#This Row],[M2 Money Stock, Billions of Dollars, Monthly, Seasonally Adjusted]]-B639)/B639</f>
        <v>5.2931638684031975E-3</v>
      </c>
      <c r="D640" s="31">
        <f>((1+Table26[[#This Row],[Monthly change]])^12)-1</f>
        <v>6.5400145191946368E-2</v>
      </c>
    </row>
    <row r="641" spans="1:4" x14ac:dyDescent="0.2">
      <c r="A641" s="55">
        <v>40878</v>
      </c>
      <c r="B641" s="57">
        <f>VLOOKUP(Table26[[#This Row],[Date]],'DB Money Supply'!$A:$E,5)</f>
        <v>9657.7000000000007</v>
      </c>
      <c r="C641" s="30">
        <f>(Table26[[#This Row],[M2 Money Stock, Billions of Dollars, Monthly, Seasonally Adjusted]]-B640)/B640</f>
        <v>4.9531222359809326E-3</v>
      </c>
      <c r="D641" s="31">
        <f>((1+Table26[[#This Row],[Monthly change]])^12)-1</f>
        <v>6.1083706599951215E-2</v>
      </c>
    </row>
    <row r="642" spans="1:4" x14ac:dyDescent="0.2">
      <c r="A642" s="33">
        <v>40909</v>
      </c>
      <c r="B642" s="57">
        <f>VLOOKUP(Table26[[#This Row],[Date]],'DB Money Supply'!$A:$E,5)</f>
        <v>9731.5</v>
      </c>
      <c r="C642" s="30">
        <f>(Table26[[#This Row],[M2 Money Stock, Billions of Dollars, Monthly, Seasonally Adjusted]]-B641)/B641</f>
        <v>7.64157097445554E-3</v>
      </c>
      <c r="D642" s="31">
        <f>((1+Table26[[#This Row],[Monthly change]])^12)-1</f>
        <v>9.5652706588318148E-2</v>
      </c>
    </row>
    <row r="643" spans="1:4" x14ac:dyDescent="0.2">
      <c r="A643" s="55">
        <v>40940</v>
      </c>
      <c r="B643" s="57">
        <f>VLOOKUP(Table26[[#This Row],[Date]],'DB Money Supply'!$A:$E,5)</f>
        <v>9789.2999999999993</v>
      </c>
      <c r="C643" s="30">
        <f>(Table26[[#This Row],[M2 Money Stock, Billions of Dollars, Monthly, Seasonally Adjusted]]-B642)/B642</f>
        <v>5.9394749010943096E-3</v>
      </c>
      <c r="D643" s="31">
        <f>((1+Table26[[#This Row],[Monthly change]])^12)-1</f>
        <v>7.3648723011891848E-2</v>
      </c>
    </row>
    <row r="644" spans="1:4" x14ac:dyDescent="0.2">
      <c r="A644" s="33">
        <v>40969</v>
      </c>
      <c r="B644" s="57">
        <f>VLOOKUP(Table26[[#This Row],[Date]],'DB Money Supply'!$A:$E,5)</f>
        <v>9837.1</v>
      </c>
      <c r="C644" s="30">
        <f>(Table26[[#This Row],[M2 Money Stock, Billions of Dollars, Monthly, Seasonally Adjusted]]-B643)/B643</f>
        <v>4.88288233070813E-3</v>
      </c>
      <c r="D644" s="31">
        <f>((1+Table26[[#This Row],[Monthly change]])^12)-1</f>
        <v>6.019409167060541E-2</v>
      </c>
    </row>
    <row r="645" spans="1:4" x14ac:dyDescent="0.2">
      <c r="A645" s="55">
        <v>41000</v>
      </c>
      <c r="B645" s="57">
        <f>VLOOKUP(Table26[[#This Row],[Date]],'DB Money Supply'!$A:$E,5)</f>
        <v>9889.9</v>
      </c>
      <c r="C645" s="30">
        <f>(Table26[[#This Row],[M2 Money Stock, Billions of Dollars, Monthly, Seasonally Adjusted]]-B644)/B644</f>
        <v>5.3674355246972451E-3</v>
      </c>
      <c r="D645" s="31">
        <f>((1+Table26[[#This Row],[Monthly change]])^12)-1</f>
        <v>6.6345077846988509E-2</v>
      </c>
    </row>
    <row r="646" spans="1:4" x14ac:dyDescent="0.2">
      <c r="A646" s="33">
        <v>41030</v>
      </c>
      <c r="B646" s="57">
        <f>VLOOKUP(Table26[[#This Row],[Date]],'DB Money Supply'!$A:$E,5)</f>
        <v>9934.6</v>
      </c>
      <c r="C646" s="30">
        <f>(Table26[[#This Row],[M2 Money Stock, Billions of Dollars, Monthly, Seasonally Adjusted]]-B645)/B645</f>
        <v>4.5197625860727338E-3</v>
      </c>
      <c r="D646" s="31">
        <f>((1+Table26[[#This Row],[Monthly change]])^12)-1</f>
        <v>5.5605936646525356E-2</v>
      </c>
    </row>
    <row r="647" spans="1:4" x14ac:dyDescent="0.2">
      <c r="A647" s="55">
        <v>41061</v>
      </c>
      <c r="B647" s="57">
        <f>VLOOKUP(Table26[[#This Row],[Date]],'DB Money Supply'!$A:$E,5)</f>
        <v>9998.1</v>
      </c>
      <c r="C647" s="30">
        <f>(Table26[[#This Row],[M2 Money Stock, Billions of Dollars, Monthly, Seasonally Adjusted]]-B646)/B646</f>
        <v>6.391802387615002E-3</v>
      </c>
      <c r="D647" s="31">
        <f>((1+Table26[[#This Row],[Monthly change]])^12)-1</f>
        <v>7.9456352834953448E-2</v>
      </c>
    </row>
    <row r="648" spans="1:4" x14ac:dyDescent="0.2">
      <c r="A648" s="33">
        <v>41091</v>
      </c>
      <c r="B648" s="57">
        <f>VLOOKUP(Table26[[#This Row],[Date]],'DB Money Supply'!$A:$E,5)</f>
        <v>10055.299999999999</v>
      </c>
      <c r="C648" s="30">
        <f>(Table26[[#This Row],[M2 Money Stock, Billions of Dollars, Monthly, Seasonally Adjusted]]-B647)/B647</f>
        <v>5.7210870065311312E-3</v>
      </c>
      <c r="D648" s="31">
        <f>((1+Table26[[#This Row],[Monthly change]])^12)-1</f>
        <v>7.0855010785819905E-2</v>
      </c>
    </row>
    <row r="649" spans="1:4" x14ac:dyDescent="0.2">
      <c r="A649" s="55">
        <v>41122</v>
      </c>
      <c r="B649" s="57">
        <f>VLOOKUP(Table26[[#This Row],[Date]],'DB Money Supply'!$A:$E,5)</f>
        <v>10115.200000000001</v>
      </c>
      <c r="C649" s="30">
        <f>(Table26[[#This Row],[M2 Money Stock, Billions of Dollars, Monthly, Seasonally Adjusted]]-B648)/B648</f>
        <v>5.9570574721789964E-3</v>
      </c>
      <c r="D649" s="31">
        <f>((1+Table26[[#This Row],[Monthly change]])^12)-1</f>
        <v>7.3873937196125006E-2</v>
      </c>
    </row>
    <row r="650" spans="1:4" x14ac:dyDescent="0.2">
      <c r="A650" s="33">
        <v>41153</v>
      </c>
      <c r="B650" s="57">
        <f>VLOOKUP(Table26[[#This Row],[Date]],'DB Money Supply'!$A:$E,5)</f>
        <v>10193.1</v>
      </c>
      <c r="C650" s="30">
        <f>(Table26[[#This Row],[M2 Money Stock, Billions of Dollars, Monthly, Seasonally Adjusted]]-B649)/B649</f>
        <v>7.7012812401138515E-3</v>
      </c>
      <c r="D650" s="31">
        <f>((1+Table26[[#This Row],[Monthly change]])^12)-1</f>
        <v>9.6432067530826115E-2</v>
      </c>
    </row>
    <row r="651" spans="1:4" x14ac:dyDescent="0.2">
      <c r="A651" s="55">
        <v>41183</v>
      </c>
      <c r="B651" s="57">
        <f>VLOOKUP(Table26[[#This Row],[Date]],'DB Money Supply'!$A:$E,5)</f>
        <v>10256.5</v>
      </c>
      <c r="C651" s="30">
        <f>(Table26[[#This Row],[M2 Money Stock, Billions of Dollars, Monthly, Seasonally Adjusted]]-B650)/B650</f>
        <v>6.2198938497610773E-3</v>
      </c>
      <c r="D651" s="31">
        <f>((1+Table26[[#This Row],[Monthly change]])^12)-1</f>
        <v>7.7245760228741078E-2</v>
      </c>
    </row>
    <row r="652" spans="1:4" x14ac:dyDescent="0.2">
      <c r="A652" s="55">
        <v>41214</v>
      </c>
      <c r="B652" s="57">
        <f>VLOOKUP(Table26[[#This Row],[Date]],'DB Money Supply'!$A:$E,5)</f>
        <v>10319.799999999999</v>
      </c>
      <c r="C652" s="30">
        <f>(Table26[[#This Row],[M2 Money Stock, Billions of Dollars, Monthly, Seasonally Adjusted]]-B651)/B651</f>
        <v>6.1716959976599499E-3</v>
      </c>
      <c r="D652" s="31">
        <f>((1+Table26[[#This Row],[Monthly change]])^12)-1</f>
        <v>7.6626723505862415E-2</v>
      </c>
    </row>
    <row r="653" spans="1:4" x14ac:dyDescent="0.2">
      <c r="A653" s="33">
        <v>41244</v>
      </c>
      <c r="B653" s="57">
        <f>VLOOKUP(Table26[[#This Row],[Date]],'DB Money Supply'!$A:$E,5)</f>
        <v>10451.5</v>
      </c>
      <c r="C653" s="30">
        <f>(Table26[[#This Row],[M2 Money Stock, Billions of Dollars, Monthly, Seasonally Adjusted]]-B652)/B652</f>
        <v>1.2761875230140191E-2</v>
      </c>
      <c r="D653" s="31">
        <f>((1+Table26[[#This Row],[Monthly change]])^12)-1</f>
        <v>0.16436228827863109</v>
      </c>
    </row>
    <row r="654" spans="1:4" x14ac:dyDescent="0.2">
      <c r="A654" s="55">
        <v>41275</v>
      </c>
      <c r="B654" s="57">
        <f>VLOOKUP(Table26[[#This Row],[Date]],'DB Money Supply'!$A:$E,5)</f>
        <v>10477</v>
      </c>
      <c r="C654" s="30">
        <f>(Table26[[#This Row],[M2 Money Stock, Billions of Dollars, Monthly, Seasonally Adjusted]]-B653)/B653</f>
        <v>2.4398411711237622E-3</v>
      </c>
      <c r="D654" s="31">
        <f>((1+Table26[[#This Row],[Monthly change]])^12)-1</f>
        <v>2.9674193377519531E-2</v>
      </c>
    </row>
    <row r="655" spans="1:4" x14ac:dyDescent="0.2">
      <c r="A655" s="33">
        <v>41306</v>
      </c>
      <c r="B655" s="57">
        <f>VLOOKUP(Table26[[#This Row],[Date]],'DB Money Supply'!$A:$E,5)</f>
        <v>10489.1</v>
      </c>
      <c r="C655" s="30">
        <f>(Table26[[#This Row],[M2 Money Stock, Billions of Dollars, Monthly, Seasonally Adjusted]]-B654)/B654</f>
        <v>1.1549107568960928E-3</v>
      </c>
      <c r="D655" s="31">
        <f>((1+Table26[[#This Row],[Monthly change]])^12)-1</f>
        <v>1.3947300906728799E-2</v>
      </c>
    </row>
    <row r="656" spans="1:4" x14ac:dyDescent="0.2">
      <c r="A656" s="55">
        <v>41334</v>
      </c>
      <c r="B656" s="57">
        <f>VLOOKUP(Table26[[#This Row],[Date]],'DB Money Supply'!$A:$E,5)</f>
        <v>10555.8</v>
      </c>
      <c r="C656" s="30">
        <f>(Table26[[#This Row],[M2 Money Stock, Billions of Dollars, Monthly, Seasonally Adjusted]]-B655)/B655</f>
        <v>6.3589821815025985E-3</v>
      </c>
      <c r="D656" s="31">
        <f>((1+Table26[[#This Row],[Monthly change]])^12)-1</f>
        <v>7.9033992961971222E-2</v>
      </c>
    </row>
    <row r="657" spans="1:4" x14ac:dyDescent="0.2">
      <c r="A657" s="33">
        <v>41365</v>
      </c>
      <c r="B657" s="57">
        <f>VLOOKUP(Table26[[#This Row],[Date]],'DB Money Supply'!$A:$E,5)</f>
        <v>10590.3</v>
      </c>
      <c r="C657" s="30">
        <f>(Table26[[#This Row],[M2 Money Stock, Billions of Dollars, Monthly, Seasonally Adjusted]]-B656)/B656</f>
        <v>3.2683453646336611E-3</v>
      </c>
      <c r="D657" s="31">
        <f>((1+Table26[[#This Row],[Monthly change]])^12)-1</f>
        <v>3.9932899329771843E-2</v>
      </c>
    </row>
    <row r="658" spans="1:4" x14ac:dyDescent="0.2">
      <c r="A658" s="55">
        <v>41395</v>
      </c>
      <c r="B658" s="57">
        <f>VLOOKUP(Table26[[#This Row],[Date]],'DB Money Supply'!$A:$E,5)</f>
        <v>10630.1</v>
      </c>
      <c r="C658" s="30">
        <f>(Table26[[#This Row],[M2 Money Stock, Billions of Dollars, Monthly, Seasonally Adjusted]]-B657)/B657</f>
        <v>3.7581560484595427E-3</v>
      </c>
      <c r="D658" s="31">
        <f>((1+Table26[[#This Row],[Monthly change]])^12)-1</f>
        <v>4.6041815980409018E-2</v>
      </c>
    </row>
    <row r="659" spans="1:4" x14ac:dyDescent="0.2">
      <c r="A659" s="33">
        <v>41426</v>
      </c>
      <c r="B659" s="57">
        <f>VLOOKUP(Table26[[#This Row],[Date]],'DB Money Supply'!$A:$E,5)</f>
        <v>10682.5</v>
      </c>
      <c r="C659" s="30">
        <f>(Table26[[#This Row],[M2 Money Stock, Billions of Dollars, Monthly, Seasonally Adjusted]]-B658)/B658</f>
        <v>4.9293985945569312E-3</v>
      </c>
      <c r="D659" s="31">
        <f>((1+Table26[[#This Row],[Monthly change]])^12)-1</f>
        <v>6.0783161222602411E-2</v>
      </c>
    </row>
    <row r="660" spans="1:4" x14ac:dyDescent="0.2">
      <c r="A660" s="55">
        <v>41456</v>
      </c>
      <c r="B660" s="57">
        <f>VLOOKUP(Table26[[#This Row],[Date]],'DB Money Supply'!$A:$E,5)</f>
        <v>10728.9</v>
      </c>
      <c r="C660" s="30">
        <f>(Table26[[#This Row],[M2 Money Stock, Billions of Dollars, Monthly, Seasonally Adjusted]]-B659)/B659</f>
        <v>4.3435525391995917E-3</v>
      </c>
      <c r="D660" s="31">
        <f>((1+Table26[[#This Row],[Monthly change]])^12)-1</f>
        <v>5.3386021934856753E-2</v>
      </c>
    </row>
    <row r="661" spans="1:4" x14ac:dyDescent="0.2">
      <c r="A661" s="33">
        <v>41487</v>
      </c>
      <c r="B661" s="57">
        <f>VLOOKUP(Table26[[#This Row],[Date]],'DB Money Supply'!$A:$E,5)</f>
        <v>10783.5</v>
      </c>
      <c r="C661" s="30">
        <f>(Table26[[#This Row],[M2 Money Stock, Billions of Dollars, Monthly, Seasonally Adjusted]]-B660)/B660</f>
        <v>5.0890585241730622E-3</v>
      </c>
      <c r="D661" s="31">
        <f>((1+Table26[[#This Row],[Monthly change]])^12)-1</f>
        <v>6.2807334916984425E-2</v>
      </c>
    </row>
    <row r="662" spans="1:4" x14ac:dyDescent="0.2">
      <c r="A662" s="55">
        <v>41518</v>
      </c>
      <c r="B662" s="57">
        <f>VLOOKUP(Table26[[#This Row],[Date]],'DB Money Supply'!$A:$E,5)</f>
        <v>10835.3</v>
      </c>
      <c r="C662" s="30">
        <f>(Table26[[#This Row],[M2 Money Stock, Billions of Dollars, Monthly, Seasonally Adjusted]]-B661)/B661</f>
        <v>4.8036351833819517E-3</v>
      </c>
      <c r="D662" s="31">
        <f>((1+Table26[[#This Row],[Monthly change]])^12)-1</f>
        <v>5.9191217485463854E-2</v>
      </c>
    </row>
    <row r="663" spans="1:4" x14ac:dyDescent="0.2">
      <c r="A663" s="33">
        <v>41548</v>
      </c>
      <c r="B663" s="57">
        <f>VLOOKUP(Table26[[#This Row],[Date]],'DB Money Supply'!$A:$E,5)</f>
        <v>10948.7</v>
      </c>
      <c r="C663" s="30">
        <f>(Table26[[#This Row],[M2 Money Stock, Billions of Dollars, Monthly, Seasonally Adjusted]]-B662)/B662</f>
        <v>1.0465792363847929E-2</v>
      </c>
      <c r="D663" s="31">
        <f>((1+Table26[[#This Row],[Monthly change]])^12)-1</f>
        <v>0.13307690969683517</v>
      </c>
    </row>
    <row r="664" spans="1:4" x14ac:dyDescent="0.2">
      <c r="A664" s="55">
        <v>41579</v>
      </c>
      <c r="B664" s="57">
        <f>VLOOKUP(Table26[[#This Row],[Date]],'DB Money Supply'!$A:$E,5)</f>
        <v>10954.1</v>
      </c>
      <c r="C664" s="30">
        <f>(Table26[[#This Row],[M2 Money Stock, Billions of Dollars, Monthly, Seasonally Adjusted]]-B663)/B663</f>
        <v>4.9320923945305253E-4</v>
      </c>
      <c r="D664" s="31">
        <f>((1+Table26[[#This Row],[Monthly change]])^12)-1</f>
        <v>5.9345921507789612E-3</v>
      </c>
    </row>
    <row r="665" spans="1:4" x14ac:dyDescent="0.2">
      <c r="A665" s="33">
        <v>41609</v>
      </c>
      <c r="B665" s="57">
        <f>VLOOKUP(Table26[[#This Row],[Date]],'DB Money Supply'!$A:$E,5)</f>
        <v>11020.3</v>
      </c>
      <c r="C665" s="30">
        <f>(Table26[[#This Row],[M2 Money Stock, Billions of Dollars, Monthly, Seasonally Adjusted]]-B664)/B664</f>
        <v>6.0433992751571476E-3</v>
      </c>
      <c r="D665" s="31">
        <f>((1+Table26[[#This Row],[Monthly change]])^12)-1</f>
        <v>7.4980513195204823E-2</v>
      </c>
    </row>
    <row r="666" spans="1:4" x14ac:dyDescent="0.2">
      <c r="A666" s="55">
        <v>41640</v>
      </c>
      <c r="B666" s="57">
        <f>VLOOKUP(Table26[[#This Row],[Date]],'DB Money Supply'!$A:$E,5)</f>
        <v>11076.6</v>
      </c>
      <c r="C666" s="30">
        <f>(Table26[[#This Row],[M2 Money Stock, Billions of Dollars, Monthly, Seasonally Adjusted]]-B665)/B665</f>
        <v>5.1087538451767278E-3</v>
      </c>
      <c r="D666" s="31">
        <f>((1+Table26[[#This Row],[Monthly change]])^12)-1</f>
        <v>6.305727799529981E-2</v>
      </c>
    </row>
    <row r="667" spans="1:4" x14ac:dyDescent="0.2">
      <c r="A667" s="33">
        <v>41671</v>
      </c>
      <c r="B667" s="57">
        <f>VLOOKUP(Table26[[#This Row],[Date]],'DB Money Supply'!$A:$E,5)</f>
        <v>11169.3</v>
      </c>
      <c r="C667" s="30">
        <f>(Table26[[#This Row],[M2 Money Stock, Billions of Dollars, Monthly, Seasonally Adjusted]]-B666)/B666</f>
        <v>8.3689940956610254E-3</v>
      </c>
      <c r="D667" s="31">
        <f>((1+Table26[[#This Row],[Monthly change]])^12)-1</f>
        <v>0.10518199063450462</v>
      </c>
    </row>
    <row r="668" spans="1:4" x14ac:dyDescent="0.2">
      <c r="A668" s="55">
        <v>41699</v>
      </c>
      <c r="B668" s="57">
        <f>VLOOKUP(Table26[[#This Row],[Date]],'DB Money Supply'!$A:$E,5)</f>
        <v>11207.6</v>
      </c>
      <c r="C668" s="30">
        <f>(Table26[[#This Row],[M2 Money Stock, Billions of Dollars, Monthly, Seasonally Adjusted]]-B667)/B667</f>
        <v>3.4290421064884185E-3</v>
      </c>
      <c r="D668" s="31">
        <f>((1+Table26[[#This Row],[Monthly change]])^12)-1</f>
        <v>4.1933494215143252E-2</v>
      </c>
    </row>
    <row r="669" spans="1:4" x14ac:dyDescent="0.2">
      <c r="A669" s="33">
        <v>41730</v>
      </c>
      <c r="B669" s="57">
        <f>VLOOKUP(Table26[[#This Row],[Date]],'DB Money Supply'!$A:$E,5)</f>
        <v>11259.8</v>
      </c>
      <c r="C669" s="30">
        <f>(Table26[[#This Row],[M2 Money Stock, Billions of Dollars, Monthly, Seasonally Adjusted]]-B668)/B668</f>
        <v>4.65755380277659E-3</v>
      </c>
      <c r="D669" s="31">
        <f>((1+Table26[[#This Row],[Monthly change]])^12)-1</f>
        <v>5.7344833396705042E-2</v>
      </c>
    </row>
    <row r="670" spans="1:4" x14ac:dyDescent="0.2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5.9059663581946401E-3</v>
      </c>
      <c r="D670" s="31">
        <f>((1+Table26[[#This Row],[Monthly change]])^12)-1</f>
        <v>7.3219633810457374E-2</v>
      </c>
    </row>
    <row r="671" spans="1:4" x14ac:dyDescent="0.2">
      <c r="A671" s="55">
        <v>41791</v>
      </c>
      <c r="B671" s="57">
        <f>VLOOKUP(Table26[[#This Row],[Date]],'DB Money Supply'!$A:$E,5)</f>
        <v>11377.2</v>
      </c>
      <c r="C671" s="30">
        <f>(Table26[[#This Row],[M2 Money Stock, Billions of Dollars, Monthly, Seasonally Adjusted]]-B670)/B670</f>
        <v>4.4939653726284367E-3</v>
      </c>
      <c r="D671" s="31">
        <f>((1+Table26[[#This Row],[Monthly change]])^12)-1</f>
        <v>5.528067261534253E-2</v>
      </c>
    </row>
    <row r="672" spans="1:4" x14ac:dyDescent="0.2">
      <c r="A672" s="33">
        <v>41821</v>
      </c>
      <c r="B672" s="57">
        <f>VLOOKUP(Table26[[#This Row],[Date]],'DB Money Supply'!$A:$E,5)</f>
        <v>11434</v>
      </c>
      <c r="C672" s="30">
        <f>(Table26[[#This Row],[M2 Money Stock, Billions of Dollars, Monthly, Seasonally Adjusted]]-B671)/B671</f>
        <v>4.9924410223956038E-3</v>
      </c>
      <c r="D672" s="31">
        <f>((1+Table26[[#This Row],[Monthly change]])^12)-1</f>
        <v>6.1581992559083032E-2</v>
      </c>
    </row>
    <row r="673" spans="1:4" x14ac:dyDescent="0.2">
      <c r="A673" s="55">
        <v>41852</v>
      </c>
      <c r="B673" s="57">
        <f>VLOOKUP(Table26[[#This Row],[Date]],'DB Money Supply'!$A:$E,5)</f>
        <v>11462.9</v>
      </c>
      <c r="C673" s="30">
        <f>(Table26[[#This Row],[M2 Money Stock, Billions of Dollars, Monthly, Seasonally Adjusted]]-B672)/B672</f>
        <v>2.5275494140283047E-3</v>
      </c>
      <c r="D673" s="31">
        <f>((1+Table26[[#This Row],[Monthly change]])^12)-1</f>
        <v>3.0755807049617445E-2</v>
      </c>
    </row>
    <row r="674" spans="1:4" x14ac:dyDescent="0.2">
      <c r="A674" s="33">
        <v>41883</v>
      </c>
      <c r="B674" s="57">
        <f>VLOOKUP(Table26[[#This Row],[Date]],'DB Money Supply'!$A:$E,5)</f>
        <v>11496.7</v>
      </c>
      <c r="C674" s="30">
        <f>(Table26[[#This Row],[M2 Money Stock, Billions of Dollars, Monthly, Seasonally Adjusted]]-B673)/B673</f>
        <v>2.9486430135481504E-3</v>
      </c>
      <c r="D674" s="31">
        <f>((1+Table26[[#This Row],[Monthly change]])^12)-1</f>
        <v>3.5963230601917084E-2</v>
      </c>
    </row>
    <row r="675" spans="1:4" x14ac:dyDescent="0.2">
      <c r="A675" s="55">
        <v>41913</v>
      </c>
      <c r="B675" s="57">
        <f>VLOOKUP(Table26[[#This Row],[Date]],'DB Money Supply'!$A:$E,5)</f>
        <v>11558.6</v>
      </c>
      <c r="C675" s="30">
        <f>(Table26[[#This Row],[M2 Money Stock, Billions of Dollars, Monthly, Seasonally Adjusted]]-B674)/B674</f>
        <v>5.3841537136743271E-3</v>
      </c>
      <c r="D675" s="31">
        <f>((1+Table26[[#This Row],[Monthly change]])^12)-1</f>
        <v>6.6557883495485859E-2</v>
      </c>
    </row>
    <row r="676" spans="1:4" x14ac:dyDescent="0.2">
      <c r="A676" s="33">
        <v>41944</v>
      </c>
      <c r="B676" s="57">
        <f>VLOOKUP(Table26[[#This Row],[Date]],'DB Money Supply'!$A:$E,5)</f>
        <v>11594.7</v>
      </c>
      <c r="C676" s="30">
        <f>(Table26[[#This Row],[M2 Money Stock, Billions of Dollars, Monthly, Seasonally Adjusted]]-B675)/B675</f>
        <v>3.1232156143477896E-3</v>
      </c>
      <c r="D676" s="31">
        <f>((1+Table26[[#This Row],[Monthly change]])^12)-1</f>
        <v>3.8129132481438344E-2</v>
      </c>
    </row>
    <row r="677" spans="1:4" x14ac:dyDescent="0.2">
      <c r="A677" s="55">
        <v>41974</v>
      </c>
      <c r="B677" s="57">
        <f>VLOOKUP(Table26[[#This Row],[Date]],'DB Money Supply'!$A:$E,5)</f>
        <v>11674</v>
      </c>
      <c r="C677" s="30">
        <f>(Table26[[#This Row],[M2 Money Stock, Billions of Dollars, Monthly, Seasonally Adjusted]]-B676)/B676</f>
        <v>6.8393317636505704E-3</v>
      </c>
      <c r="D677" s="31">
        <f>((1+Table26[[#This Row],[Monthly change]])^12)-1</f>
        <v>8.5230704820356218E-2</v>
      </c>
    </row>
    <row r="678" spans="1:4" x14ac:dyDescent="0.2">
      <c r="A678" s="33">
        <v>42005</v>
      </c>
      <c r="B678" s="57">
        <f>VLOOKUP(Table26[[#This Row],[Date]],'DB Money Supply'!$A:$E,5)</f>
        <v>11743.9</v>
      </c>
      <c r="C678" s="30">
        <f>(Table26[[#This Row],[M2 Money Stock, Billions of Dollars, Monthly, Seasonally Adjusted]]-B677)/B677</f>
        <v>5.987664896350834E-3</v>
      </c>
      <c r="D678" s="31">
        <f>((1+Table26[[#This Row],[Monthly change]])^12)-1</f>
        <v>7.4266089315507822E-2</v>
      </c>
    </row>
    <row r="679" spans="1:4" x14ac:dyDescent="0.2">
      <c r="A679" s="55">
        <v>42036</v>
      </c>
      <c r="B679" s="57">
        <f>VLOOKUP(Table26[[#This Row],[Date]],'DB Money Supply'!$A:$E,5)</f>
        <v>11871.7</v>
      </c>
      <c r="C679" s="30">
        <f>(Table26[[#This Row],[M2 Money Stock, Billions of Dollars, Monthly, Seasonally Adjusted]]-B678)/B678</f>
        <v>1.0882245250726001E-2</v>
      </c>
      <c r="D679" s="31">
        <f>((1+Table26[[#This Row],[Monthly change]])^12)-1</f>
        <v>0.13869345902854735</v>
      </c>
    </row>
    <row r="680" spans="1:4" x14ac:dyDescent="0.2">
      <c r="A680" s="33">
        <v>42064</v>
      </c>
      <c r="B680" s="57">
        <f>VLOOKUP(Table26[[#This Row],[Date]],'DB Money Supply'!$A:$E,5)</f>
        <v>11888.1</v>
      </c>
      <c r="C680" s="30">
        <f>(Table26[[#This Row],[M2 Money Stock, Billions of Dollars, Monthly, Seasonally Adjusted]]-B679)/B679</f>
        <v>1.3814365255186397E-3</v>
      </c>
      <c r="D680" s="31">
        <f>((1+Table26[[#This Row],[Monthly change]])^12)-1</f>
        <v>1.6703772309919707E-2</v>
      </c>
    </row>
    <row r="681" spans="1:4" x14ac:dyDescent="0.2">
      <c r="A681" s="55">
        <v>42095</v>
      </c>
      <c r="B681" s="57">
        <f>VLOOKUP(Table26[[#This Row],[Date]],'DB Money Supply'!$A:$E,5)</f>
        <v>11927.6</v>
      </c>
      <c r="C681" s="30">
        <f>(Table26[[#This Row],[M2 Money Stock, Billions of Dollars, Monthly, Seasonally Adjusted]]-B680)/B680</f>
        <v>3.322650381473911E-3</v>
      </c>
      <c r="D681" s="31">
        <f>((1+Table26[[#This Row],[Monthly change]])^12)-1</f>
        <v>4.0608575655226797E-2</v>
      </c>
    </row>
    <row r="682" spans="1:4" x14ac:dyDescent="0.2">
      <c r="A682" s="33">
        <v>42125</v>
      </c>
      <c r="B682" s="57">
        <f>VLOOKUP(Table26[[#This Row],[Date]],'DB Money Supply'!$A:$E,5)</f>
        <v>11957.9</v>
      </c>
      <c r="C682" s="30">
        <f>(Table26[[#This Row],[M2 Money Stock, Billions of Dollars, Monthly, Seasonally Adjusted]]-B681)/B681</f>
        <v>2.5403266373787915E-3</v>
      </c>
      <c r="D682" s="31">
        <f>((1+Table26[[#This Row],[Monthly change]])^12)-1</f>
        <v>3.0913462013756776E-2</v>
      </c>
    </row>
    <row r="683" spans="1:4" x14ac:dyDescent="0.2">
      <c r="A683" s="55">
        <v>42156</v>
      </c>
      <c r="B683" s="57">
        <f>VLOOKUP(Table26[[#This Row],[Date]],'DB Money Supply'!$A:$E,5)</f>
        <v>12002.9</v>
      </c>
      <c r="C683" s="30">
        <f>(Table26[[#This Row],[M2 Money Stock, Billions of Dollars, Monthly, Seasonally Adjusted]]-B682)/B682</f>
        <v>3.7632025690129537E-3</v>
      </c>
      <c r="D683" s="31">
        <f>((1+Table26[[#This Row],[Monthly change]])^12)-1</f>
        <v>4.6104927009282592E-2</v>
      </c>
    </row>
    <row r="684" spans="1:4" x14ac:dyDescent="0.2">
      <c r="A684" s="33">
        <v>42186</v>
      </c>
      <c r="B684" s="57">
        <f>VLOOKUP(Table26[[#This Row],[Date]],'DB Money Supply'!$A:$E,5)</f>
        <v>12052</v>
      </c>
      <c r="C684" s="30">
        <f>(Table26[[#This Row],[M2 Money Stock, Billions of Dollars, Monthly, Seasonally Adjusted]]-B683)/B683</f>
        <v>4.0906780861292161E-3</v>
      </c>
      <c r="D684" s="31">
        <f>((1+Table26[[#This Row],[Monthly change]])^12)-1</f>
        <v>5.0207756700040296E-2</v>
      </c>
    </row>
    <row r="685" spans="1:4" x14ac:dyDescent="0.2">
      <c r="A685" s="55">
        <v>42217</v>
      </c>
      <c r="B685" s="57">
        <f>VLOOKUP(Table26[[#This Row],[Date]],'DB Money Supply'!$A:$E,5)</f>
        <v>12100.6</v>
      </c>
      <c r="C685" s="30">
        <f>(Table26[[#This Row],[M2 Money Stock, Billions of Dollars, Monthly, Seasonally Adjusted]]-B684)/B684</f>
        <v>4.0325257218719185E-3</v>
      </c>
      <c r="D685" s="31">
        <f>((1+Table26[[#This Row],[Monthly change]])^12)-1</f>
        <v>4.9478110079323567E-2</v>
      </c>
    </row>
    <row r="686" spans="1:4" x14ac:dyDescent="0.2">
      <c r="A686" s="33">
        <v>42248</v>
      </c>
      <c r="B686" s="57">
        <f>VLOOKUP(Table26[[#This Row],[Date]],'DB Money Supply'!$A:$E,5)</f>
        <v>12154.6</v>
      </c>
      <c r="C686" s="30">
        <f>(Table26[[#This Row],[M2 Money Stock, Billions of Dollars, Monthly, Seasonally Adjusted]]-B685)/B685</f>
        <v>4.4625886319686623E-3</v>
      </c>
      <c r="D686" s="31">
        <f>((1+Table26[[#This Row],[Monthly change]])^12)-1</f>
        <v>5.4885182971341706E-2</v>
      </c>
    </row>
    <row r="687" spans="1:4" x14ac:dyDescent="0.2">
      <c r="A687" s="55">
        <v>42278</v>
      </c>
      <c r="B687" s="57">
        <f>VLOOKUP(Table26[[#This Row],[Date]],'DB Money Supply'!$A:$E,5)</f>
        <v>12192.5</v>
      </c>
      <c r="C687" s="30">
        <f>(Table26[[#This Row],[M2 Money Stock, Billions of Dollars, Monthly, Seasonally Adjusted]]-B686)/B686</f>
        <v>3.118161025455353E-3</v>
      </c>
      <c r="D687" s="31">
        <f>((1+Table26[[#This Row],[Monthly change]])^12)-1</f>
        <v>3.8066362478947458E-2</v>
      </c>
    </row>
    <row r="688" spans="1:4" x14ac:dyDescent="0.2">
      <c r="A688" s="33">
        <v>42309</v>
      </c>
      <c r="B688" s="57">
        <f>VLOOKUP(Table26[[#This Row],[Date]],'DB Money Supply'!$A:$E,5)</f>
        <v>12277</v>
      </c>
      <c r="C688" s="30">
        <f>(Table26[[#This Row],[M2 Money Stock, Billions of Dollars, Monthly, Seasonally Adjusted]]-B687)/B687</f>
        <v>6.9304900553619027E-3</v>
      </c>
      <c r="D688" s="31">
        <f>((1+Table26[[#This Row],[Monthly change]])^12)-1</f>
        <v>8.6410361412644798E-2</v>
      </c>
    </row>
    <row r="689" spans="1:4" x14ac:dyDescent="0.2">
      <c r="A689" s="55">
        <v>42339</v>
      </c>
      <c r="B689" s="57">
        <f>VLOOKUP(Table26[[#This Row],[Date]],'DB Money Supply'!$A:$E,5)</f>
        <v>12340.1</v>
      </c>
      <c r="C689" s="30">
        <f>(Table26[[#This Row],[M2 Money Stock, Billions of Dollars, Monthly, Seasonally Adjusted]]-B688)/B688</f>
        <v>5.1396921071923405E-3</v>
      </c>
      <c r="D689" s="31">
        <f>((1+Table26[[#This Row],[Monthly change]])^12)-1</f>
        <v>6.3450008191338947E-2</v>
      </c>
    </row>
    <row r="690" spans="1:4" x14ac:dyDescent="0.2">
      <c r="A690" s="55">
        <v>42370</v>
      </c>
      <c r="B690" s="57">
        <f>VLOOKUP(Table26[[#This Row],[Date]],'DB Money Supply'!$A:$E,5)</f>
        <v>12471.4</v>
      </c>
      <c r="C690" s="30">
        <f>(Table26[[#This Row],[M2 Money Stock, Billions of Dollars, Monthly, Seasonally Adjusted]]-B689)/B689</f>
        <v>1.064010826492486E-2</v>
      </c>
      <c r="D690" s="31">
        <f>((1+Table26[[#This Row],[Monthly change]])^12)-1</f>
        <v>0.13542474770078017</v>
      </c>
    </row>
    <row r="691" spans="1:4" x14ac:dyDescent="0.2">
      <c r="A691" s="33">
        <v>42401</v>
      </c>
      <c r="B691" s="57">
        <f>VLOOKUP(Table26[[#This Row],[Date]],'DB Money Supply'!$A:$E,5)</f>
        <v>12552.3</v>
      </c>
      <c r="C691" s="30">
        <f>(Table26[[#This Row],[M2 Money Stock, Billions of Dollars, Monthly, Seasonally Adjusted]]-B690)/B690</f>
        <v>6.4868418942540243E-3</v>
      </c>
      <c r="D691" s="31">
        <f>((1+Table26[[#This Row],[Monthly change]])^12)-1</f>
        <v>8.0680261470660097E-2</v>
      </c>
    </row>
    <row r="692" spans="1:4" x14ac:dyDescent="0.2">
      <c r="A692" s="55">
        <v>42430</v>
      </c>
      <c r="B692" s="57">
        <f>VLOOKUP(Table26[[#This Row],[Date]],'DB Money Supply'!$A:$E,5)</f>
        <v>12616.6</v>
      </c>
      <c r="C692" s="30">
        <f>(Table26[[#This Row],[M2 Money Stock, Billions of Dollars, Monthly, Seasonally Adjusted]]-B691)/B691</f>
        <v>5.1225671789234721E-3</v>
      </c>
      <c r="D692" s="31">
        <f>((1+Table26[[#This Row],[Monthly change]])^12)-1</f>
        <v>6.3232607977260713E-2</v>
      </c>
    </row>
    <row r="693" spans="1:4" x14ac:dyDescent="0.2">
      <c r="A693" s="33">
        <v>42461</v>
      </c>
      <c r="B693" s="57">
        <f>VLOOKUP(Table26[[#This Row],[Date]],'DB Money Supply'!$A:$E,5)</f>
        <v>12697</v>
      </c>
      <c r="C693" s="30">
        <f>(Table26[[#This Row],[M2 Money Stock, Billions of Dollars, Monthly, Seasonally Adjusted]]-B692)/B692</f>
        <v>6.3725567902604219E-3</v>
      </c>
      <c r="D693" s="31">
        <f>((1+Table26[[#This Row],[Monthly change]])^12)-1</f>
        <v>7.9208664838789966E-2</v>
      </c>
    </row>
    <row r="694" spans="1:4" x14ac:dyDescent="0.2">
      <c r="A694" s="55">
        <v>42491</v>
      </c>
      <c r="B694" s="57">
        <f>VLOOKUP(Table26[[#This Row],[Date]],'DB Money Supply'!$A:$E,5)</f>
        <v>12763.7</v>
      </c>
      <c r="C694" s="30">
        <f>(Table26[[#This Row],[M2 Money Stock, Billions of Dollars, Monthly, Seasonally Adjusted]]-B693)/B693</f>
        <v>5.2532094195479823E-3</v>
      </c>
      <c r="D694" s="31">
        <f>((1+Table26[[#This Row],[Monthly change]])^12)-1</f>
        <v>6.4892136104294451E-2</v>
      </c>
    </row>
    <row r="695" spans="1:4" x14ac:dyDescent="0.2">
      <c r="A695" s="33">
        <v>42522</v>
      </c>
      <c r="B695" s="57">
        <f>VLOOKUP(Table26[[#This Row],[Date]],'DB Money Supply'!$A:$E,5)</f>
        <v>12830.6</v>
      </c>
      <c r="C695" s="30">
        <f>(Table26[[#This Row],[M2 Money Stock, Billions of Dollars, Monthly, Seasonally Adjusted]]-B694)/B694</f>
        <v>5.2414268589828679E-3</v>
      </c>
      <c r="D695" s="31">
        <f>((1+Table26[[#This Row],[Monthly change]])^12)-1</f>
        <v>6.4742366707151611E-2</v>
      </c>
    </row>
    <row r="696" spans="1:4" x14ac:dyDescent="0.2">
      <c r="A696" s="55">
        <v>42552</v>
      </c>
      <c r="B696" s="57">
        <f>VLOOKUP(Table26[[#This Row],[Date]],'DB Money Supply'!$A:$E,5)</f>
        <v>12889.1</v>
      </c>
      <c r="C696" s="30">
        <f>(Table26[[#This Row],[M2 Money Stock, Billions of Dollars, Monthly, Seasonally Adjusted]]-B695)/B695</f>
        <v>4.5594126541237357E-3</v>
      </c>
      <c r="D696" s="31">
        <f>((1+Table26[[#This Row],[Monthly change]])^12)-1</f>
        <v>5.6106043500617098E-2</v>
      </c>
    </row>
    <row r="697" spans="1:4" x14ac:dyDescent="0.2">
      <c r="A697" s="33">
        <v>42583</v>
      </c>
      <c r="B697" s="57">
        <f>VLOOKUP(Table26[[#This Row],[Date]],'DB Money Supply'!$A:$E,5)</f>
        <v>12968.2</v>
      </c>
      <c r="C697" s="30">
        <f>(Table26[[#This Row],[M2 Money Stock, Billions of Dollars, Monthly, Seasonally Adjusted]]-B696)/B696</f>
        <v>6.1369684462065123E-3</v>
      </c>
      <c r="D697" s="31">
        <f>((1+Table26[[#This Row],[Monthly change]])^12)-1</f>
        <v>7.6180896853132563E-2</v>
      </c>
    </row>
    <row r="698" spans="1:4" x14ac:dyDescent="0.2">
      <c r="A698" s="55">
        <v>42614</v>
      </c>
      <c r="B698" s="57">
        <f>VLOOKUP(Table26[[#This Row],[Date]],'DB Money Supply'!$A:$E,5)</f>
        <v>13027.4</v>
      </c>
      <c r="C698" s="30">
        <f>(Table26[[#This Row],[M2 Money Stock, Billions of Dollars, Monthly, Seasonally Adjusted]]-B697)/B697</f>
        <v>4.5650128776544858E-3</v>
      </c>
      <c r="D698" s="31">
        <f>((1+Table26[[#This Row],[Monthly change]])^12)-1</f>
        <v>5.6176696698698514E-2</v>
      </c>
    </row>
    <row r="699" spans="1:4" x14ac:dyDescent="0.2">
      <c r="A699" s="33">
        <v>42644</v>
      </c>
      <c r="B699" s="57">
        <f>VLOOKUP(Table26[[#This Row],[Date]],'DB Money Supply'!$A:$E,5)</f>
        <v>13099.7</v>
      </c>
      <c r="C699" s="30">
        <f>(Table26[[#This Row],[M2 Money Stock, Billions of Dollars, Monthly, Seasonally Adjusted]]-B698)/B698</f>
        <v>5.5498411041344465E-3</v>
      </c>
      <c r="D699" s="31">
        <f>((1+Table26[[#This Row],[Monthly change]])^12)-1</f>
        <v>6.8669022262763502E-2</v>
      </c>
    </row>
    <row r="700" spans="1:4" x14ac:dyDescent="0.2">
      <c r="A700" s="55">
        <v>42675</v>
      </c>
      <c r="B700" s="57">
        <f>VLOOKUP(Table26[[#This Row],[Date]],'DB Money Supply'!$A:$E,5)</f>
        <v>13174.1</v>
      </c>
      <c r="C700" s="30">
        <f>(Table26[[#This Row],[M2 Money Stock, Billions of Dollars, Monthly, Seasonally Adjusted]]-B699)/B699</f>
        <v>5.6795193783063455E-3</v>
      </c>
      <c r="D700" s="31">
        <f>((1+Table26[[#This Row],[Monthly change]])^12)-1</f>
        <v>7.0324015230056824E-2</v>
      </c>
    </row>
    <row r="701" spans="1:4" x14ac:dyDescent="0.2">
      <c r="A701" s="33">
        <v>42705</v>
      </c>
      <c r="B701" s="57">
        <f>VLOOKUP(Table26[[#This Row],[Date]],'DB Money Supply'!$A:$E,5)</f>
        <v>13214.2</v>
      </c>
      <c r="C701" s="30">
        <f>(Table26[[#This Row],[M2 Money Stock, Billions of Dollars, Monthly, Seasonally Adjusted]]-B700)/B700</f>
        <v>3.0438511928708879E-3</v>
      </c>
      <c r="D701" s="31">
        <f>((1+Table26[[#This Row],[Monthly change]])^12)-1</f>
        <v>3.7143953300913468E-2</v>
      </c>
    </row>
    <row r="702" spans="1:4" x14ac:dyDescent="0.2">
      <c r="A702" s="55">
        <v>42736</v>
      </c>
      <c r="B702" s="57">
        <f>VLOOKUP(Table26[[#This Row],[Date]],'DB Money Supply'!$A:$E,5)</f>
        <v>13288.7</v>
      </c>
      <c r="C702" s="30">
        <f>(Table26[[#This Row],[M2 Money Stock, Billions of Dollars, Monthly, Seasonally Adjusted]]-B701)/B701</f>
        <v>5.6378744078339968E-3</v>
      </c>
      <c r="D702" s="31">
        <f>((1+Table26[[#This Row],[Monthly change]])^12)-1</f>
        <v>6.9792273727009357E-2</v>
      </c>
    </row>
    <row r="703" spans="1:4" x14ac:dyDescent="0.2">
      <c r="A703" s="33">
        <v>42767</v>
      </c>
      <c r="B703" s="57">
        <f>VLOOKUP(Table26[[#This Row],[Date]],'DB Money Supply'!$A:$E,5)</f>
        <v>13359.2</v>
      </c>
      <c r="C703" s="30">
        <f>(Table26[[#This Row],[M2 Money Stock, Billions of Dollars, Monthly, Seasonally Adjusted]]-B702)/B702</f>
        <v>5.3052593556931829E-3</v>
      </c>
      <c r="D703" s="31">
        <f>((1+Table26[[#This Row],[Monthly change]])^12)-1</f>
        <v>6.5553979561988829E-2</v>
      </c>
    </row>
    <row r="704" spans="1:4" x14ac:dyDescent="0.2">
      <c r="A704" s="55">
        <v>42795</v>
      </c>
      <c r="B704" s="57">
        <f>VLOOKUP(Table26[[#This Row],[Date]],'DB Money Supply'!$A:$E,5)</f>
        <v>13428.6</v>
      </c>
      <c r="C704" s="30">
        <f>(Table26[[#This Row],[M2 Money Stock, Billions of Dollars, Monthly, Seasonally Adjusted]]-B703)/B703</f>
        <v>5.1949218516078536E-3</v>
      </c>
      <c r="D704" s="31">
        <f>((1+Table26[[#This Row],[Monthly change]])^12)-1</f>
        <v>6.4151425030094522E-2</v>
      </c>
    </row>
    <row r="705" spans="1:4" x14ac:dyDescent="0.2">
      <c r="A705" s="33">
        <v>42826</v>
      </c>
      <c r="B705" s="57">
        <f>VLOOKUP(Table26[[#This Row],[Date]],'DB Money Supply'!$A:$E,5)</f>
        <v>13486.6</v>
      </c>
      <c r="C705" s="30">
        <f>(Table26[[#This Row],[M2 Money Stock, Billions of Dollars, Monthly, Seasonally Adjusted]]-B704)/B704</f>
        <v>4.3191397465111771E-3</v>
      </c>
      <c r="D705" s="31">
        <f>((1+Table26[[#This Row],[Monthly change]])^12)-1</f>
        <v>5.3078804467546981E-2</v>
      </c>
    </row>
    <row r="706" spans="1:4" x14ac:dyDescent="0.2">
      <c r="A706" s="55">
        <v>42856</v>
      </c>
      <c r="B706" s="57">
        <f>VLOOKUP(Table26[[#This Row],[Date]],'DB Money Supply'!$A:$E,5)</f>
        <v>13537.3</v>
      </c>
      <c r="C706" s="30">
        <f>(Table26[[#This Row],[M2 Money Stock, Billions of Dollars, Monthly, Seasonally Adjusted]]-B705)/B705</f>
        <v>3.759286995981115E-3</v>
      </c>
      <c r="D706" s="31">
        <f>((1+Table26[[#This Row],[Monthly change]])^12)-1</f>
        <v>4.6055959136982239E-2</v>
      </c>
    </row>
    <row r="707" spans="1:4" x14ac:dyDescent="0.2">
      <c r="A707" s="33">
        <v>42887</v>
      </c>
      <c r="B707" s="57">
        <f>VLOOKUP(Table26[[#This Row],[Date]],'DB Money Supply'!$A:$E,5)</f>
        <v>13564.7</v>
      </c>
      <c r="C707" s="30">
        <f>(Table26[[#This Row],[M2 Money Stock, Billions of Dollars, Monthly, Seasonally Adjusted]]-B706)/B706</f>
        <v>2.0240372895630188E-3</v>
      </c>
      <c r="D707" s="31">
        <f>((1+Table26[[#This Row],[Monthly change]])^12)-1</f>
        <v>2.4560664012247768E-2</v>
      </c>
    </row>
    <row r="708" spans="1:4" x14ac:dyDescent="0.2">
      <c r="A708" s="55">
        <v>42917</v>
      </c>
      <c r="B708" s="57">
        <f>VLOOKUP(Table26[[#This Row],[Date]],'DB Money Supply'!$A:$E,5)</f>
        <v>13621.8</v>
      </c>
      <c r="C708" s="30">
        <f>(Table26[[#This Row],[M2 Money Stock, Billions of Dollars, Monthly, Seasonally Adjusted]]-B707)/B707</f>
        <v>4.209455424742054E-3</v>
      </c>
      <c r="D708" s="31">
        <f>((1+Table26[[#This Row],[Monthly change]])^12)-1</f>
        <v>5.1699519249605697E-2</v>
      </c>
    </row>
    <row r="709" spans="1:4" x14ac:dyDescent="0.2">
      <c r="A709" s="55">
        <v>42948</v>
      </c>
      <c r="B709" s="57">
        <f>VLOOKUP(Table26[[#This Row],[Date]],'DB Money Supply'!$A:$E,5)</f>
        <v>13671.4</v>
      </c>
      <c r="C709" s="30">
        <f>(Table26[[#This Row],[M2 Money Stock, Billions of Dollars, Monthly, Seasonally Adjusted]]-B708)/B708</f>
        <v>3.6412221585987435E-3</v>
      </c>
      <c r="D709" s="31">
        <f>((1+Table26[[#This Row],[Monthly change]])^12)-1</f>
        <v>4.4580435319313771E-2</v>
      </c>
    </row>
    <row r="710" spans="1:4" x14ac:dyDescent="0.2">
      <c r="A710" s="33">
        <v>42979</v>
      </c>
      <c r="B710" s="57">
        <f>VLOOKUP(Table26[[#This Row],[Date]],'DB Money Supply'!$A:$E,5)</f>
        <v>13714.4</v>
      </c>
      <c r="C710" s="30">
        <f>(Table26[[#This Row],[M2 Money Stock, Billions of Dollars, Monthly, Seasonally Adjusted]]-B709)/B709</f>
        <v>3.1452521321883643E-3</v>
      </c>
      <c r="D710" s="31">
        <f>((1+Table26[[#This Row],[Monthly change]])^12)-1</f>
        <v>3.8402831844118079E-2</v>
      </c>
    </row>
    <row r="711" spans="1:4" x14ac:dyDescent="0.2">
      <c r="A711" s="55">
        <v>43009</v>
      </c>
      <c r="B711" s="57">
        <f>VLOOKUP(Table26[[#This Row],[Date]],'DB Money Supply'!$A:$E,5)</f>
        <v>13767.6</v>
      </c>
      <c r="C711" s="30">
        <f>(Table26[[#This Row],[M2 Money Stock, Billions of Dollars, Monthly, Seasonally Adjusted]]-B710)/B710</f>
        <v>3.8791343405472152E-3</v>
      </c>
      <c r="D711" s="31">
        <f>((1+Table26[[#This Row],[Monthly change]])^12)-1</f>
        <v>4.7555713799573684E-2</v>
      </c>
    </row>
    <row r="712" spans="1:4" x14ac:dyDescent="0.2">
      <c r="A712" s="33">
        <v>43040</v>
      </c>
      <c r="B712" s="57">
        <f>VLOOKUP(Table26[[#This Row],[Date]],'DB Money Supply'!$A:$E,5)</f>
        <v>13802.4</v>
      </c>
      <c r="C712" s="30">
        <f>(Table26[[#This Row],[M2 Money Stock, Billions of Dollars, Monthly, Seasonally Adjusted]]-B711)/B711</f>
        <v>2.5276736686132132E-3</v>
      </c>
      <c r="D712" s="31">
        <f>((1+Table26[[#This Row],[Monthly change]])^12)-1</f>
        <v>3.0757340089452301E-2</v>
      </c>
    </row>
    <row r="713" spans="1:4" x14ac:dyDescent="0.2">
      <c r="A713" s="55">
        <v>43070</v>
      </c>
      <c r="B713" s="57">
        <f>VLOOKUP(Table26[[#This Row],[Date]],'DB Money Supply'!$A:$E,5)</f>
        <v>13854.8</v>
      </c>
      <c r="C713" s="30">
        <f>(Table26[[#This Row],[M2 Money Stock, Billions of Dollars, Monthly, Seasonally Adjusted]]-B712)/B712</f>
        <v>3.7964411986320958E-3</v>
      </c>
      <c r="D713" s="31">
        <f>((1+Table26[[#This Row],[Monthly change]])^12)-1</f>
        <v>4.6520691535176573E-2</v>
      </c>
    </row>
    <row r="714" spans="1:4" x14ac:dyDescent="0.2">
      <c r="A714" s="33">
        <v>43101</v>
      </c>
      <c r="B714" s="57">
        <f>VLOOKUP(Table26[[#This Row],[Date]],'DB Money Supply'!$A:$E,5)</f>
        <v>13872</v>
      </c>
      <c r="C714" s="30">
        <f>(Table26[[#This Row],[M2 Money Stock, Billions of Dollars, Monthly, Seasonally Adjusted]]-B713)/B713</f>
        <v>1.2414470075353473E-3</v>
      </c>
      <c r="D714" s="31">
        <f>((1+Table26[[#This Row],[Monthly change]])^12)-1</f>
        <v>1.4999504780346395E-2</v>
      </c>
    </row>
    <row r="715" spans="1:4" x14ac:dyDescent="0.2">
      <c r="A715" s="55">
        <v>43132</v>
      </c>
      <c r="B715" s="57">
        <f>VLOOKUP(Table26[[#This Row],[Date]],'DB Money Supply'!$A:$E,5)</f>
        <v>13914.6</v>
      </c>
      <c r="C715" s="30">
        <f>(Table26[[#This Row],[M2 Money Stock, Billions of Dollars, Monthly, Seasonally Adjusted]]-B714)/B714</f>
        <v>3.0709342560553896E-3</v>
      </c>
      <c r="D715" s="31">
        <f>((1+Table26[[#This Row],[Monthly change]])^12)-1</f>
        <v>3.7480048759763074E-2</v>
      </c>
    </row>
    <row r="716" spans="1:4" x14ac:dyDescent="0.2">
      <c r="A716" s="33">
        <v>43160</v>
      </c>
      <c r="B716" s="57">
        <f>VLOOKUP(Table26[[#This Row],[Date]],'DB Money Supply'!$A:$E,5)</f>
        <v>13971.2</v>
      </c>
      <c r="C716" s="30">
        <f>(Table26[[#This Row],[M2 Money Stock, Billions of Dollars, Monthly, Seasonally Adjusted]]-B715)/B715</f>
        <v>4.0676699294266714E-3</v>
      </c>
      <c r="D716" s="31">
        <f>((1+Table26[[#This Row],[Monthly change]])^12)-1</f>
        <v>4.9919014257472583E-2</v>
      </c>
    </row>
    <row r="717" spans="1:4" x14ac:dyDescent="0.2">
      <c r="A717" s="55">
        <v>43191</v>
      </c>
      <c r="B717" s="57">
        <f>VLOOKUP(Table26[[#This Row],[Date]],'DB Money Supply'!$A:$E,5)</f>
        <v>14001.3</v>
      </c>
      <c r="C717" s="30">
        <f>(Table26[[#This Row],[M2 Money Stock, Billions of Dollars, Monthly, Seasonally Adjusted]]-B716)/B716</f>
        <v>2.1544319743471243E-3</v>
      </c>
      <c r="D717" s="31">
        <f>((1+Table26[[#This Row],[Monthly change]])^12)-1</f>
        <v>2.6161738475815266E-2</v>
      </c>
    </row>
    <row r="718" spans="1:4" x14ac:dyDescent="0.2">
      <c r="A718" s="33">
        <v>43221</v>
      </c>
      <c r="B718" s="57">
        <f>VLOOKUP(Table26[[#This Row],[Date]],'DB Money Supply'!$A:$E,5)</f>
        <v>14066</v>
      </c>
      <c r="C718" s="30">
        <f>(Table26[[#This Row],[M2 Money Stock, Billions of Dollars, Monthly, Seasonally Adjusted]]-B717)/B717</f>
        <v>4.6209994786198944E-3</v>
      </c>
      <c r="D718" s="31">
        <f>((1+Table26[[#This Row],[Monthly change]])^12)-1</f>
        <v>5.6883269649412815E-2</v>
      </c>
    </row>
    <row r="719" spans="1:4" x14ac:dyDescent="0.2">
      <c r="A719" s="55">
        <v>43252</v>
      </c>
      <c r="B719" s="57">
        <f>VLOOKUP(Table26[[#This Row],[Date]],'DB Money Supply'!$A:$E,5)</f>
        <v>14125.8</v>
      </c>
      <c r="C719" s="30">
        <f>(Table26[[#This Row],[M2 Money Stock, Billions of Dollars, Monthly, Seasonally Adjusted]]-B718)/B718</f>
        <v>4.2513863216265659E-3</v>
      </c>
      <c r="D719" s="31">
        <f>((1+Table26[[#This Row],[Monthly change]])^12)-1</f>
        <v>5.2226606494313099E-2</v>
      </c>
    </row>
    <row r="720" spans="1:4" x14ac:dyDescent="0.2">
      <c r="A720" s="33">
        <v>43282</v>
      </c>
      <c r="B720" s="57">
        <f>VLOOKUP(Table26[[#This Row],[Date]],'DB Money Supply'!$A:$E,5)</f>
        <v>14155.2</v>
      </c>
      <c r="C720" s="30">
        <f>(Table26[[#This Row],[M2 Money Stock, Billions of Dollars, Monthly, Seasonally Adjusted]]-B719)/B719</f>
        <v>2.0812980503760112E-3</v>
      </c>
      <c r="D720" s="31">
        <f>((1+Table26[[#This Row],[Monthly change]])^12)-1</f>
        <v>2.5263468297302749E-2</v>
      </c>
    </row>
    <row r="721" spans="1:4" x14ac:dyDescent="0.2">
      <c r="A721" s="55">
        <v>43313</v>
      </c>
      <c r="B721" s="57">
        <f>VLOOKUP(Table26[[#This Row],[Date]],'DB Money Supply'!$A:$E,5)</f>
        <v>14197.7</v>
      </c>
      <c r="C721" s="30">
        <f>(Table26[[#This Row],[M2 Money Stock, Billions of Dollars, Monthly, Seasonally Adjusted]]-B720)/B720</f>
        <v>3.0024302023284729E-3</v>
      </c>
      <c r="D721" s="31">
        <f>((1+Table26[[#This Row],[Monthly change]])^12)-1</f>
        <v>3.6630120043941616E-2</v>
      </c>
    </row>
    <row r="722" spans="1:4" x14ac:dyDescent="0.2">
      <c r="A722" s="33">
        <v>43344</v>
      </c>
      <c r="B722" s="57">
        <f>VLOOKUP(Table26[[#This Row],[Date]],'DB Money Supply'!$A:$E,5)</f>
        <v>14228.4</v>
      </c>
      <c r="C722" s="30">
        <f>(Table26[[#This Row],[M2 Money Stock, Billions of Dollars, Monthly, Seasonally Adjusted]]-B721)/B721</f>
        <v>2.1623220662500904E-3</v>
      </c>
      <c r="D722" s="31">
        <f>((1+Table26[[#This Row],[Monthly change]])^12)-1</f>
        <v>2.6258691928556344E-2</v>
      </c>
    </row>
    <row r="723" spans="1:4" x14ac:dyDescent="0.2">
      <c r="A723" s="55">
        <v>43374</v>
      </c>
      <c r="B723" s="57">
        <f>VLOOKUP(Table26[[#This Row],[Date]],'DB Money Supply'!$A:$E,5)</f>
        <v>14235.8</v>
      </c>
      <c r="C723" s="30">
        <f>(Table26[[#This Row],[M2 Money Stock, Billions of Dollars, Monthly, Seasonally Adjusted]]-B722)/B722</f>
        <v>5.2008658738857756E-4</v>
      </c>
      <c r="D723" s="31">
        <f>((1+Table26[[#This Row],[Monthly change]])^12)-1</f>
        <v>6.2589223779789815E-3</v>
      </c>
    </row>
    <row r="724" spans="1:4" x14ac:dyDescent="0.2">
      <c r="A724" s="33">
        <v>43405</v>
      </c>
      <c r="B724" s="57">
        <f>VLOOKUP(Table26[[#This Row],[Date]],'DB Money Supply'!$A:$E,5)</f>
        <v>14254.9</v>
      </c>
      <c r="C724" s="30">
        <f>(Table26[[#This Row],[M2 Money Stock, Billions of Dollars, Monthly, Seasonally Adjusted]]-B723)/B723</f>
        <v>1.3416878573736892E-3</v>
      </c>
      <c r="D724" s="31">
        <f>((1+Table26[[#This Row],[Monthly change]])^12)-1</f>
        <v>1.6219595577870116E-2</v>
      </c>
    </row>
    <row r="725" spans="1:4" x14ac:dyDescent="0.2">
      <c r="A725" s="55">
        <v>43435</v>
      </c>
      <c r="B725" s="57">
        <f>VLOOKUP(Table26[[#This Row],[Date]],'DB Money Supply'!$A:$E,5)</f>
        <v>14373.9</v>
      </c>
      <c r="C725" s="30">
        <f>(Table26[[#This Row],[M2 Money Stock, Billions of Dollars, Monthly, Seasonally Adjusted]]-B724)/B724</f>
        <v>8.3480066503447935E-3</v>
      </c>
      <c r="D725" s="31">
        <f>((1+Table26[[#This Row],[Monthly change]])^12)-1</f>
        <v>0.10490599295842151</v>
      </c>
    </row>
    <row r="726" spans="1:4" x14ac:dyDescent="0.2">
      <c r="A726" s="33">
        <v>43466</v>
      </c>
      <c r="B726" s="57">
        <f>VLOOKUP(Table26[[#This Row],[Date]],'DB Money Supply'!$A:$E,5)</f>
        <v>14443.3</v>
      </c>
      <c r="C726" s="30">
        <f>(Table26[[#This Row],[M2 Money Stock, Billions of Dollars, Monthly, Seasonally Adjusted]]-B725)/B725</f>
        <v>4.8281955488767587E-3</v>
      </c>
      <c r="D726" s="31">
        <f>((1+Table26[[#This Row],[Monthly change]])^12)-1</f>
        <v>5.9501936356829654E-2</v>
      </c>
    </row>
    <row r="727" spans="1:4" x14ac:dyDescent="0.2">
      <c r="A727" s="55">
        <v>43497</v>
      </c>
      <c r="B727" s="57">
        <f>VLOOKUP(Table26[[#This Row],[Date]],'DB Money Supply'!$A:$E,5)</f>
        <v>14486.2</v>
      </c>
      <c r="C727" s="30">
        <f>(Table26[[#This Row],[M2 Money Stock, Billions of Dollars, Monthly, Seasonally Adjusted]]-B726)/B726</f>
        <v>2.9702353340304126E-3</v>
      </c>
      <c r="D727" s="31">
        <f>((1+Table26[[#This Row],[Monthly change]])^12)-1</f>
        <v>3.6230899329645849E-2</v>
      </c>
    </row>
    <row r="728" spans="1:4" x14ac:dyDescent="0.2">
      <c r="A728" s="55">
        <v>43525</v>
      </c>
      <c r="B728" s="57">
        <f>VLOOKUP(Table26[[#This Row],[Date]],'DB Money Supply'!$A:$E,5)</f>
        <v>14533.5</v>
      </c>
      <c r="C728" s="30">
        <f>(Table26[[#This Row],[M2 Money Stock, Billions of Dollars, Monthly, Seasonally Adjusted]]-B727)/B727</f>
        <v>3.2651765128190466E-3</v>
      </c>
      <c r="D728" s="31">
        <f>((1+Table26[[#This Row],[Monthly change]])^12)-1</f>
        <v>3.9893484120189227E-2</v>
      </c>
    </row>
    <row r="729" spans="1:4" x14ac:dyDescent="0.2">
      <c r="A729" s="33">
        <v>43556</v>
      </c>
      <c r="B729" s="57">
        <f>VLOOKUP(Table26[[#This Row],[Date]],'DB Money Supply'!$A:$E,5)</f>
        <v>14568.9</v>
      </c>
      <c r="C729" s="30">
        <f>(Table26[[#This Row],[M2 Money Stock, Billions of Dollars, Monthly, Seasonally Adjusted]]-B728)/B728</f>
        <v>2.4357518835792917E-3</v>
      </c>
      <c r="D729" s="31">
        <f>((1+Table26[[#This Row],[Monthly change]])^12)-1</f>
        <v>2.9623789881439322E-2</v>
      </c>
    </row>
    <row r="730" spans="1:4" x14ac:dyDescent="0.2">
      <c r="A730" s="55">
        <v>43586</v>
      </c>
      <c r="B730" s="57">
        <f>VLOOKUP(Table26[[#This Row],[Date]],'DB Money Supply'!$A:$E,5)</f>
        <v>14668.4</v>
      </c>
      <c r="C730" s="30">
        <f>(Table26[[#This Row],[M2 Money Stock, Billions of Dollars, Monthly, Seasonally Adjusted]]-B729)/B729</f>
        <v>6.8296165118849053E-3</v>
      </c>
      <c r="D730" s="31">
        <f>((1+Table26[[#This Row],[Monthly change]])^12)-1</f>
        <v>8.5105051445508062E-2</v>
      </c>
    </row>
    <row r="731" spans="1:4" x14ac:dyDescent="0.2">
      <c r="A731" s="33">
        <v>43617</v>
      </c>
      <c r="B731" s="57">
        <f>VLOOKUP(Table26[[#This Row],[Date]],'DB Money Supply'!$A:$E,5)</f>
        <v>14787</v>
      </c>
      <c r="C731" s="30">
        <f>(Table26[[#This Row],[M2 Money Stock, Billions of Dollars, Monthly, Seasonally Adjusted]]-B730)/B730</f>
        <v>8.085408088135064E-3</v>
      </c>
      <c r="D731" s="31">
        <f>((1+Table26[[#This Row],[Monthly change]])^12)-1</f>
        <v>0.10145799885550155</v>
      </c>
    </row>
    <row r="732" spans="1:4" x14ac:dyDescent="0.2">
      <c r="A732" s="55">
        <v>43647</v>
      </c>
      <c r="B732" s="57">
        <f>VLOOKUP(Table26[[#This Row],[Date]],'DB Money Supply'!$A:$E,5)</f>
        <v>14857.9</v>
      </c>
      <c r="C732" s="30">
        <f>(Table26[[#This Row],[M2 Money Stock, Billions of Dollars, Monthly, Seasonally Adjusted]]-B731)/B731</f>
        <v>4.7947521471562614E-3</v>
      </c>
      <c r="D732" s="31">
        <f>((1+Table26[[#This Row],[Monthly change]])^12)-1</f>
        <v>5.9078856707871719E-2</v>
      </c>
    </row>
    <row r="733" spans="1:4" x14ac:dyDescent="0.2">
      <c r="A733" s="33">
        <v>43678</v>
      </c>
      <c r="B733" s="57">
        <f>VLOOKUP(Table26[[#This Row],[Date]],'DB Money Supply'!$A:$E,5)</f>
        <v>14935.2</v>
      </c>
      <c r="C733" s="30">
        <f>(Table26[[#This Row],[M2 Money Stock, Billions of Dollars, Monthly, Seasonally Adjusted]]-B732)/B732</f>
        <v>5.2026194818918618E-3</v>
      </c>
      <c r="D733" s="31">
        <f>((1+Table26[[#This Row],[Monthly change]])^12)-1</f>
        <v>6.4249218471849723E-2</v>
      </c>
    </row>
    <row r="734" spans="1:4" x14ac:dyDescent="0.2">
      <c r="A734" s="55">
        <v>43709</v>
      </c>
      <c r="B734" s="57">
        <f>VLOOKUP(Table26[[#This Row],[Date]],'DB Money Supply'!$A:$E,5)</f>
        <v>15026.6</v>
      </c>
      <c r="C734" s="30">
        <f>(Table26[[#This Row],[M2 Money Stock, Billions of Dollars, Monthly, Seasonally Adjusted]]-B733)/B733</f>
        <v>6.1197707429428219E-3</v>
      </c>
      <c r="D734" s="31">
        <f>((1+Table26[[#This Row],[Monthly change]])^12)-1</f>
        <v>7.5960178197858719E-2</v>
      </c>
    </row>
    <row r="735" spans="1:4" x14ac:dyDescent="0.2">
      <c r="A735" s="33">
        <v>43739</v>
      </c>
      <c r="B735" s="57">
        <f>VLOOKUP(Table26[[#This Row],[Date]],'DB Money Supply'!$A:$E,5)</f>
        <v>15153.1</v>
      </c>
      <c r="C735" s="30">
        <f>(Table26[[#This Row],[M2 Money Stock, Billions of Dollars, Monthly, Seasonally Adjusted]]-B734)/B734</f>
        <v>8.4184046956730062E-3</v>
      </c>
      <c r="D735" s="31">
        <f>((1+Table26[[#This Row],[Monthly change]])^12)-1</f>
        <v>0.10583201964096767</v>
      </c>
    </row>
    <row r="736" spans="1:4" x14ac:dyDescent="0.2">
      <c r="A736" s="55">
        <v>43770</v>
      </c>
      <c r="B736" s="57">
        <f>VLOOKUP(Table26[[#This Row],[Date]],'DB Money Supply'!$A:$E,5)</f>
        <v>15251.3</v>
      </c>
      <c r="C736" s="30">
        <f>(Table26[[#This Row],[M2 Money Stock, Billions of Dollars, Monthly, Seasonally Adjusted]]-B735)/B735</f>
        <v>6.4805221373843572E-3</v>
      </c>
      <c r="D736" s="31">
        <f>((1+Table26[[#This Row],[Monthly change]])^12)-1</f>
        <v>8.0598836851462741E-2</v>
      </c>
    </row>
    <row r="737" spans="1:4" x14ac:dyDescent="0.2">
      <c r="A737" s="33">
        <v>43800</v>
      </c>
      <c r="B737" s="57">
        <f>VLOOKUP(Table26[[#This Row],[Date]],'DB Money Supply'!$A:$E,5)</f>
        <v>15325.8</v>
      </c>
      <c r="C737" s="30">
        <f>(Table26[[#This Row],[M2 Money Stock, Billions of Dollars, Monthly, Seasonally Adjusted]]-B736)/B736</f>
        <v>4.8848294899451195E-3</v>
      </c>
      <c r="D737" s="31">
        <f>((1+Table26[[#This Row],[Monthly change]])^12)-1</f>
        <v>6.0218743961005128E-2</v>
      </c>
    </row>
    <row r="738" spans="1:4" x14ac:dyDescent="0.2">
      <c r="A738" s="55">
        <v>43831</v>
      </c>
      <c r="B738" s="57">
        <f>VLOOKUP(Table26[[#This Row],[Date]],'DB Money Supply'!$A:$E,5)</f>
        <v>15406.8</v>
      </c>
      <c r="C738" s="30">
        <f>(Table26[[#This Row],[M2 Money Stock, Billions of Dollars, Monthly, Seasonally Adjusted]]-B737)/B737</f>
        <v>5.2852053400148768E-3</v>
      </c>
      <c r="D738" s="31">
        <f>((1+Table26[[#This Row],[Monthly change]])^12)-1</f>
        <v>6.5298937125368051E-2</v>
      </c>
    </row>
    <row r="739" spans="1:4" x14ac:dyDescent="0.2">
      <c r="A739" s="33">
        <v>43862</v>
      </c>
      <c r="B739" s="57">
        <f>VLOOKUP(Table26[[#This Row],[Date]],'DB Money Supply'!$A:$E,5)</f>
        <v>15470.4</v>
      </c>
      <c r="C739" s="30">
        <f>(Table26[[#This Row],[M2 Money Stock, Billions of Dollars, Monthly, Seasonally Adjusted]]-B738)/B738</f>
        <v>4.1280473557130859E-3</v>
      </c>
      <c r="D739" s="31">
        <f>((1+Table26[[#This Row],[Monthly change]])^12)-1</f>
        <v>5.0676880040429806E-2</v>
      </c>
    </row>
    <row r="740" spans="1:4" x14ac:dyDescent="0.2">
      <c r="A740" s="55">
        <v>43891</v>
      </c>
      <c r="B740" s="57">
        <f>VLOOKUP(Table26[[#This Row],[Date]],'DB Money Supply'!$A:$E,5)</f>
        <v>16011.4</v>
      </c>
      <c r="C740" s="30">
        <f>(Table26[[#This Row],[M2 Money Stock, Billions of Dollars, Monthly, Seasonally Adjusted]]-B739)/B739</f>
        <v>3.4970007239631812E-2</v>
      </c>
      <c r="D740" s="31">
        <f>((1+Table26[[#This Row],[Monthly change]])^12)-1</f>
        <v>0.51054327882491224</v>
      </c>
    </row>
    <row r="741" spans="1:4" x14ac:dyDescent="0.2">
      <c r="A741" s="33">
        <v>43922</v>
      </c>
      <c r="B741" s="57">
        <f>VLOOKUP(Table26[[#This Row],[Date]],'DB Money Supply'!$A:$E,5)</f>
        <v>17039.099999999999</v>
      </c>
      <c r="C741" s="30">
        <f>(Table26[[#This Row],[M2 Money Stock, Billions of Dollars, Monthly, Seasonally Adjusted]]-B740)/B740</f>
        <v>6.4185517818554208E-2</v>
      </c>
      <c r="D741" s="31">
        <f>((1+Table26[[#This Row],[Monthly change]])^12)-1</f>
        <v>1.1096389410774896</v>
      </c>
    </row>
    <row r="742" spans="1:4" x14ac:dyDescent="0.2">
      <c r="A742" s="55">
        <v>43952</v>
      </c>
      <c r="B742" s="57">
        <f>VLOOKUP(Table26[[#This Row],[Date]],'DB Money Supply'!$A:$E,5)</f>
        <v>17889.2</v>
      </c>
      <c r="C742" s="30">
        <f>(Table26[[#This Row],[M2 Money Stock, Billions of Dollars, Monthly, Seasonally Adjusted]]-B741)/B741</f>
        <v>4.9891132747621782E-2</v>
      </c>
      <c r="D742" s="31">
        <f>((1+Table26[[#This Row],[Monthly change]])^12)-1</f>
        <v>0.79362320040518619</v>
      </c>
    </row>
    <row r="743" spans="1:4" x14ac:dyDescent="0.2">
      <c r="A743" s="33">
        <v>43983</v>
      </c>
      <c r="B743" s="57">
        <f>VLOOKUP(Table26[[#This Row],[Date]],'DB Money Supply'!$A:$E,5)</f>
        <v>18175.7</v>
      </c>
      <c r="C743" s="30">
        <f>(Table26[[#This Row],[M2 Money Stock, Billions of Dollars, Monthly, Seasonally Adjusted]]-B742)/B742</f>
        <v>1.6015249424233616E-2</v>
      </c>
      <c r="D743" s="31">
        <f>((1+Table26[[#This Row],[Monthly change]])^12)-1</f>
        <v>0.21004832863739797</v>
      </c>
    </row>
    <row r="744" spans="1:4" x14ac:dyDescent="0.2">
      <c r="A744" s="55">
        <v>44013</v>
      </c>
      <c r="B744" s="57">
        <f>VLOOKUP(Table26[[#This Row],[Date]],'DB Money Supply'!$A:$E,5)</f>
        <v>18316.599999999999</v>
      </c>
      <c r="C744" s="30">
        <f>(Table26[[#This Row],[M2 Money Stock, Billions of Dollars, Monthly, Seasonally Adjusted]]-B743)/B743</f>
        <v>7.752108584538577E-3</v>
      </c>
      <c r="D744" s="31">
        <f>((1+Table26[[#This Row],[Monthly change]])^12)-1</f>
        <v>9.7095885595557707E-2</v>
      </c>
    </row>
    <row r="745" spans="1:4" x14ac:dyDescent="0.2">
      <c r="A745" s="33">
        <v>44044</v>
      </c>
      <c r="B745" s="57">
        <f>VLOOKUP(Table26[[#This Row],[Date]],'DB Money Supply'!$A:$E,5)</f>
        <v>18378.5</v>
      </c>
      <c r="C745" s="30">
        <f>(Table26[[#This Row],[M2 Money Stock, Billions of Dollars, Monthly, Seasonally Adjusted]]-B744)/B744</f>
        <v>3.3794481508577718E-3</v>
      </c>
      <c r="D745" s="31">
        <f>((1+Table26[[#This Row],[Monthly change]])^12)-1</f>
        <v>4.1315697955073283E-2</v>
      </c>
    </row>
    <row r="746" spans="1:4" x14ac:dyDescent="0.2">
      <c r="A746" s="55">
        <v>44075</v>
      </c>
      <c r="B746" s="57">
        <f>VLOOKUP(Table26[[#This Row],[Date]],'DB Money Supply'!$A:$E,5)</f>
        <v>18601.599999999999</v>
      </c>
      <c r="C746" s="30">
        <f>(Table26[[#This Row],[M2 Money Stock, Billions of Dollars, Monthly, Seasonally Adjusted]]-B745)/B745</f>
        <v>1.2139184373044511E-2</v>
      </c>
      <c r="D746" s="31">
        <f>((1+Table26[[#This Row],[Monthly change]])^12)-1</f>
        <v>0.15580046183940444</v>
      </c>
    </row>
    <row r="747" spans="1:4" x14ac:dyDescent="0.2">
      <c r="A747" s="55">
        <v>44105</v>
      </c>
      <c r="B747" s="57">
        <f>VLOOKUP(Table26[[#This Row],[Date]],'DB Money Supply'!$A:$E,5)</f>
        <v>18747.900000000001</v>
      </c>
      <c r="C747" s="30">
        <f>(Table26[[#This Row],[M2 Money Stock, Billions of Dollars, Monthly, Seasonally Adjusted]]-B746)/B746</f>
        <v>7.864914846034906E-3</v>
      </c>
      <c r="D747" s="31">
        <f>((1+Table26[[#This Row],[Monthly change]])^12)-1</f>
        <v>9.8570480467833121E-2</v>
      </c>
    </row>
    <row r="748" spans="1:4" x14ac:dyDescent="0.2">
      <c r="A748" s="33">
        <v>44136</v>
      </c>
      <c r="B748" s="57">
        <f>VLOOKUP(Table26[[#This Row],[Date]],'DB Money Supply'!$A:$E,5)</f>
        <v>18958.7</v>
      </c>
      <c r="C748" s="30">
        <f>(Table26[[#This Row],[M2 Money Stock, Billions of Dollars, Monthly, Seasonally Adjusted]]-B747)/B747</f>
        <v>1.1243925986377102E-2</v>
      </c>
      <c r="D748" s="31">
        <f>((1+Table26[[#This Row],[Monthly change]])^12)-1</f>
        <v>0.14359201050708692</v>
      </c>
    </row>
    <row r="749" spans="1:4" x14ac:dyDescent="0.2">
      <c r="A749" s="55">
        <v>44166</v>
      </c>
      <c r="B749" s="57">
        <f>VLOOKUP(Table26[[#This Row],[Date]],'DB Money Supply'!$A:$E,5)</f>
        <v>19129.5</v>
      </c>
      <c r="C749" s="30">
        <f>(Table26[[#This Row],[M2 Money Stock, Billions of Dollars, Monthly, Seasonally Adjusted]]-B748)/B748</f>
        <v>9.0090565281374397E-3</v>
      </c>
      <c r="D749" s="31">
        <f>((1+Table26[[#This Row],[Monthly change]])^12)-1</f>
        <v>0.11362961584336895</v>
      </c>
    </row>
    <row r="750" spans="1:4" x14ac:dyDescent="0.2">
      <c r="A750" s="33">
        <v>44197</v>
      </c>
      <c r="B750" s="57">
        <f>VLOOKUP(Table26[[#This Row],[Date]],'DB Money Supply'!$A:$E,5)</f>
        <v>19393.2</v>
      </c>
      <c r="C750" s="30">
        <f>(Table26[[#This Row],[M2 Money Stock, Billions of Dollars, Monthly, Seasonally Adjusted]]-B749)/B749</f>
        <v>1.3784991766643181E-2</v>
      </c>
      <c r="D750" s="31">
        <f>((1+Table26[[#This Row],[Monthly change]])^12)-1</f>
        <v>0.17855618361186054</v>
      </c>
    </row>
    <row r="751" spans="1:4" x14ac:dyDescent="0.2">
      <c r="A751" s="55">
        <v>44228</v>
      </c>
      <c r="B751" s="57">
        <f>VLOOKUP(Table26[[#This Row],[Date]],'DB Money Supply'!$A:$E,5)</f>
        <v>19665.3</v>
      </c>
      <c r="C751" s="30">
        <f>(Table26[[#This Row],[M2 Money Stock, Billions of Dollars, Monthly, Seasonally Adjusted]]-B750)/B750</f>
        <v>1.4030691170100784E-2</v>
      </c>
      <c r="D751" s="31">
        <f>((1+Table26[[#This Row],[Monthly change]])^12)-1</f>
        <v>0.18198835341069985</v>
      </c>
    </row>
    <row r="752" spans="1:4" x14ac:dyDescent="0.2">
      <c r="A752" s="33">
        <v>44256</v>
      </c>
      <c r="B752" s="57">
        <f>VLOOKUP(Table26[[#This Row],[Date]],'DB Money Supply'!$A:$E,5)</f>
        <v>19913.2</v>
      </c>
      <c r="C752" s="30">
        <f>(Table26[[#This Row],[M2 Money Stock, Billions of Dollars, Monthly, Seasonally Adjusted]]-B751)/B751</f>
        <v>1.2605960753204958E-2</v>
      </c>
      <c r="D752" s="31">
        <f>((1+Table26[[#This Row],[Monthly change]])^12)-1</f>
        <v>0.16221306873878327</v>
      </c>
    </row>
    <row r="753" spans="1:4" x14ac:dyDescent="0.2">
      <c r="A753" s="55">
        <v>44287</v>
      </c>
      <c r="B753" s="57">
        <f>VLOOKUP(Table26[[#This Row],[Date]],'DB Money Supply'!$A:$E,5)</f>
        <v>20138.8</v>
      </c>
      <c r="C753" s="30">
        <f>(Table26[[#This Row],[M2 Money Stock, Billions of Dollars, Monthly, Seasonally Adjusted]]-B752)/B752</f>
        <v>1.1329168591687852E-2</v>
      </c>
      <c r="D753" s="31">
        <f>((1+Table26[[#This Row],[Monthly change]])^12)-1</f>
        <v>0.14474933329750761</v>
      </c>
    </row>
    <row r="754" spans="1:4" x14ac:dyDescent="0.2">
      <c r="A754" s="33">
        <v>44317</v>
      </c>
      <c r="B754" s="57">
        <f>VLOOKUP(Table26[[#This Row],[Date]],'DB Money Supply'!$A:$E,5)</f>
        <v>20402.8</v>
      </c>
      <c r="C754" s="30">
        <f>(Table26[[#This Row],[M2 Money Stock, Billions of Dollars, Monthly, Seasonally Adjusted]]-B753)/B753</f>
        <v>1.3109023377758357E-2</v>
      </c>
      <c r="D754" s="31">
        <f>((1+Table26[[#This Row],[Monthly change]])^12)-1</f>
        <v>0.16916068116533944</v>
      </c>
    </row>
    <row r="755" spans="1:4" x14ac:dyDescent="0.2">
      <c r="A755" s="55">
        <v>44348</v>
      </c>
      <c r="B755" s="57">
        <f>VLOOKUP(Table26[[#This Row],[Date]],'DB Money Supply'!$A:$E,5)</f>
        <v>20429.5</v>
      </c>
      <c r="C755" s="30">
        <f>(Table26[[#This Row],[M2 Money Stock, Billions of Dollars, Monthly, Seasonally Adjusted]]-B754)/B754</f>
        <v>1.3086439116200095E-3</v>
      </c>
      <c r="D755" s="31">
        <f>((1+Table26[[#This Row],[Monthly change]])^12)-1</f>
        <v>1.5817249666471245E-2</v>
      </c>
    </row>
    <row r="756" spans="1:4" x14ac:dyDescent="0.2">
      <c r="A756" s="33">
        <v>44378</v>
      </c>
      <c r="B756" s="57">
        <f>VLOOKUP(Table26[[#This Row],[Date]],'DB Money Supply'!$A:$E,5)</f>
        <v>20578.900000000001</v>
      </c>
      <c r="C756" s="30">
        <f>(Table26[[#This Row],[M2 Money Stock, Billions of Dollars, Monthly, Seasonally Adjusted]]-B755)/B755</f>
        <v>7.312954306272863E-3</v>
      </c>
      <c r="D756" s="31">
        <f>((1+Table26[[#This Row],[Monthly change]])^12)-1</f>
        <v>9.1372558115386804E-2</v>
      </c>
    </row>
    <row r="757" spans="1:4" x14ac:dyDescent="0.2">
      <c r="A757" s="55">
        <v>44409</v>
      </c>
      <c r="B757" s="57">
        <f>VLOOKUP(Table26[[#This Row],[Date]],'DB Money Supply'!$A:$E,5)</f>
        <v>20832.5</v>
      </c>
      <c r="C757" s="30">
        <f>(Table26[[#This Row],[M2 Money Stock, Billions of Dollars, Monthly, Seasonally Adjusted]]-B756)/B756</f>
        <v>1.2323302022945761E-2</v>
      </c>
      <c r="D757" s="31">
        <f>((1+Table26[[#This Row],[Monthly change]])^12)-1</f>
        <v>0.15832599951976434</v>
      </c>
    </row>
    <row r="758" spans="1:4" x14ac:dyDescent="0.2">
      <c r="A758" s="33">
        <v>44440</v>
      </c>
      <c r="B758" s="57">
        <f>VLOOKUP(Table26[[#This Row],[Date]],'DB Money Supply'!$A:$E,5)</f>
        <v>20994.799999999999</v>
      </c>
      <c r="C758" s="30">
        <f>(Table26[[#This Row],[M2 Money Stock, Billions of Dollars, Monthly, Seasonally Adjusted]]-B757)/B757</f>
        <v>7.7907116284651034E-3</v>
      </c>
      <c r="D758" s="31">
        <f>((1+Table26[[#This Row],[Monthly change]])^12)-1</f>
        <v>9.7600297315256102E-2</v>
      </c>
    </row>
    <row r="759" spans="1:4" x14ac:dyDescent="0.2">
      <c r="A759" s="55">
        <v>44470</v>
      </c>
      <c r="B759" s="57">
        <f>VLOOKUP(Table26[[#This Row],[Date]],'DB Money Supply'!$A:$E,5)</f>
        <v>21187.5</v>
      </c>
      <c r="C759" s="30">
        <f>(Table26[[#This Row],[M2 Money Stock, Billions of Dollars, Monthly, Seasonally Adjusted]]-B758)/B758</f>
        <v>9.1784632385162393E-3</v>
      </c>
      <c r="D759" s="31">
        <f>((1+Table26[[#This Row],[Monthly change]])^12)-1</f>
        <v>0.11587535151506634</v>
      </c>
    </row>
    <row r="760" spans="1:4" x14ac:dyDescent="0.2">
      <c r="A760" s="33">
        <v>44501</v>
      </c>
      <c r="B760" s="57">
        <f>VLOOKUP(Table26[[#This Row],[Date]],'DB Money Supply'!$A:$E,5)</f>
        <v>21436.7</v>
      </c>
      <c r="C760" s="30">
        <f>(Table26[[#This Row],[M2 Money Stock, Billions of Dollars, Monthly, Seasonally Adjusted]]-B759)/B759</f>
        <v>1.1761651917404164E-2</v>
      </c>
      <c r="D760" s="31">
        <f>((1+Table26[[#This Row],[Monthly change]])^12)-1</f>
        <v>0.15063763698528754</v>
      </c>
    </row>
    <row r="761" spans="1:4" x14ac:dyDescent="0.2">
      <c r="A761" s="55">
        <v>44531</v>
      </c>
      <c r="B761" s="57">
        <f>VLOOKUP(Table26[[#This Row],[Date]],'DB Money Supply'!$A:$E,5)</f>
        <v>21638.1</v>
      </c>
      <c r="C761" s="30">
        <f>(Table26[[#This Row],[M2 Money Stock, Billions of Dollars, Monthly, Seasonally Adjusted]]-B760)/B760</f>
        <v>9.3951027910078415E-3</v>
      </c>
      <c r="D761" s="31">
        <f>((1+Table26[[#This Row],[Monthly change]])^12)-1</f>
        <v>0.11875327692776838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topLeftCell="C5" zoomScale="160" zoomScaleNormal="160" workbookViewId="0">
      <selection activeCell="G44" sqref="G44"/>
    </sheetView>
  </sheetViews>
  <sheetFormatPr baseColWidth="10" defaultColWidth="9.1640625" defaultRowHeight="15" x14ac:dyDescent="0.2"/>
  <cols>
    <col min="1" max="3" width="9.1640625" style="72" customWidth="1"/>
    <col min="4" max="9" width="28" style="16" customWidth="1"/>
    <col min="10" max="22" width="9.1640625" style="72" customWidth="1"/>
    <col min="23" max="16384" width="9.1640625" style="72"/>
  </cols>
  <sheetData>
    <row r="2" spans="4:9" x14ac:dyDescent="0.2">
      <c r="D2" s="1" t="s">
        <v>20</v>
      </c>
    </row>
    <row r="7" spans="4:9" x14ac:dyDescent="0.2">
      <c r="D7" s="71" t="s">
        <v>78</v>
      </c>
      <c r="E7" s="71" t="s">
        <v>79</v>
      </c>
      <c r="F7" s="71" t="s">
        <v>80</v>
      </c>
      <c r="G7" s="71" t="s">
        <v>81</v>
      </c>
      <c r="H7" s="71" t="s">
        <v>152</v>
      </c>
      <c r="I7" s="71" t="s">
        <v>82</v>
      </c>
    </row>
    <row r="8" spans="4:9" x14ac:dyDescent="0.2">
      <c r="D8" s="47" t="s">
        <v>83</v>
      </c>
      <c r="E8" s="23">
        <f>VLOOKUP(D8,'DB Trading Economics'!$A:$E,2)</f>
        <v>6416368</v>
      </c>
      <c r="F8" s="69" t="str">
        <f>VLOOKUP(D8,'DB Trading Economics'!$A:$E,3)</f>
        <v>1/10/2021</v>
      </c>
      <c r="G8" s="23">
        <f>VLOOKUP(D8,'DB Trading Economics'!$A:$E,4)</f>
        <v>6057065</v>
      </c>
      <c r="H8" s="63">
        <f t="shared" ref="H8:H30" si="0">(((E8-G8)/G8)+1)^12-1</f>
        <v>0.9967530662160009</v>
      </c>
      <c r="I8" s="23" t="str">
        <f>VLOOKUP(D8,'DB Trading Economics'!$A:$E,5)</f>
        <v>ARS Million</v>
      </c>
    </row>
    <row r="9" spans="4:9" x14ac:dyDescent="0.2">
      <c r="D9" s="47" t="s">
        <v>86</v>
      </c>
      <c r="E9" s="23">
        <f>VLOOKUP(D9,'DB Trading Economics'!$A:$E,2)</f>
        <v>4153807</v>
      </c>
      <c r="F9" s="69" t="str">
        <f>VLOOKUP(D9,'DB Trading Economics'!$A:$E,3)</f>
        <v>1/11/2021</v>
      </c>
      <c r="G9" s="23">
        <f>VLOOKUP(D9,'DB Trading Economics'!$A:$E,4)</f>
        <v>4162579</v>
      </c>
      <c r="H9" s="63">
        <f t="shared" si="0"/>
        <v>-2.4997117595802476E-2</v>
      </c>
      <c r="I9" s="23" t="str">
        <f>VLOOKUP(D9,'DB Trading Economics'!$A:$E,5)</f>
        <v>BRL Million</v>
      </c>
    </row>
    <row r="10" spans="4:9" x14ac:dyDescent="0.2">
      <c r="D10" s="47" t="s">
        <v>89</v>
      </c>
      <c r="E10" s="23">
        <f>VLOOKUP(D10,'DB Trading Economics'!$A:$E,2)</f>
        <v>2289771</v>
      </c>
      <c r="F10" s="69" t="str">
        <f>VLOOKUP(D10,'DB Trading Economics'!$A:$E,3)</f>
        <v>1/10/2021</v>
      </c>
      <c r="G10" s="23">
        <f>VLOOKUP(D10,'DB Trading Economics'!$A:$E,4)</f>
        <v>2286467</v>
      </c>
      <c r="H10" s="63">
        <f t="shared" si="0"/>
        <v>1.7478769859190502E-2</v>
      </c>
      <c r="I10" s="23" t="str">
        <f>VLOOKUP(D10,'DB Trading Economics'!$A:$E,5)</f>
        <v>CAD Million</v>
      </c>
    </row>
    <row r="11" spans="4:9" x14ac:dyDescent="0.2">
      <c r="D11" s="47" t="s">
        <v>91</v>
      </c>
      <c r="E11" s="23">
        <f>VLOOKUP(D11,'DB Trading Economics'!$A:$E,2)</f>
        <v>235600</v>
      </c>
      <c r="F11" s="69" t="str">
        <f>VLOOKUP(D11,'DB Trading Economics'!$A:$E,3)</f>
        <v>1/11/2021</v>
      </c>
      <c r="G11" s="23">
        <f>VLOOKUP(D11,'DB Trading Economics'!$A:$E,4)</f>
        <v>233620</v>
      </c>
      <c r="H11" s="63">
        <f t="shared" si="0"/>
        <v>0.10658097230573915</v>
      </c>
      <c r="I11" s="23" t="str">
        <f>VLOOKUP(D11,'DB Trading Economics'!$A:$E,5)</f>
        <v>CNY Billion</v>
      </c>
    </row>
    <row r="12" spans="4:9" x14ac:dyDescent="0.2">
      <c r="D12" s="47" t="s">
        <v>93</v>
      </c>
      <c r="E12" s="23">
        <f>VLOOKUP(D12,'DB Trading Economics'!$A:$E,2)</f>
        <v>14584944</v>
      </c>
      <c r="F12" s="69" t="str">
        <f>VLOOKUP(D12,'DB Trading Economics'!$A:$E,3)</f>
        <v>1/11/2021</v>
      </c>
      <c r="G12" s="23">
        <f>VLOOKUP(D12,'DB Trading Economics'!$A:$E,4)</f>
        <v>14538467</v>
      </c>
      <c r="H12" s="63">
        <f t="shared" si="0"/>
        <v>3.9043694799741679E-2</v>
      </c>
      <c r="I12" s="23" t="str">
        <f>VLOOKUP(D12,'DB Trading Economics'!$A:$E,5)</f>
        <v>EUR Million</v>
      </c>
    </row>
    <row r="13" spans="4:9" x14ac:dyDescent="0.2">
      <c r="D13" s="47" t="s">
        <v>95</v>
      </c>
      <c r="E13" s="23">
        <f>VLOOKUP(D13,'DB Trading Economics'!$A:$E,2)</f>
        <v>2865044</v>
      </c>
      <c r="F13" s="69" t="str">
        <f>VLOOKUP(D13,'DB Trading Economics'!$A:$E,3)</f>
        <v>1/11/2021</v>
      </c>
      <c r="G13" s="23">
        <f>VLOOKUP(D13,'DB Trading Economics'!$A:$E,4)</f>
        <v>2864134</v>
      </c>
      <c r="H13" s="63">
        <f t="shared" si="0"/>
        <v>3.8193403805129034E-3</v>
      </c>
      <c r="I13" s="23" t="str">
        <f>VLOOKUP(D13,'DB Trading Economics'!$A:$E,5)</f>
        <v>EUR Million</v>
      </c>
    </row>
    <row r="14" spans="4:9" x14ac:dyDescent="0.2">
      <c r="D14" s="47" t="s">
        <v>96</v>
      </c>
      <c r="E14" s="23">
        <f>VLOOKUP(D14,'DB Trading Economics'!$A:$E,2)</f>
        <v>3595</v>
      </c>
      <c r="F14" s="69" t="str">
        <f>VLOOKUP(D14,'DB Trading Economics'!$A:$E,3)</f>
        <v>1/11/2021</v>
      </c>
      <c r="G14" s="23">
        <f>VLOOKUP(D14,'DB Trading Economics'!$A:$E,4)</f>
        <v>3590</v>
      </c>
      <c r="H14" s="63">
        <f t="shared" si="0"/>
        <v>1.6841713225798305E-2</v>
      </c>
      <c r="I14" s="23" t="str">
        <f>VLOOKUP(D14,'DB Trading Economics'!$A:$E,5)</f>
        <v>EUR Billion</v>
      </c>
    </row>
    <row r="15" spans="4:9" x14ac:dyDescent="0.2">
      <c r="D15" s="47" t="s">
        <v>98</v>
      </c>
      <c r="E15" s="23">
        <f>VLOOKUP(D15,'DB Trading Economics'!$A:$E,2)</f>
        <v>51012</v>
      </c>
      <c r="F15" s="69" t="str">
        <f>VLOOKUP(D15,'DB Trading Economics'!$A:$E,3)</f>
        <v>1/12/2021</v>
      </c>
      <c r="G15" s="23">
        <f>VLOOKUP(D15,'DB Trading Economics'!$A:$E,4)</f>
        <v>52067</v>
      </c>
      <c r="H15" s="63">
        <f t="shared" si="0"/>
        <v>-0.21780047131532665</v>
      </c>
      <c r="I15" s="23" t="str">
        <f>VLOOKUP(D15,'DB Trading Economics'!$A:$E,5)</f>
        <v>INR Billion</v>
      </c>
    </row>
    <row r="16" spans="4:9" x14ac:dyDescent="0.2">
      <c r="D16" s="47" t="s">
        <v>101</v>
      </c>
      <c r="E16" s="23">
        <f>VLOOKUP(D16,'DB Trading Economics'!$A:$E,2)</f>
        <v>7572200</v>
      </c>
      <c r="F16" s="69" t="str">
        <f>VLOOKUP(D16,'DB Trading Economics'!$A:$E,3)</f>
        <v>1/11/2021</v>
      </c>
      <c r="G16" s="23">
        <f>VLOOKUP(D16,'DB Trading Economics'!$A:$E,4)</f>
        <v>7491700</v>
      </c>
      <c r="H16" s="63">
        <f t="shared" si="0"/>
        <v>0.13684270193666537</v>
      </c>
      <c r="I16" s="23" t="str">
        <f>VLOOKUP(D16,'DB Trading Economics'!$A:$E,5)</f>
        <v>IDR Billion</v>
      </c>
    </row>
    <row r="17" spans="4:9" x14ac:dyDescent="0.2">
      <c r="D17" s="47" t="s">
        <v>103</v>
      </c>
      <c r="E17" s="23">
        <f>VLOOKUP(D17,'DB Trading Economics'!$A:$E,2)</f>
        <v>1905765</v>
      </c>
      <c r="F17" s="69" t="str">
        <f>VLOOKUP(D17,'DB Trading Economics'!$A:$E,3)</f>
        <v>1/10/2021</v>
      </c>
      <c r="G17" s="23">
        <f>VLOOKUP(D17,'DB Trading Economics'!$A:$E,4)</f>
        <v>1873253</v>
      </c>
      <c r="H17" s="63">
        <f t="shared" si="0"/>
        <v>0.22934822700808932</v>
      </c>
      <c r="I17" s="23" t="str">
        <f>VLOOKUP(D17,'DB Trading Economics'!$A:$E,5)</f>
        <v>EUR Million</v>
      </c>
    </row>
    <row r="18" spans="4:9" x14ac:dyDescent="0.2">
      <c r="D18" s="47" t="s">
        <v>104</v>
      </c>
      <c r="E18" s="23">
        <f>VLOOKUP(D18,'DB Trading Economics'!$A:$E,2)</f>
        <v>1175802</v>
      </c>
      <c r="F18" s="69" t="str">
        <f>VLOOKUP(D18,'DB Trading Economics'!$A:$E,3)</f>
        <v>1/11/2021</v>
      </c>
      <c r="G18" s="23">
        <f>VLOOKUP(D18,'DB Trading Economics'!$A:$E,4)</f>
        <v>1170724</v>
      </c>
      <c r="H18" s="63">
        <f t="shared" si="0"/>
        <v>5.3309682405918934E-2</v>
      </c>
      <c r="I18" s="23" t="str">
        <f>VLOOKUP(D18,'DB Trading Economics'!$A:$E,5)</f>
        <v>JPY Billion</v>
      </c>
    </row>
    <row r="19" spans="4:9" x14ac:dyDescent="0.2">
      <c r="D19" s="47" t="s">
        <v>106</v>
      </c>
      <c r="E19" s="23">
        <f>VLOOKUP(D19,'DB Trading Economics'!$A:$E,2)</f>
        <v>11150071721</v>
      </c>
      <c r="F19" s="69" t="str">
        <f>VLOOKUP(D19,'DB Trading Economics'!$A:$E,3)</f>
        <v>1/11/2021</v>
      </c>
      <c r="G19" s="23">
        <f>VLOOKUP(D19,'DB Trading Economics'!$A:$E,4)</f>
        <v>10901751745</v>
      </c>
      <c r="H19" s="63">
        <f t="shared" si="0"/>
        <v>0.31031729874859426</v>
      </c>
      <c r="I19" s="23" t="str">
        <f>VLOOKUP(D19,'DB Trading Economics'!$A:$E,5)</f>
        <v>MXN Thousand</v>
      </c>
    </row>
    <row r="20" spans="4:9" x14ac:dyDescent="0.2">
      <c r="D20" s="47" t="s">
        <v>108</v>
      </c>
      <c r="E20" s="23">
        <f>VLOOKUP(D20,'DB Trading Economics'!$A:$E,2)</f>
        <v>1065313</v>
      </c>
      <c r="F20" s="69" t="str">
        <f>VLOOKUP(D20,'DB Trading Economics'!$A:$E,3)</f>
        <v>1/11/2021</v>
      </c>
      <c r="G20" s="23">
        <f>VLOOKUP(D20,'DB Trading Economics'!$A:$E,4)</f>
        <v>1038481</v>
      </c>
      <c r="H20" s="63">
        <f t="shared" si="0"/>
        <v>0.35813849676773524</v>
      </c>
      <c r="I20" s="23" t="str">
        <f>VLOOKUP(D20,'DB Trading Economics'!$A:$E,5)</f>
        <v>EUR Million</v>
      </c>
    </row>
    <row r="21" spans="4:9" x14ac:dyDescent="0.2">
      <c r="D21" s="47" t="s">
        <v>109</v>
      </c>
      <c r="E21" s="23">
        <f>VLOOKUP(D21,'DB Trading Economics'!$A:$E,2)</f>
        <v>62312</v>
      </c>
      <c r="F21" s="69" t="str">
        <f>VLOOKUP(D21,'DB Trading Economics'!$A:$E,3)</f>
        <v>1/11/2021</v>
      </c>
      <c r="G21" s="23">
        <f>VLOOKUP(D21,'DB Trading Economics'!$A:$E,4)</f>
        <v>60814</v>
      </c>
      <c r="H21" s="63">
        <f t="shared" si="0"/>
        <v>0.33911369827312421</v>
      </c>
      <c r="I21" s="23" t="str">
        <f>VLOOKUP(D21,'DB Trading Economics'!$A:$E,5)</f>
        <v>RUB Billion</v>
      </c>
    </row>
    <row r="22" spans="4:9" x14ac:dyDescent="0.2">
      <c r="D22" s="47" t="s">
        <v>111</v>
      </c>
      <c r="E22" s="23">
        <f>VLOOKUP(D22,'DB Trading Economics'!$A:$E,2)</f>
        <v>2016835</v>
      </c>
      <c r="F22" s="69" t="str">
        <f>VLOOKUP(D22,'DB Trading Economics'!$A:$E,3)</f>
        <v>1/11/2021</v>
      </c>
      <c r="G22" s="23">
        <f>VLOOKUP(D22,'DB Trading Economics'!$A:$E,4)</f>
        <v>2002186</v>
      </c>
      <c r="H22" s="63">
        <f t="shared" si="0"/>
        <v>9.1418697776108004E-2</v>
      </c>
      <c r="I22" s="23" t="str">
        <f>VLOOKUP(D22,'DB Trading Economics'!$A:$E,5)</f>
        <v>SAR Million</v>
      </c>
    </row>
    <row r="23" spans="4:9" x14ac:dyDescent="0.2">
      <c r="D23" s="47" t="s">
        <v>113</v>
      </c>
      <c r="E23" s="23">
        <f>VLOOKUP(D23,'DB Trading Economics'!$A:$E,2)</f>
        <v>729385</v>
      </c>
      <c r="F23" s="69" t="str">
        <f>VLOOKUP(D23,'DB Trading Economics'!$A:$E,3)</f>
        <v>1/11/2021</v>
      </c>
      <c r="G23" s="23">
        <f>VLOOKUP(D23,'DB Trading Economics'!$A:$E,4)</f>
        <v>722271</v>
      </c>
      <c r="H23" s="63">
        <f t="shared" si="0"/>
        <v>0.12481163158117115</v>
      </c>
      <c r="I23" s="23" t="str">
        <f>VLOOKUP(D23,'DB Trading Economics'!$A:$E,5)</f>
        <v>SGD Million</v>
      </c>
    </row>
    <row r="24" spans="4:9" x14ac:dyDescent="0.2">
      <c r="D24" s="47" t="s">
        <v>115</v>
      </c>
      <c r="E24" s="23">
        <f>VLOOKUP(D24,'DB Trading Economics'!$A:$E,2)</f>
        <v>3659236</v>
      </c>
      <c r="F24" s="69" t="str">
        <f>VLOOKUP(D24,'DB Trading Economics'!$A:$E,3)</f>
        <v>1/11/2021</v>
      </c>
      <c r="G24" s="23">
        <f>VLOOKUP(D24,'DB Trading Economics'!$A:$E,4)</f>
        <v>3550623</v>
      </c>
      <c r="H24" s="63">
        <f t="shared" si="0"/>
        <v>0.43558957267318754</v>
      </c>
      <c r="I24" s="23" t="str">
        <f>VLOOKUP(D24,'DB Trading Economics'!$A:$E,5)</f>
        <v>ZAR Million</v>
      </c>
    </row>
    <row r="25" spans="4:9" x14ac:dyDescent="0.2">
      <c r="D25" s="47" t="s">
        <v>117</v>
      </c>
      <c r="E25" s="23">
        <f>VLOOKUP(D25,'DB Trading Economics'!$A:$E,2)</f>
        <v>3554393</v>
      </c>
      <c r="F25" s="69" t="str">
        <f>VLOOKUP(D25,'DB Trading Economics'!$A:$E,3)</f>
        <v>1/10/2021</v>
      </c>
      <c r="G25" s="23">
        <f>VLOOKUP(D25,'DB Trading Economics'!$A:$E,4)</f>
        <v>3518041</v>
      </c>
      <c r="H25" s="63">
        <f t="shared" si="0"/>
        <v>0.13129164861851295</v>
      </c>
      <c r="I25" s="23" t="str">
        <f>VLOOKUP(D25,'DB Trading Economics'!$A:$E,5)</f>
        <v>KRW Billion</v>
      </c>
    </row>
    <row r="26" spans="4:9" x14ac:dyDescent="0.2">
      <c r="D26" s="47" t="s">
        <v>119</v>
      </c>
      <c r="E26" s="23">
        <f>VLOOKUP(D26,'DB Trading Economics'!$A:$E,2)</f>
        <v>1452155</v>
      </c>
      <c r="F26" s="69" t="str">
        <f>VLOOKUP(D26,'DB Trading Economics'!$A:$E,3)</f>
        <v>1/11/2021</v>
      </c>
      <c r="G26" s="23">
        <f>VLOOKUP(D26,'DB Trading Economics'!$A:$E,4)</f>
        <v>1423908</v>
      </c>
      <c r="H26" s="63">
        <f t="shared" si="0"/>
        <v>0.26582169208252648</v>
      </c>
      <c r="I26" s="23" t="str">
        <f>VLOOKUP(D26,'DB Trading Economics'!$A:$E,5)</f>
        <v>EUR Million</v>
      </c>
    </row>
    <row r="27" spans="4:9" x14ac:dyDescent="0.2">
      <c r="D27" s="47" t="s">
        <v>120</v>
      </c>
      <c r="E27" s="23">
        <f>VLOOKUP(D27,'DB Trading Economics'!$A:$E,2)</f>
        <v>1095369</v>
      </c>
      <c r="F27" s="69" t="str">
        <f>VLOOKUP(D27,'DB Trading Economics'!$A:$E,3)</f>
        <v>1/11/2021</v>
      </c>
      <c r="G27" s="23">
        <f>VLOOKUP(D27,'DB Trading Economics'!$A:$E,4)</f>
        <v>1094990</v>
      </c>
      <c r="H27" s="63">
        <f t="shared" si="0"/>
        <v>4.1613785418166405E-3</v>
      </c>
      <c r="I27" s="23" t="str">
        <f>VLOOKUP(D27,'DB Trading Economics'!$A:$E,5)</f>
        <v>CHF Million</v>
      </c>
    </row>
    <row r="28" spans="4:9" x14ac:dyDescent="0.2">
      <c r="D28" s="47" t="s">
        <v>122</v>
      </c>
      <c r="E28" s="23">
        <f>VLOOKUP(D28,'DB Trading Economics'!$A:$E,2)</f>
        <v>4694211915</v>
      </c>
      <c r="F28" s="69" t="str">
        <f>VLOOKUP(D28,'DB Trading Economics'!$A:$E,3)</f>
        <v>1/12/2021</v>
      </c>
      <c r="G28" s="23">
        <f>VLOOKUP(D28,'DB Trading Economics'!$A:$E,4)</f>
        <v>4531394150</v>
      </c>
      <c r="H28" s="63">
        <f t="shared" si="0"/>
        <v>0.52746132064878481</v>
      </c>
      <c r="I28" s="23" t="str">
        <f>VLOOKUP(D28,'DB Trading Economics'!$A:$E,5)</f>
        <v>TRY Thousand</v>
      </c>
    </row>
    <row r="29" spans="4:9" x14ac:dyDescent="0.2">
      <c r="D29" s="47" t="s">
        <v>124</v>
      </c>
      <c r="E29" s="23">
        <f>VLOOKUP(D29,'DB Trading Economics'!$A:$E,2)</f>
        <v>2978842</v>
      </c>
      <c r="F29" s="69" t="str">
        <f>VLOOKUP(D29,'DB Trading Economics'!$A:$E,3)</f>
        <v>1/11/2021</v>
      </c>
      <c r="G29" s="23">
        <f>VLOOKUP(D29,'DB Trading Economics'!$A:$E,4)</f>
        <v>2961077</v>
      </c>
      <c r="H29" s="63">
        <f t="shared" si="0"/>
        <v>7.4417839881284698E-2</v>
      </c>
      <c r="I29" s="23" t="str">
        <f>VLOOKUP(D29,'DB Trading Economics'!$A:$E,5)</f>
        <v>GBP Million</v>
      </c>
    </row>
    <row r="30" spans="4:9" x14ac:dyDescent="0.2">
      <c r="D30" s="47" t="s">
        <v>126</v>
      </c>
      <c r="E30" s="23">
        <f>VLOOKUP(D30,'DB Trading Economics'!$A:$E,2)</f>
        <v>21437</v>
      </c>
      <c r="F30" s="69" t="str">
        <f>VLOOKUP(D30,'DB Trading Economics'!$A:$E,3)</f>
        <v>1/11/2021</v>
      </c>
      <c r="G30" s="23">
        <f>VLOOKUP(D30,'DB Trading Economics'!$A:$E,4)</f>
        <v>21187</v>
      </c>
      <c r="H30" s="63">
        <f t="shared" si="0"/>
        <v>0.15115683469011443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80" zoomScaleNormal="180" workbookViewId="0">
      <pane xSplit="1" ySplit="5" topLeftCell="B79" activePane="bottomRight" state="frozen"/>
      <selection pane="topRight" activeCell="B1" sqref="B1"/>
      <selection pane="bottomLeft" activeCell="A6" sqref="A6"/>
      <selection pane="bottomRight" activeCell="AC74" sqref="AC74"/>
    </sheetView>
  </sheetViews>
  <sheetFormatPr baseColWidth="10" defaultColWidth="8.83203125" defaultRowHeight="15" x14ac:dyDescent="0.2"/>
  <cols>
    <col min="1" max="1" width="10.6640625" style="72" bestFit="1" customWidth="1"/>
    <col min="2" max="2" width="13.6640625" style="67" customWidth="1"/>
    <col min="3" max="3" width="6.33203125" style="67" customWidth="1"/>
    <col min="4" max="4" width="6.1640625" style="67" customWidth="1"/>
    <col min="5" max="5" width="7.33203125" style="67" customWidth="1"/>
    <col min="6" max="6" width="6.6640625" style="67" customWidth="1"/>
    <col min="7" max="9" width="6.1640625" style="67" customWidth="1"/>
    <col min="10" max="10" width="5.33203125" style="67" customWidth="1"/>
    <col min="11" max="22" width="6.1640625" style="67" customWidth="1"/>
    <col min="23" max="23" width="5.6640625" style="67" customWidth="1"/>
    <col min="24" max="27" width="6.1640625" style="67" customWidth="1"/>
    <col min="28" max="28" width="9.1640625" style="72" customWidth="1"/>
    <col min="29" max="29" width="12.33203125" style="72" customWidth="1"/>
    <col min="30" max="30" width="9.1640625" style="72" customWidth="1"/>
    <col min="31" max="31" width="10.6640625" style="72" customWidth="1"/>
    <col min="32" max="32" width="10.6640625" style="72" bestFit="1" customWidth="1"/>
    <col min="33" max="73" width="9.1640625" style="72" customWidth="1"/>
  </cols>
  <sheetData>
    <row r="1" spans="2:35" s="72" customFormat="1" x14ac:dyDescent="0.2">
      <c r="C1" s="72" t="s">
        <v>70</v>
      </c>
      <c r="D1" s="72" t="s">
        <v>76</v>
      </c>
      <c r="E1" s="72" t="s">
        <v>53</v>
      </c>
      <c r="F1" s="72" t="s">
        <v>58</v>
      </c>
      <c r="G1" s="72" t="s">
        <v>65</v>
      </c>
      <c r="H1" s="72" t="s">
        <v>59</v>
      </c>
      <c r="I1" s="72" t="s">
        <v>51</v>
      </c>
      <c r="J1" s="72" t="s">
        <v>74</v>
      </c>
      <c r="K1" s="72" t="s">
        <v>68</v>
      </c>
      <c r="L1" s="72" t="s">
        <v>49</v>
      </c>
      <c r="M1" s="72" t="s">
        <v>67</v>
      </c>
      <c r="N1" s="72" t="s">
        <v>73</v>
      </c>
      <c r="O1" s="72" t="s">
        <v>62</v>
      </c>
      <c r="P1" s="72" t="s">
        <v>50</v>
      </c>
      <c r="Q1" s="72" t="s">
        <v>48</v>
      </c>
      <c r="R1" s="72" t="s">
        <v>61</v>
      </c>
      <c r="S1" s="72" t="s">
        <v>66</v>
      </c>
      <c r="T1" s="72" t="s">
        <v>52</v>
      </c>
      <c r="U1" s="72" t="s">
        <v>57</v>
      </c>
      <c r="V1" s="72" t="s">
        <v>64</v>
      </c>
      <c r="W1" s="72" t="s">
        <v>75</v>
      </c>
      <c r="X1" s="72" t="s">
        <v>77</v>
      </c>
      <c r="Y1" s="72" t="s">
        <v>69</v>
      </c>
      <c r="Z1" s="72" t="s">
        <v>56</v>
      </c>
      <c r="AA1" s="72" t="s">
        <v>72</v>
      </c>
      <c r="AI1" s="72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6.6459140744758186E-2</v>
      </c>
      <c r="D3" s="15">
        <f t="shared" si="0"/>
        <v>5.7276911599799113E-2</v>
      </c>
      <c r="E3" s="15">
        <f t="shared" si="0"/>
        <v>9.6599752653762888E-2</v>
      </c>
      <c r="F3" s="15">
        <f t="shared" si="0"/>
        <v>4.860593733681963E-2</v>
      </c>
      <c r="G3" s="15">
        <f t="shared" si="0"/>
        <v>3.4224541208807177E-2</v>
      </c>
      <c r="H3" s="15">
        <f t="shared" si="0"/>
        <v>9.3343010018214947E-2</v>
      </c>
      <c r="I3" s="15">
        <f t="shared" si="0"/>
        <v>4.1870831400843307E-2</v>
      </c>
      <c r="J3" s="15">
        <f t="shared" si="0"/>
        <v>0.10651820443111852</v>
      </c>
      <c r="K3" s="15">
        <f t="shared" si="0"/>
        <v>6.7564721191772106E-2</v>
      </c>
      <c r="L3" s="15">
        <f t="shared" si="0"/>
        <v>9.62835292857675E-2</v>
      </c>
      <c r="M3" s="15">
        <f t="shared" si="0"/>
        <v>8.2252952106824331E-2</v>
      </c>
      <c r="N3" s="15">
        <f t="shared" si="0"/>
        <v>9.3721112451248811E-2</v>
      </c>
      <c r="O3" s="15">
        <f t="shared" si="0"/>
        <v>0.10306809678224003</v>
      </c>
      <c r="P3" s="15">
        <f t="shared" si="0"/>
        <v>6.764861299465301E-2</v>
      </c>
      <c r="Q3" s="15">
        <f t="shared" si="0"/>
        <v>7.5937811089273999E-2</v>
      </c>
      <c r="R3" s="15">
        <f t="shared" si="0"/>
        <v>0.10763141645139962</v>
      </c>
      <c r="S3" s="15">
        <f t="shared" si="0"/>
        <v>6.9519315563394302E-2</v>
      </c>
      <c r="T3" s="15">
        <f t="shared" si="0"/>
        <v>8.1997350809970698E-2</v>
      </c>
      <c r="U3" s="15">
        <f t="shared" si="0"/>
        <v>2.3658497217788444E-2</v>
      </c>
      <c r="V3" s="15">
        <f t="shared" si="0"/>
        <v>6.4797838011959943E-2</v>
      </c>
      <c r="W3" s="15">
        <f t="shared" si="0"/>
        <v>0.20948922024098218</v>
      </c>
      <c r="X3" s="15">
        <f t="shared" si="0"/>
        <v>6.9668141469379982E-2</v>
      </c>
      <c r="Y3" s="15">
        <f t="shared" si="0"/>
        <v>7.4285896297030335E-2</v>
      </c>
      <c r="Z3" s="15">
        <f t="shared" si="0"/>
        <v>0.10298591559686507</v>
      </c>
      <c r="AA3" s="15">
        <f t="shared" si="0"/>
        <v>5.7559682842504629E-2</v>
      </c>
    </row>
    <row r="4" spans="2:35" x14ac:dyDescent="0.2">
      <c r="B4" s="2" t="s">
        <v>171</v>
      </c>
      <c r="C4" s="15">
        <f t="shared" ref="C4:AA4" si="1">MIN(C34:C44)</f>
        <v>4.7483378283328131E-2</v>
      </c>
      <c r="D4" s="15">
        <f t="shared" si="1"/>
        <v>3.8013405991533536E-2</v>
      </c>
      <c r="E4" s="15">
        <f t="shared" si="1"/>
        <v>8.6046823628508587E-2</v>
      </c>
      <c r="F4" s="15">
        <f t="shared" si="1"/>
        <v>3.2690055641673876E-2</v>
      </c>
      <c r="G4" s="15">
        <f t="shared" si="1"/>
        <v>2.6523138386416487E-2</v>
      </c>
      <c r="H4" s="15">
        <f t="shared" si="1"/>
        <v>2.6415278421424875E-2</v>
      </c>
      <c r="I4" s="15">
        <f t="shared" si="1"/>
        <v>3.2613654437935083E-2</v>
      </c>
      <c r="J4" s="15">
        <f t="shared" si="1"/>
        <v>5.8984231946546131E-2</v>
      </c>
      <c r="K4" s="15">
        <f t="shared" si="1"/>
        <v>5.4748609510999975E-2</v>
      </c>
      <c r="L4" s="15">
        <f t="shared" si="1"/>
        <v>6.566646505359483E-2</v>
      </c>
      <c r="M4" s="15">
        <f t="shared" si="1"/>
        <v>5.6253405419685397E-2</v>
      </c>
      <c r="N4" s="15">
        <f t="shared" si="1"/>
        <v>3.1647059033268435E-2</v>
      </c>
      <c r="O4" s="15">
        <f t="shared" si="1"/>
        <v>5.5881657580182313E-2</v>
      </c>
      <c r="P4" s="15">
        <f t="shared" si="1"/>
        <v>3.7017778933264009E-2</v>
      </c>
      <c r="Q4" s="15">
        <f t="shared" si="1"/>
        <v>3.0401048225711828E-2</v>
      </c>
      <c r="R4" s="15">
        <f t="shared" si="1"/>
        <v>7.4792407964524216E-2</v>
      </c>
      <c r="S4" s="15">
        <f t="shared" si="1"/>
        <v>5.7924834020120705E-2</v>
      </c>
      <c r="T4" s="15">
        <f t="shared" si="1"/>
        <v>3.8842694737058009E-2</v>
      </c>
      <c r="U4" s="15">
        <f t="shared" si="1"/>
        <v>-6.6811996104776542E-3</v>
      </c>
      <c r="V4" s="15">
        <f t="shared" si="1"/>
        <v>4.2607529469138379E-2</v>
      </c>
      <c r="W4" s="15">
        <f t="shared" si="1"/>
        <v>0.14909391634127001</v>
      </c>
      <c r="X4" s="15">
        <f t="shared" si="1"/>
        <v>5.8503239937939253E-2</v>
      </c>
      <c r="Y4" s="15">
        <f t="shared" si="1"/>
        <v>6.1638666778194337E-2</v>
      </c>
      <c r="Z4" s="15">
        <f t="shared" si="1"/>
        <v>4.3975977138720715E-2</v>
      </c>
      <c r="AA4" s="15">
        <f t="shared" si="1"/>
        <v>4.5422448849556971E-2</v>
      </c>
    </row>
    <row r="5" spans="2:35" x14ac:dyDescent="0.2">
      <c r="B5" s="2" t="s">
        <v>172</v>
      </c>
      <c r="C5" s="15">
        <f t="shared" ref="C5:AA5" si="2">AVERAGE(C34:C44)</f>
        <v>5.7462583314715099E-2</v>
      </c>
      <c r="D5" s="15">
        <f t="shared" si="2"/>
        <v>4.8336051558082266E-2</v>
      </c>
      <c r="E5" s="15">
        <f t="shared" si="2"/>
        <v>9.0131233107938039E-2</v>
      </c>
      <c r="F5" s="15">
        <f t="shared" si="2"/>
        <v>4.2726702450917482E-2</v>
      </c>
      <c r="G5" s="15">
        <f t="shared" si="2"/>
        <v>3.1221567784148318E-2</v>
      </c>
      <c r="H5" s="15">
        <f t="shared" si="2"/>
        <v>6.2825616386277178E-2</v>
      </c>
      <c r="I5" s="15">
        <f t="shared" si="2"/>
        <v>3.8658945573402145E-2</v>
      </c>
      <c r="J5" s="15">
        <f t="shared" si="2"/>
        <v>8.4754868851884824E-2</v>
      </c>
      <c r="K5" s="15">
        <f t="shared" si="2"/>
        <v>6.1595900869029704E-2</v>
      </c>
      <c r="L5" s="15">
        <f t="shared" si="2"/>
        <v>8.1942378717921066E-2</v>
      </c>
      <c r="M5" s="15">
        <f t="shared" si="2"/>
        <v>7.4205969459596843E-2</v>
      </c>
      <c r="N5" s="15">
        <f t="shared" si="2"/>
        <v>5.495371537984084E-2</v>
      </c>
      <c r="O5" s="15">
        <f t="shared" si="2"/>
        <v>7.6984484005515219E-2</v>
      </c>
      <c r="P5" s="15">
        <f t="shared" si="2"/>
        <v>4.8831714808745479E-2</v>
      </c>
      <c r="Q5" s="15">
        <f t="shared" si="2"/>
        <v>5.6555193184988833E-2</v>
      </c>
      <c r="R5" s="15">
        <f t="shared" si="2"/>
        <v>9.2944409795937197E-2</v>
      </c>
      <c r="S5" s="15">
        <f t="shared" si="2"/>
        <v>6.4286721543392461E-2</v>
      </c>
      <c r="T5" s="15">
        <f t="shared" si="2"/>
        <v>5.6622146638000845E-2</v>
      </c>
      <c r="U5" s="15">
        <f t="shared" si="2"/>
        <v>1.0199259861090567E-2</v>
      </c>
      <c r="V5" s="15">
        <f t="shared" si="2"/>
        <v>5.2540829071438491E-2</v>
      </c>
      <c r="W5" s="15">
        <f t="shared" si="2"/>
        <v>0.18095704238145388</v>
      </c>
      <c r="X5" s="15">
        <f t="shared" si="2"/>
        <v>6.4149709368804916E-2</v>
      </c>
      <c r="Y5" s="15">
        <f t="shared" si="2"/>
        <v>6.9467274147827801E-2</v>
      </c>
      <c r="Z5" s="15">
        <f t="shared" si="2"/>
        <v>8.2031944291307071E-2</v>
      </c>
      <c r="AA5" s="15">
        <f t="shared" si="2"/>
        <v>5.2025944074874528E-2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2">
        <f>VLOOKUP(B7,Data!$A:$AN,MATCH(yoy!$C$1,Data!$A$1:$AN$1,),)</f>
        <v>98.411379999999994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2">
        <f>VLOOKUP(B8,Data!$A:$AN,MATCH(yoy!$C$1,Data!$A$1:$AN$1,),)</f>
        <v>98.896569999999997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2">
        <f>VLOOKUP(B9,Data!$A:$AN,MATCH(yoy!$C$1,Data!$A$1:$AN$1,),)</f>
        <v>99.33511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2">
        <f>VLOOKUP(B10,Data!$A:$AN,MATCH(yoy!$C$1,Data!$A$1:$AN$1,),)</f>
        <v>99.691310000000001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2">
        <f>VLOOKUP(B11,Data!$A:$AN,MATCH(yoy!$C$1,Data!$A$1:$AN$1,),)</f>
        <v>100.2226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2">
        <f>VLOOKUP(B12,Data!$A:$AN,MATCH(yoy!$C$1,Data!$A$1:$AN$1,),)</f>
        <v>100.8173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2">
        <f>VLOOKUP(B13,Data!$A:$AN,MATCH(yoy!$C$1,Data!$A$1:$AN$1,),)</f>
        <v>101.28100000000001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2">
        <f>VLOOKUP(B14,Data!$A:$AN,MATCH(yoy!$C$1,Data!$A$1:$AN$1,),)</f>
        <v>101.5754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2">
        <f>VLOOKUP(B15,Data!$A:$AN,MATCH(yoy!$C$1,Data!$A$1:$AN$1,),)</f>
        <v>102.04470000000001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2">
        <f>VLOOKUP(B16,Data!$A:$AN,MATCH(yoy!$C$1,Data!$A$1:$AN$1,),)</f>
        <v>102.4379</v>
      </c>
    </row>
    <row r="17" spans="1:29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2">
        <f>VLOOKUP(B17,Data!$A:$AN,MATCH(yoy!$C$1,Data!$A$1:$AN$1,),)</f>
        <v>103.2452</v>
      </c>
    </row>
    <row r="18" spans="1:29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2">
        <f>VLOOKUP(B18,Data!$A:$AN,MATCH(yoy!$C$1,Data!$A$1:$AN$1,),)</f>
        <v>103.8325</v>
      </c>
    </row>
    <row r="19" spans="1:29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2">
        <f>VLOOKUP(B19,Data!$A:$AN,MATCH(yoy!$C$1,Data!$A$1:$AN$1,),)</f>
        <v>104.3185</v>
      </c>
    </row>
    <row r="20" spans="1:29" x14ac:dyDescent="0.2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6.1087356214679665E-2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6.4666205388392697E-2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2.7356743716603814E-2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3.0835834426625682E-2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0.16296116492184184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5.7506615940996188E-2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7.2300301623274943E-2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7.8996532651369092E-2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4.2309142589325929E-2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7.931796872050785E-2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2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6.2301134009918484E-2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6.7509962145358204E-2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2.7600810948303307E-2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3.2747164286135083E-2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0.17037808143581898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5.7103010606855534E-2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7.3313259932403438E-2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7.7866348238996547E-2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5.2953739943902893E-2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6.7613112108194567E-2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2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6.5324550354489197E-2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6.9114390670057993E-2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4.8936671719653629E-2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2.8655131190840063E-2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5.7119535801289499E-2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0.15917293245513098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5.809519028014852E-2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7.7280651936253456E-2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6.4315063916132939E-2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6.0107347030481574E-2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2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6.6680569053287425E-2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6.9372037618807419E-2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5.0634539273644405E-2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2.8797205074092815E-2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7.9993814490228105E-2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0.13536092519203641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5.8353781395256057E-2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7.8986703035777719E-2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7.3712928048317611E-2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5.1971946281122484E-2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2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6.6714740426494251E-2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7.2088551753498695E-2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2.7634537349174534E-2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8.4427136830978161E-2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9.8876647436338519E-2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6.0393592949863149E-2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8.0918985038434713E-2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7.4002856177222118E-2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5.0554177265953903E-2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2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6.7372952478747236E-2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7.2211853120714417E-2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5.0888407862593452E-2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2.9381978655163961E-2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9.2482274031306169E-2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6.3565743424225205E-2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5.9159524708179249E-2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8.0945927090316019E-2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6.3322018777052097E-2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5.5423551841771022E-2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2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7.0503291151203934E-2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7.5034860892201807E-2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3.0389815444655723E-2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0.10266692862891677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5.458755866428134E-2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5.8225608257557161E-2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8.1366654091328122E-2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5.5536679262898812E-2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6.132440042533327E-2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2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7.186262490849589E-2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7.2949356329208848E-2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3.2280515298545198E-2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0.10736495391296204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5.1018566892490028E-2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6.0587151979390907E-2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7.9125459018836955E-2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5.460715754833393E-2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5.8692350206192317E-2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2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7.2565915544930096E-2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7.0461833945897792E-2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3.3515197981846497E-2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0.10236619998014108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2.0127878238163446E-2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6.4803169535082944E-2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7.5426090437406737E-2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5.7062909695724563E-2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5.4117352611338633E-2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7.4919325613901896E-2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2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7.0200842266759142E-2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6.5612011401713313E-2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3.4132969679865947E-2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9.7349940699694409E-2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-2.4722735885465626E-4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7.4974188214586429E-2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6.8872126206898476E-2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7.5547719532413751E-2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5.9351841200704129E-2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6.7665576124735685E-2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7.5459368289302026E-2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2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6.9492692557725277E-2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6.4366796463983147E-2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4.7003862945527511E-2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3.5484538113058871E-2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9.8643392319387277E-2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3.6459673377983873E-3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6.8948370414571206E-2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7.0052380483491425E-2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7.367617910876216E-2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5.7278239328234171E-2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7.1254553559077227E-2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6.9848935620392016E-2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2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7.1148454013430021E-2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6.4573902793843604E-2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3.5848889762232314E-2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0.10387270856905724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7.019694639708883E-3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8.291951626950711E-2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6.8567398537795116E-2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9.6422538661592505E-2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7.4370649402196579E-2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5.9008047695784535E-2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5.9860662992890425E-2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6.466580964802815E-2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2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7.1665242014562855E-2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6.2235732645376567E-2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5.1269464040435024E-2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3.350976405531586E-2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0.11189544053635733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1.9703354453902523E-2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8.639536751022564E-2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7.0245301356025511E-2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9.8921245339981867E-2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7.3922660276217342E-2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5.6381326106984403E-2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5.4422411763982985E-2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7.0195538826312229E-2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6.0717119146603903E-2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3.2104158293761197E-2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0.11336560174462187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2.3080179176132632E-2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7.8984730742124393E-2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7.4178908464328674E-2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6.9265027631166973E-2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4.8772715520161151E-2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5.7669835096893558E-2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6.0666238702437071E-2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6.6459140744758186E-2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5.7276911599799113E-2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4.7052090933802589E-2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3.328810563425523E-2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9.3343010018214947E-2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3.1647059033268435E-2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6.764861299465301E-2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7.5937811089273999E-2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6.7990365294451002E-2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5.2327640577975322E-2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6.2035496760605095E-2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6.1638666778194337E-2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6.4345613649438069E-2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5.7125215895111145E-2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4.4943404426116489E-2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3.3595579355309699E-2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7.2296278424513014E-2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8.1393326542274352E-2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3.8466007303875872E-2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5.1362904366312238E-2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7.3593693746336133E-2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6.3947936967689509E-2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5.5120797060374538E-2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6.6789655065471187E-2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6.2696606855099257E-2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5.4280640486321224E-2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4.5111274982509809E-2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3.3501664913616294E-2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7.0209512143758993E-2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8.1852513804680449E-2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3.6645332780011641E-2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4.9842093544238714E-2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6.8910944833621007E-2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5.8571651197599404E-2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5.9642202942610752E-2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6.9599811376539589E-2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6.4717952076136884E-2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6.1888208272358407E-2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5.2621955442687322E-2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4.8588735418035961E-2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3.3963989125802202E-2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7.1342481163189073E-2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7.5367733424041169E-2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4.2397883966521152E-2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4.6461191749702896E-2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6.8478659364216668E-2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5.7924834020120705E-2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6.4797838011959943E-2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6.9668141469379982E-2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6.1168803937581312E-2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5.1117239402669129E-2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3.4224541208807177E-2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6.6788045208532418E-2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7.3303986414015129E-2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4.9740726541646678E-2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4.6101706461391702E-2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6.741044887039245E-2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5.8180049291867618E-2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5.7708994620134388E-2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6.0548846170446667E-2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7.0146932312922489E-2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5.88638106966764E-2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4.7405104813700118E-2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3.3445445622338574E-2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6.4065538350738194E-2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7.8806760955648661E-2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5.4160898876404538E-2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4.8676504492074869E-2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6.2552044477683311E-2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6.1535536216077533E-2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5.1072879663811001E-2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5.8503239937939253E-2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7.1363299181869927E-2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5.7198688648729415E-2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4.8238916244929812E-2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3.065751701679818E-2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6.3878983203821252E-2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8.2252952106824331E-2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6.4650261810693083E-2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4.8623818982272686E-2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5.2560175014695835E-2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6.8135289906943342E-2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5.1727840181262232E-2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6.4737446737786475E-2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7.2767472122108892E-2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5.2483820256649473E-2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4.3909137879460824E-2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4.0741078185459176E-2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2.9267850497609785E-2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6.3904804273654497E-2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6.9284788215596541E-2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6.628974181621082E-2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4.1762358411658866E-2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4.4583791472977932E-2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6.9519315563394302E-2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2.3658497217788444E-2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4.8637088529200442E-2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6.0204663943463646E-2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7.2969630951662881E-2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5.0293521456017648E-2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4.135405485852419E-2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3.7703797733618011E-2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2.7533903793972175E-2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5.8184586196360362E-2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5.6253405419685397E-2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5.7604600436248279E-2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5.3199360260857538E-2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4.0518815496983128E-2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6.7084014205529896E-2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8.3349996000959096E-3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4.2607529469138379E-2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6.3084916726152268E-2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7.4285896297030335E-2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4.92068236612297E-2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4.0353984524168447E-2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3.4165930106848097E-2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2.6523138386416487E-2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4.0653262844841311E-2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5.4748609510999975E-2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6.6818939328577451E-2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6.9167244162119959E-2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4.6452532699773778E-2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3.7159692442984935E-2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6.6360254075577801E-2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-6.6811996104776542E-3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4.4161717007118524E-2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6.6249096386894524E-2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7.3855238514927743E-2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4.7483378283328131E-2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3.8013405991533536E-2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3.2690055641673876E-2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2.7435510070705608E-2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2.6415278421424875E-2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5.9026280203632681E-2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7.7470369970099817E-2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9.3721112451248811E-2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3.7017778933264009E-2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3.0401048225711828E-2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6.7904690238065987E-2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-4.4387953281456918E-3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5.0144591722237869E-2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6.4225488482175283E-2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7.1147688578114696E-2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2" customFormat="1" x14ac:dyDescent="0.2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4.9663910118647528E-2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3.8756325539616311E-2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3.570127504553737E-2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2.6903443432828401E-2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3.1445573932538176E-2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6.5700923088132829E-2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0.10387758076947583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3.4348958288393586E-2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2.4187566763788311E-2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6.8600213972304827E-2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-4.8823904626750202E-3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4.8986260594752577E-2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6.1059021549192981E-2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6.8700933969041866E-2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4.4449058312341687E-2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2" customFormat="1" x14ac:dyDescent="0.2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5.2872195214979927E-2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4.1443929766761957E-2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4.10817399003632E-2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2.6605274709540532E-2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3.7207009981162185E-2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6.5657927835398006E-2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9.9026651517049855E-2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4.3647854467926003E-2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2.1029708664049421E-2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6.7451583085157488E-2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-1.2286643039390806E-2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3.6170220424795146E-2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5.8245142246930247E-2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6.940472510755602E-2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2" customFormat="1" x14ac:dyDescent="0.2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5.1678437465944256E-2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3.9271077619647633E-2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4.1710934704870688E-2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2.5401951005088939E-2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3.3807453459149955E-2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5.8462419975891383E-2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7.5153978703662694E-2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9.5172029166121636E-2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5.1277489609901562E-2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1.9160269960882301E-2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6.8843179155127027E-2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-5.4620106620497386E-3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2.9037451211504958E-2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5.9500055060015336E-2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5.016879266842901E-2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2" customFormat="1" x14ac:dyDescent="0.2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5.1470041361182793E-2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3.8270366361292198E-2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3.7668618199186626E-2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2.4860459798552299E-2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2.7211351983495228E-2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5.6703676373438136E-2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7.3606854767691771E-2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0.10556576010574002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5.4909286707329988E-2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2.2544798034542596E-2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7.0228714927153837E-2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4.8471429386076745E-4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2.5653414787327068E-2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6.4671129057089716E-2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7.2196581218484435E-2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4.8119135392215726E-2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2" customFormat="1" x14ac:dyDescent="0.2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5.2132061500936425E-2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3.7335352298268773E-2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3.5682139178651498E-2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2.4455853749040808E-2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2.2674780326080463E-2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4.5564850515242589E-2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5.6188287017031734E-2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7.1722167367160958E-2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0.11415033884465513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5.7221446653425483E-2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2.3434225965971008E-2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7.2735572554256278E-2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-6.0873664454054828E-3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2.5966842083045991E-2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6.9416505996422406E-2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4.5007887784387864E-2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2" customFormat="1" x14ac:dyDescent="0.2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4.994015847388078E-2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3.3880692628434537E-2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3.6551037278636123E-2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2.3140719204569806E-2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2.6229466499925799E-2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4.5972958533678533E-2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4.7300131900324525E-2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6.1583302971946044E-2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0.11019475281044319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5.5024741340530856E-2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2.126285631732763E-2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7.4904661232980119E-2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-7.6992056764001336E-3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3.5544381960524951E-2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6.4793271641124153E-2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7.1345604417387798E-2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2" customFormat="1" x14ac:dyDescent="0.2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4.6366530445196438E-2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3.2731425221517209E-2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3.8068103834171058E-2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2.0619083641716572E-2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2.8346040996172536E-2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4.7203660585074421E-2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4.4831994963650861E-2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5.9703334147290538E-2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0.11039484836547139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5.6239375231667832E-2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1.9841335276213862E-2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7.5450702595009411E-2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1.0415638266363131E-3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4.7527366450220765E-2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5.8446183055383572E-2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6.4965798672085406E-2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5.8589279236174324E-2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2" customFormat="1" x14ac:dyDescent="0.2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4.8277358274525825E-2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3.7302437717653347E-2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4.0088949507390219E-2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2.109347645790818E-2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3.2803013433961824E-2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5.3481952543283459E-2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5.2198521580048125E-2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5.2984043339626266E-2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0.11769154457505085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6.365140398539218E-2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2.2095915729790548E-2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7.3492060300834008E-2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-1.1421289920071544E-2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4.9364963143925203E-2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5.5947750537117986E-2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6.4093653403923104E-2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5.898804711337538E-2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2" customFormat="1" x14ac:dyDescent="0.2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5.1038676712625623E-2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4.1584646737596764E-2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4.0990884760649063E-2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2.0611245379782518E-2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2.6811434756987409E-2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4.9124776333684596E-2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0.13212303984828833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6.3246008107110466E-2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2.5939094758855953E-2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7.0972605722892115E-2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5.2634673471787602E-2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5.2554646458290423E-2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5.7976464869330085E-2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2" customFormat="1" x14ac:dyDescent="0.2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4.9942083336548537E-2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4.1143576800015146E-2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4.2363605007858844E-2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2.0833391183295507E-2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1.1451666379878375E-2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4.5616140692193746E-2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0.11435453452890414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6.236197286780952E-2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2.9127046952341841E-2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7.3755993993231711E-2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6.660471070463625E-2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5.1465123753335187E-2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5.9953507737710701E-2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2" customFormat="1" x14ac:dyDescent="0.2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4.8456571618659294E-2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4.0078931458481161E-2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4.6777871949051156E-2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2.0857472857472865E-2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1.5155095812345488E-2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4.6469777659316806E-2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0.10548374032320175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7.3461968774043512E-2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3.5465063353692622E-2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7.7835455459855873E-2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6.8550307044876913E-2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6.0758372151977671E-2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5.9776526359945174E-2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2" customFormat="1" x14ac:dyDescent="0.2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4.7830102667103663E-2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4.0689192444001057E-2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4.9852376603686542E-2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2.1394771703367919E-2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2.4774759483185919E-2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3.6294551296953532E-2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7.8226712011752034E-2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7.9794271877059481E-2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4.1291331015034828E-2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7.833656806426556E-2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6.8350304649752697E-2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7.8260613182712269E-2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6.1695746121843462E-2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2" customFormat="1" x14ac:dyDescent="0.2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4.6862780992359611E-2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4.2568930502710593E-2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5.033071599152647E-2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2.2425053474065492E-2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2.0115186940876346E-2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3.3986535974859927E-2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6.5931650276006809E-2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7.8096077052504709E-2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4.145551253064441E-2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7.8603600682261854E-2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7.5522832030318413E-2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8.9166413636543373E-2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6.4494367670187416E-2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2" customFormat="1" x14ac:dyDescent="0.2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4.6682521287175947E-2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4.6792307469417885E-2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4.8675895933627603E-2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1.9844233730150727E-2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1.5798706823351414E-2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3.6344950650970757E-2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6.4626601769090561E-2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7.5176512335136253E-2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3.9499144797083718E-2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8.0942554319623564E-2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8.2020234303823741E-2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9.0536279717653906E-2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6.6568007341399005E-2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2" customFormat="1" x14ac:dyDescent="0.2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4.758383013857069E-2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5.001696225197489E-2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4.9792534737355884E-2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1.9699063960129201E-2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1.9124233013284649E-2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3.8416165192744767E-2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6.7502255445289233E-2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7.9972857536738995E-2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3.2242448882556944E-2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8.2251762698163311E-2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7.8591217620168907E-2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8.6528667584073779E-2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6.9474927775402748E-2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2" customFormat="1" x14ac:dyDescent="0.2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4.7847100980126227E-2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5.1898758854277513E-2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5.6973385860132106E-2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1.9999926847378065E-2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2.1392834646788917E-2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4.9711698516346818E-2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6.8497854345194883E-2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8.261557449155113E-2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2.2262656534303833E-2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8.3954331633085535E-2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7.5308341077206575E-2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7.8324562592688343E-2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7.2032304975178305E-2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2" customFormat="1" x14ac:dyDescent="0.2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4.7391320546947127E-2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5.5986265397512724E-2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5.9334247708619121E-2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1.987861889764363E-2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1.6535062315875426E-2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5.0324202692253135E-2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6.7211273311156478E-2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8.353287206833121E-2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2.0770898221063129E-2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8.1655703411468106E-2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7.6010323744182998E-2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6.7374155504354147E-2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7.6581396102843466E-2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2" customFormat="1" x14ac:dyDescent="0.2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5.0069912984335219E-2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6.4585608645227166E-2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5.7699992702581575E-2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1.9842198689755512E-2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3.0658982230843583E-3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4.6539574933230604E-2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7.2202101946733169E-2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8.5173878191462216E-2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2.2777589354039857E-2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8.4978118715454715E-2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7.5825504144664088E-2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6.6587731489199387E-2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7.9606479617374784E-2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2" customFormat="1" x14ac:dyDescent="0.2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5.5533505024907934E-2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7.1167129434482751E-2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5.8608248536306057E-2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2.2016355423140243E-2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-2.8811947332221081E-3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4.7359611130574915E-2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7.3913778009859918E-2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8.4314935601889421E-2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2.5059079927461654E-2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8.7483894283649055E-2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7.0801200108978155E-2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7.2741831950133201E-2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7.7099559022934055E-2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2" customFormat="1" x14ac:dyDescent="0.2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5.4641124276877506E-2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6.7358234121743743E-2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5.5222610832781877E-2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2.2626911990889967E-2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-2.6167044443806439E-3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4.303847062512979E-2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7.6922722854650641E-2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7.7907835224462693E-2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2.5547594120926179E-2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8.3225710292560387E-2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7.0480188794756149E-2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6.6463229901143381E-2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7.2628239166755482E-2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2" customFormat="1" x14ac:dyDescent="0.2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5.6514240646138865E-2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6.9562382976169151E-2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5.2421157593851034E-2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2.3145271755519996E-2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1.867031862696826E-3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4.1025340019118228E-2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6.1042147609609645E-2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8.4905449076888712E-2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2.404987746498553E-2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7.6216642025324369E-2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7.3149686581137394E-2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6.4952145669116432E-2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7.4625614597440965E-2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2" customFormat="1" x14ac:dyDescent="0.2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6.0846167665648605E-2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7.4077863993830442E-2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5.5488452514335325E-2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2.4765864923850068E-2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1.7680527270584782E-2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4.2796165629543928E-2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7.7295846637618931E-2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8.6253019204117862E-2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2.2707684790072104E-2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7.3094890488537526E-2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6.5038030006899533E-2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7.3737658176310353E-2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7.8851886643062169E-2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2" customFormat="1" x14ac:dyDescent="0.2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8.5008948909860133E-2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0.10251352037135614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6.5903144760109597E-2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2.725775984026399E-2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5.7685080796693051E-2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6.558304922224599E-2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0.10942940408964863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0.10053849428172594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3.6963977118973299E-2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6.8927534474001365E-2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9.6076990685791425E-2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8.677087195643339E-2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9.1874878694747725E-2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2" customFormat="1" x14ac:dyDescent="0.2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0.1284118850383813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0.1695315509223671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7.7958140253712283E-2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2.8851248105751237E-2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8.4530032596597263E-2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9.7514305393883283E-2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0.13032620932461775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0.12745999403637809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6.0977458640854305E-2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7.1931238086767907E-2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0.12962987055226702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9.8968973903641122E-2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0.10179070473876055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2" customFormat="1" x14ac:dyDescent="0.2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0.16057965361965193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0.21992875139195947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8.6629736875236063E-2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3.9137687206368357E-2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9.0420829044031092E-2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0.10864918568282964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0.1194905428171477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0.14649570639112477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7.5173116513131855E-2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7.7644954359435012E-2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0.1361495911883758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0.10392027399058634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9.603224899221896E-2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2" customFormat="1" x14ac:dyDescent="0.2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0.17059361257391809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0.228773984290534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9.1869368561313808E-2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5.7573562820241661E-2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9.9460895575489414E-2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0.10037183585938328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0.12116781313808232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0.16078073937672255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7.9736900057755564E-2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7.7634935721074563E-2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0.14393546574627772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0.10748027350789956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9.6409508535776858E-2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2" customFormat="1" x14ac:dyDescent="0.2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0.17452478368074967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0.23161733745327814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9.3516487987637592E-2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6.4027925869966071E-2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0.10568020528051952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9.7791482650876657E-2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0.13764428127514508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0.15914142711257045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9.5333223185184182E-2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7.6246595075567664E-2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0.15630317799739296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0.10692415418640432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0.10058343543577536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2" customFormat="1" x14ac:dyDescent="0.2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0.17434614141436591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0.22974600874920534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6.9195572114505333E-2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0.10317103473240843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9.6514612794176197E-2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0.14539198744962406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0.15409949639349818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0.11132321222908594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7.6120919326861991E-2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0.17326137936337072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0.10429389422032936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9.9784891925361274E-2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2" customFormat="1" x14ac:dyDescent="0.2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0.17985682598254274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0.23711090857542838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9.1212205908948948E-2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7.2313569025978672E-2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0.10567350070832685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0.10021989495793231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0.1563840799494087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0.15673719816733078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0.11676173045342304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7.6352499099191729E-2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0.18717015040942173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0.10049255000960405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0.10676764078286777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2" customFormat="1" x14ac:dyDescent="0.2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0.17966208812371967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0.23617031075312531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9.8216031079826821E-2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7.4343446611695924E-2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0.11459794435983824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0.11455406370854405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0.16694094524199288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0.12308491378697425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0.11955937600763852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7.4796030035570074E-2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0.19766701611804921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9.746840461609789E-2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0.1147348091226803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2" customFormat="1" x14ac:dyDescent="0.2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0.1830690717829328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0.24151701643760423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0.10044449161016984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7.5682817656324702E-2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0.11560637839675357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0.11896293447399335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0.16098927972816052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0.12196481130418994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0.12284919679548387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7.5893318345057373E-2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0.21263601833165566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9.0990481325248479E-2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0.11088394206343741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2" customFormat="1" x14ac:dyDescent="0.2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0.18730790106286643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0.24786015264872885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0.10728595254537648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7.7404119823537718E-2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0.12156036634630941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0.12011775033028617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0.16169967231799401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0.11746316738336943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0.12772196664368662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7.7146897519038221E-2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0.22629220014618695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9.2014120281339415E-2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0.10731647564231069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2" customFormat="1" x14ac:dyDescent="0.2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0.19354056833458261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0.25520485430460998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0.11624493749689137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8.0280753588654788E-2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0.12889162056955525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0.12512786889471347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0.17014966416751443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0.12373789135137594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0.13147337574036641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8.193185350139795E-2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0.23125374342497274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9.9476717811469773E-2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0.10919141756873496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2" customFormat="1" x14ac:dyDescent="0.2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0.19915386989825973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0.2648594722794102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0.11660981433653325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8.142961928078403E-2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0.1273151904545613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0.13696520031321002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0.16233861254629156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0.12035947526584478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0.13226455382121205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8.3653728541866132E-2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0.23830745654092053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8.8700187165875258E-2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0.11630051180690004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2" customFormat="1" x14ac:dyDescent="0.2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0.17913567815081879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0.24369483711082798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0.1037154422970628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8.0281037378253289E-2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9.4714948033021149E-2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0.1180440556163099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0.12660143956162179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9.0166562744179432E-2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0.11181752119499398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8.7655395299258976E-2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0.20730116073643851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5.6634733329972799E-2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2" customFormat="1" x14ac:dyDescent="0.2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0.13874084864810912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0.18188737918970954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8.9104024029952947E-2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7.8716582231287038E-2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7.0432978480509084E-2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9.1703433636250872E-2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0.11062089808933619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4.8261926014083037E-2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8.3588176131639505E-2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9.6062628935929539E-2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0.17565775835262418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2.6156173533731619E-2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2" customFormat="1" x14ac:dyDescent="0.2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0.11217807847278789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0.14047567277924111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8.0590731965411833E-2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6.8528609173994046E-2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6.5458732752003035E-2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8.9556600812496986E-2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0.12183826243341236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4.2905012097468005E-2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6.9814327711589103E-2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9.4242480883128268E-2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0.17148747720062749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1.4672211709647697E-2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2" customFormat="1" x14ac:dyDescent="0.2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9.9241599314489601E-2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0.12396210713784063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7.5918674882930456E-2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5.1808829934935893E-2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6.0814753502796033E-2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0.10120139621115935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0.11658405977994181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3.1560605476820311E-2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7.3120366721670937E-2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8.753475347119026E-2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0.17713861905791009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4.1338802611207322E-3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2" customFormat="1" x14ac:dyDescent="0.2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9.928149804838339E-2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0.12346746368197942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7.7386453118367671E-2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4.6027432417259088E-2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5.7289225230793321E-2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0.10917860689459497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0.10060355532719913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4.8339458331657287E-2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7.7648571724596008E-2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8.9662575082001636E-2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0.18882558705375269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5.6911710109778047E-3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2" customFormat="1" x14ac:dyDescent="0.2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0.10480539821141649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0.13347132781355409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7.9397744263663833E-2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4.0761758151093994E-2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6.0464218501182214E-2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0.10516133561428737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9.0453639130431959E-2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5.3933277945073743E-2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7.4349873867654084E-2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9.482460735138025E-2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0.18044365986623034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1.7016197195245969E-2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2" customFormat="1" x14ac:dyDescent="0.2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0.10211790622682258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0.12862390381400868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7.7651617880152166E-2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3.7261976766012436E-2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7.2003315849493724E-2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0.1042740605043844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7.5805725160474624E-2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4.9720076729839809E-2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7.4995622168441023E-2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9.6974764999614022E-2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0.17490536905230833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2.997529417387184E-2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2" customFormat="1" x14ac:dyDescent="0.2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0.10489523070833727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0.13010534916300695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7.6104133681452843E-2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3.7419939401244481E-2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7.9128237831782411E-2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9.5832463262391337E-2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8.525650085447839E-2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7.4080269007196178E-2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7.9751998767584945E-2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9.276663476060959E-2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0.16865378970389502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3.745461720051501E-2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8.0113858888714626E-2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2" customFormat="1" x14ac:dyDescent="0.2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0.10583102111426611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0.13070529140052142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7.5268593861156863E-2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3.570200976514782E-2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8.5870849071465596E-2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9.5169256542083067E-2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9.3258791668694108E-2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8.204658232078714E-2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8.0665982515703755E-2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9.2266277386378617E-2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0.15734952797739946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4.9918250668715927E-2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72" customFormat="1" x14ac:dyDescent="0.2">
      <c r="A88" s="20">
        <f t="shared" si="5"/>
        <v>44166</v>
      </c>
      <c r="B88" s="12">
        <v>44531</v>
      </c>
      <c r="C88" s="14" t="str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#N/A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0.13113790209825429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7.2333186731720386E-2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3.4122344794679058E-2</v>
      </c>
      <c r="H88" s="14" t="str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#N/A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0.10331258887398466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0.10511260159161742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 t="str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#N/A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8.7217457304945248E-2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 t="str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#N/A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 t="str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#N/A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6.3351745686348257E-2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7.4364022915073963E-2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72" customFormat="1" x14ac:dyDescent="0.2">
      <c r="A89" s="20">
        <f t="shared" si="5"/>
        <v>44197</v>
      </c>
      <c r="B89" s="12">
        <v>44562</v>
      </c>
      <c r="C89" s="14" t="str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#N/A</v>
      </c>
      <c r="D89" s="14" t="str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#N/A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 t="str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#N/A</v>
      </c>
      <c r="G89" s="14" t="str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#N/A</v>
      </c>
      <c r="H89" s="14" t="str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#N/A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 t="str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#N/A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0.11573255825988375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 t="str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#N/A</v>
      </c>
      <c r="Q89" s="14" t="str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#N/A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 t="str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#N/A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 t="str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#N/A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 t="str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#N/A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 t="str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#N/A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72" customFormat="1" x14ac:dyDescent="0.2"/>
    <row r="91" spans="1:27" s="72" customFormat="1" x14ac:dyDescent="0.2"/>
    <row r="92" spans="1:27" s="72" customFormat="1" x14ac:dyDescent="0.2"/>
    <row r="93" spans="1:27" s="72" customFormat="1" x14ac:dyDescent="0.2"/>
    <row r="94" spans="1:27" s="72" customFormat="1" x14ac:dyDescent="0.2"/>
    <row r="95" spans="1:27" s="72" customFormat="1" x14ac:dyDescent="0.2"/>
    <row r="96" spans="1:27" s="72" customFormat="1" x14ac:dyDescent="0.2"/>
    <row r="97" s="72" customFormat="1" x14ac:dyDescent="0.2"/>
    <row r="98" s="72" customFormat="1" x14ac:dyDescent="0.2"/>
    <row r="99" s="72" customFormat="1" x14ac:dyDescent="0.2"/>
    <row r="100" s="72" customFormat="1" x14ac:dyDescent="0.2"/>
    <row r="101" s="72" customFormat="1" x14ac:dyDescent="0.2"/>
    <row r="102" s="72" customFormat="1" x14ac:dyDescent="0.2"/>
    <row r="103" s="72" customFormat="1" x14ac:dyDescent="0.2"/>
    <row r="104" s="72" customFormat="1" x14ac:dyDescent="0.2"/>
    <row r="105" s="72" customFormat="1" x14ac:dyDescent="0.2"/>
    <row r="106" s="72" customFormat="1" x14ac:dyDescent="0.2"/>
    <row r="107" s="72" customFormat="1" x14ac:dyDescent="0.2"/>
    <row r="108" s="72" customFormat="1" x14ac:dyDescent="0.2"/>
    <row r="109" s="72" customFormat="1" x14ac:dyDescent="0.2"/>
    <row r="110" s="72" customFormat="1" x14ac:dyDescent="0.2"/>
    <row r="111" s="72" customFormat="1" x14ac:dyDescent="0.2"/>
    <row r="112" s="72" customFormat="1" x14ac:dyDescent="0.2"/>
    <row r="113" s="72" customFormat="1" x14ac:dyDescent="0.2"/>
    <row r="114" s="72" customFormat="1" x14ac:dyDescent="0.2"/>
    <row r="115" s="72" customFormat="1" x14ac:dyDescent="0.2"/>
    <row r="116" s="72" customFormat="1" x14ac:dyDescent="0.2"/>
    <row r="117" s="72" customFormat="1" x14ac:dyDescent="0.2"/>
    <row r="118" s="72" customFormat="1" x14ac:dyDescent="0.2"/>
    <row r="119" s="72" customFormat="1" x14ac:dyDescent="0.2"/>
    <row r="120" s="72" customFormat="1" x14ac:dyDescent="0.2"/>
    <row r="121" s="72" customFormat="1" x14ac:dyDescent="0.2"/>
    <row r="122" s="72" customFormat="1" x14ac:dyDescent="0.2"/>
    <row r="123" s="72" customFormat="1" x14ac:dyDescent="0.2"/>
    <row r="124" s="72" customFormat="1" x14ac:dyDescent="0.2"/>
    <row r="125" s="72" customFormat="1" x14ac:dyDescent="0.2"/>
    <row r="126" s="72" customFormat="1" x14ac:dyDescent="0.2"/>
    <row r="127" s="72" customFormat="1" x14ac:dyDescent="0.2"/>
    <row r="128" s="72" customFormat="1" x14ac:dyDescent="0.2"/>
    <row r="129" s="72" customFormat="1" x14ac:dyDescent="0.2"/>
    <row r="130" s="72" customFormat="1" x14ac:dyDescent="0.2"/>
    <row r="131" s="72" customFormat="1" x14ac:dyDescent="0.2"/>
    <row r="132" s="72" customFormat="1" x14ac:dyDescent="0.2"/>
    <row r="133" s="72" customFormat="1" x14ac:dyDescent="0.2"/>
    <row r="134" s="72" customFormat="1" x14ac:dyDescent="0.2"/>
    <row r="135" s="72" customFormat="1" x14ac:dyDescent="0.2"/>
    <row r="136" s="72" customFormat="1" x14ac:dyDescent="0.2"/>
    <row r="137" s="72" customFormat="1" x14ac:dyDescent="0.2"/>
    <row r="138" s="72" customFormat="1" x14ac:dyDescent="0.2"/>
    <row r="139" s="72" customFormat="1" x14ac:dyDescent="0.2"/>
    <row r="140" s="72" customFormat="1" x14ac:dyDescent="0.2"/>
    <row r="141" s="72" customFormat="1" x14ac:dyDescent="0.2"/>
    <row r="142" s="72" customFormat="1" x14ac:dyDescent="0.2"/>
    <row r="143" s="72" customFormat="1" x14ac:dyDescent="0.2"/>
    <row r="144" s="72" customFormat="1" x14ac:dyDescent="0.2"/>
    <row r="145" s="72" customFormat="1" x14ac:dyDescent="0.2"/>
    <row r="146" s="72" customFormat="1" x14ac:dyDescent="0.2"/>
    <row r="147" s="72" customFormat="1" x14ac:dyDescent="0.2"/>
    <row r="148" s="72" customFormat="1" x14ac:dyDescent="0.2"/>
    <row r="149" s="72" customFormat="1" x14ac:dyDescent="0.2"/>
    <row r="150" s="72" customFormat="1" x14ac:dyDescent="0.2"/>
    <row r="151" s="72" customFormat="1" x14ac:dyDescent="0.2"/>
    <row r="152" s="72" customFormat="1" x14ac:dyDescent="0.2"/>
    <row r="153" s="72" customFormat="1" x14ac:dyDescent="0.2"/>
    <row r="154" s="72" customFormat="1" x14ac:dyDescent="0.2"/>
    <row r="155" s="72" customFormat="1" x14ac:dyDescent="0.2"/>
    <row r="156" s="72" customFormat="1" x14ac:dyDescent="0.2"/>
    <row r="157" s="72" customFormat="1" x14ac:dyDescent="0.2"/>
    <row r="158" s="72" customFormat="1" x14ac:dyDescent="0.2"/>
    <row r="159" s="72" customFormat="1" x14ac:dyDescent="0.2"/>
    <row r="160" s="72" customFormat="1" x14ac:dyDescent="0.2"/>
    <row r="161" s="72" customFormat="1" x14ac:dyDescent="0.2"/>
    <row r="162" s="72" customFormat="1" x14ac:dyDescent="0.2"/>
    <row r="163" s="72" customFormat="1" x14ac:dyDescent="0.2"/>
    <row r="164" s="72" customFormat="1" x14ac:dyDescent="0.2"/>
    <row r="165" s="72" customFormat="1" x14ac:dyDescent="0.2"/>
    <row r="166" s="72" customFormat="1" x14ac:dyDescent="0.2"/>
    <row r="167" s="72" customFormat="1" x14ac:dyDescent="0.2"/>
    <row r="168" s="72" customFormat="1" x14ac:dyDescent="0.2"/>
    <row r="169" s="72" customFormat="1" x14ac:dyDescent="0.2"/>
    <row r="170" s="72" customFormat="1" x14ac:dyDescent="0.2"/>
    <row r="171" s="72" customFormat="1" x14ac:dyDescent="0.2"/>
    <row r="172" s="72" customFormat="1" x14ac:dyDescent="0.2"/>
    <row r="173" s="72" customFormat="1" x14ac:dyDescent="0.2"/>
    <row r="174" s="72" customFormat="1" x14ac:dyDescent="0.2"/>
    <row r="175" s="72" customFormat="1" x14ac:dyDescent="0.2"/>
    <row r="176" s="72" customFormat="1" x14ac:dyDescent="0.2"/>
    <row r="177" s="72" customFormat="1" x14ac:dyDescent="0.2"/>
    <row r="178" s="72" customFormat="1" x14ac:dyDescent="0.2"/>
    <row r="179" s="72" customFormat="1" x14ac:dyDescent="0.2"/>
    <row r="180" s="72" customFormat="1" x14ac:dyDescent="0.2"/>
    <row r="181" s="72" customFormat="1" x14ac:dyDescent="0.2"/>
    <row r="182" s="72" customFormat="1" x14ac:dyDescent="0.2"/>
    <row r="183" s="72" customFormat="1" x14ac:dyDescent="0.2"/>
    <row r="184" s="72" customFormat="1" x14ac:dyDescent="0.2"/>
    <row r="185" s="72" customFormat="1" x14ac:dyDescent="0.2"/>
    <row r="186" s="72" customFormat="1" x14ac:dyDescent="0.2"/>
    <row r="187" s="72" customFormat="1" x14ac:dyDescent="0.2"/>
    <row r="188" s="72" customFormat="1" x14ac:dyDescent="0.2"/>
    <row r="189" s="72" customFormat="1" x14ac:dyDescent="0.2"/>
    <row r="190" s="72" customFormat="1" x14ac:dyDescent="0.2"/>
    <row r="191" s="72" customFormat="1" x14ac:dyDescent="0.2"/>
    <row r="192" s="72" customFormat="1" x14ac:dyDescent="0.2"/>
    <row r="193" s="72" customFormat="1" x14ac:dyDescent="0.2"/>
    <row r="194" s="72" customFormat="1" x14ac:dyDescent="0.2"/>
    <row r="195" s="72" customFormat="1" x14ac:dyDescent="0.2"/>
    <row r="196" s="72" customFormat="1" x14ac:dyDescent="0.2"/>
    <row r="197" s="72" customFormat="1" x14ac:dyDescent="0.2"/>
    <row r="198" s="72" customFormat="1" x14ac:dyDescent="0.2"/>
    <row r="199" s="72" customFormat="1" x14ac:dyDescent="0.2"/>
    <row r="200" s="72" customFormat="1" x14ac:dyDescent="0.2"/>
    <row r="201" s="72" customFormat="1" x14ac:dyDescent="0.2"/>
    <row r="202" s="72" customFormat="1" x14ac:dyDescent="0.2"/>
    <row r="203" s="72" customFormat="1" x14ac:dyDescent="0.2"/>
    <row r="204" s="72" customFormat="1" x14ac:dyDescent="0.2"/>
    <row r="205" s="72" customFormat="1" x14ac:dyDescent="0.2"/>
    <row r="206" s="72" customFormat="1" x14ac:dyDescent="0.2"/>
    <row r="207" s="72" customFormat="1" x14ac:dyDescent="0.2"/>
    <row r="208" s="72" customFormat="1" x14ac:dyDescent="0.2"/>
    <row r="209" s="72" customFormat="1" x14ac:dyDescent="0.2"/>
    <row r="210" s="72" customFormat="1" x14ac:dyDescent="0.2"/>
    <row r="211" s="72" customFormat="1" x14ac:dyDescent="0.2"/>
    <row r="212" s="72" customFormat="1" x14ac:dyDescent="0.2"/>
    <row r="213" s="72" customFormat="1" x14ac:dyDescent="0.2"/>
    <row r="214" s="72" customFormat="1" x14ac:dyDescent="0.2"/>
    <row r="215" s="72" customFormat="1" x14ac:dyDescent="0.2"/>
    <row r="216" s="72" customFormat="1" x14ac:dyDescent="0.2"/>
    <row r="217" s="72" customFormat="1" x14ac:dyDescent="0.2"/>
    <row r="218" s="72" customFormat="1" x14ac:dyDescent="0.2"/>
    <row r="219" s="72" customFormat="1" x14ac:dyDescent="0.2"/>
    <row r="220" s="72" customFormat="1" x14ac:dyDescent="0.2"/>
    <row r="221" s="72" customFormat="1" x14ac:dyDescent="0.2"/>
    <row r="222" s="72" customFormat="1" x14ac:dyDescent="0.2"/>
    <row r="223" s="72" customFormat="1" x14ac:dyDescent="0.2"/>
    <row r="224" s="72" customFormat="1" x14ac:dyDescent="0.2"/>
    <row r="225" s="72" customFormat="1" x14ac:dyDescent="0.2"/>
    <row r="226" s="72" customFormat="1" x14ac:dyDescent="0.2"/>
    <row r="227" s="72" customFormat="1" x14ac:dyDescent="0.2"/>
    <row r="228" s="72" customFormat="1" x14ac:dyDescent="0.2"/>
    <row r="229" s="72" customFormat="1" x14ac:dyDescent="0.2"/>
    <row r="230" s="72" customFormat="1" x14ac:dyDescent="0.2"/>
    <row r="231" s="72" customFormat="1" x14ac:dyDescent="0.2"/>
    <row r="232" s="72" customFormat="1" x14ac:dyDescent="0.2"/>
    <row r="233" s="72" customFormat="1" x14ac:dyDescent="0.2"/>
    <row r="234" s="72" customFormat="1" x14ac:dyDescent="0.2"/>
    <row r="235" s="72" customFormat="1" x14ac:dyDescent="0.2"/>
    <row r="236" s="72" customFormat="1" x14ac:dyDescent="0.2"/>
    <row r="237" s="72" customFormat="1" x14ac:dyDescent="0.2"/>
    <row r="238" s="72" customFormat="1" x14ac:dyDescent="0.2"/>
    <row r="239" s="72" customFormat="1" x14ac:dyDescent="0.2"/>
    <row r="240" s="72" customFormat="1" x14ac:dyDescent="0.2"/>
    <row r="241" s="72" customFormat="1" x14ac:dyDescent="0.2"/>
    <row r="242" s="72" customFormat="1" x14ac:dyDescent="0.2"/>
    <row r="243" s="72" customFormat="1" x14ac:dyDescent="0.2"/>
    <row r="244" s="72" customFormat="1" x14ac:dyDescent="0.2"/>
    <row r="245" s="72" customFormat="1" x14ac:dyDescent="0.2"/>
    <row r="246" s="72" customFormat="1" x14ac:dyDescent="0.2"/>
    <row r="247" s="72" customFormat="1" x14ac:dyDescent="0.2"/>
    <row r="248" s="72" customFormat="1" x14ac:dyDescent="0.2"/>
    <row r="249" s="72" customFormat="1" x14ac:dyDescent="0.2"/>
    <row r="250" s="72" customFormat="1" x14ac:dyDescent="0.2"/>
    <row r="251" s="72" customFormat="1" x14ac:dyDescent="0.2"/>
    <row r="252" s="72" customFormat="1" x14ac:dyDescent="0.2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50" zoomScaleNormal="150" workbookViewId="0">
      <pane xSplit="2" ySplit="5" topLeftCell="C77" activePane="bottomRight" state="frozen"/>
      <selection pane="topRight" activeCell="C1" sqref="C1"/>
      <selection pane="bottomLeft" activeCell="A6" sqref="A6"/>
      <selection pane="bottomRight" activeCell="D88" sqref="D88"/>
    </sheetView>
  </sheetViews>
  <sheetFormatPr baseColWidth="10" defaultColWidth="8.83203125" defaultRowHeight="15" x14ac:dyDescent="0.2"/>
  <cols>
    <col min="1" max="1" width="10.6640625" style="72" bestFit="1" customWidth="1"/>
    <col min="2" max="2" width="13.6640625" style="67" customWidth="1"/>
    <col min="3" max="22" width="6.1640625" style="67" customWidth="1"/>
    <col min="23" max="23" width="5.6640625" style="67" customWidth="1"/>
    <col min="24" max="27" width="6.1640625" style="67" customWidth="1"/>
    <col min="28" max="28" width="9.1640625" style="72" customWidth="1"/>
    <col min="29" max="29" width="12.33203125" style="72" customWidth="1"/>
    <col min="30" max="30" width="9.1640625" style="72" customWidth="1"/>
    <col min="31" max="31" width="10.6640625" style="72" customWidth="1"/>
    <col min="32" max="32" width="10.6640625" style="72" bestFit="1" customWidth="1"/>
    <col min="33" max="73" width="9.1640625" style="72" customWidth="1"/>
  </cols>
  <sheetData>
    <row r="1" spans="2:35" s="72" customFormat="1" x14ac:dyDescent="0.2">
      <c r="C1" s="72" t="s">
        <v>70</v>
      </c>
      <c r="D1" s="72" t="s">
        <v>76</v>
      </c>
      <c r="E1" s="72" t="s">
        <v>53</v>
      </c>
      <c r="F1" s="72" t="s">
        <v>58</v>
      </c>
      <c r="G1" s="72" t="s">
        <v>65</v>
      </c>
      <c r="H1" s="72" t="s">
        <v>59</v>
      </c>
      <c r="I1" s="72" t="s">
        <v>51</v>
      </c>
      <c r="J1" s="72" t="s">
        <v>74</v>
      </c>
      <c r="K1" s="72" t="s">
        <v>68</v>
      </c>
      <c r="L1" s="72" t="s">
        <v>49</v>
      </c>
      <c r="M1" s="72" t="s">
        <v>67</v>
      </c>
      <c r="N1" s="72" t="s">
        <v>73</v>
      </c>
      <c r="O1" s="72" t="s">
        <v>62</v>
      </c>
      <c r="P1" s="72" t="s">
        <v>50</v>
      </c>
      <c r="Q1" s="72" t="s">
        <v>48</v>
      </c>
      <c r="R1" s="72" t="s">
        <v>61</v>
      </c>
      <c r="S1" s="72" t="s">
        <v>66</v>
      </c>
      <c r="T1" s="72" t="s">
        <v>52</v>
      </c>
      <c r="U1" s="72" t="s">
        <v>57</v>
      </c>
      <c r="V1" s="72" t="s">
        <v>64</v>
      </c>
      <c r="W1" s="72" t="s">
        <v>75</v>
      </c>
      <c r="X1" s="72" t="s">
        <v>77</v>
      </c>
      <c r="Y1" s="72" t="s">
        <v>69</v>
      </c>
      <c r="Z1" s="72" t="s">
        <v>56</v>
      </c>
      <c r="AA1" s="72" t="s">
        <v>72</v>
      </c>
      <c r="AI1" s="72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6.4151442478106224E-2</v>
      </c>
      <c r="D3" s="15">
        <f t="shared" si="0"/>
        <v>5.4515996841354664E-2</v>
      </c>
      <c r="E3" s="15">
        <f t="shared" si="0"/>
        <v>0.14697831699028918</v>
      </c>
      <c r="F3" s="15">
        <f t="shared" si="0"/>
        <v>6.3833770581894322E-2</v>
      </c>
      <c r="G3" s="15">
        <f t="shared" si="0"/>
        <v>4.1026163222358303E-2</v>
      </c>
      <c r="H3" s="15">
        <f t="shared" si="0"/>
        <v>0.10305179279325838</v>
      </c>
      <c r="I3" s="15">
        <f t="shared" si="0"/>
        <v>6.7587773085174607E-2</v>
      </c>
      <c r="J3" s="15">
        <f t="shared" si="0"/>
        <v>0.13378119218994677</v>
      </c>
      <c r="K3" s="15">
        <f t="shared" si="0"/>
        <v>0.14889074621638954</v>
      </c>
      <c r="L3" s="15">
        <f t="shared" si="0"/>
        <v>0.13363551892223358</v>
      </c>
      <c r="M3" s="15">
        <f t="shared" si="0"/>
        <v>0.27004405145291654</v>
      </c>
      <c r="N3" s="15">
        <f t="shared" si="0"/>
        <v>0.44284718600502537</v>
      </c>
      <c r="O3" s="15">
        <f t="shared" si="0"/>
        <v>0.19449689542678383</v>
      </c>
      <c r="P3" s="15">
        <f t="shared" si="0"/>
        <v>0.13952279134116741</v>
      </c>
      <c r="Q3" s="15">
        <f t="shared" si="0"/>
        <v>7.3359792542807556E-2</v>
      </c>
      <c r="R3" s="15">
        <f t="shared" si="0"/>
        <v>0.13581729763750117</v>
      </c>
      <c r="S3" s="15">
        <f t="shared" si="0"/>
        <v>0.10951399346756685</v>
      </c>
      <c r="T3" s="15">
        <f t="shared" si="0"/>
        <v>0.20998139112334457</v>
      </c>
      <c r="U3" s="15">
        <f t="shared" si="0"/>
        <v>9.1999570779921047E-2</v>
      </c>
      <c r="V3" s="15">
        <f t="shared" si="0"/>
        <v>0.13880074779371188</v>
      </c>
      <c r="W3" s="15">
        <f t="shared" si="0"/>
        <v>0.32682699014604388</v>
      </c>
      <c r="X3" s="15">
        <f t="shared" si="0"/>
        <v>0.10869765860566893</v>
      </c>
      <c r="Y3" s="15">
        <f t="shared" si="0"/>
        <v>0.11009095181451722</v>
      </c>
      <c r="Z3" s="15">
        <f t="shared" si="0"/>
        <v>9.7323105306590385E-2</v>
      </c>
      <c r="AA3" s="15">
        <f t="shared" si="0"/>
        <v>8.1066591179260961E-2</v>
      </c>
    </row>
    <row r="4" spans="2:35" x14ac:dyDescent="0.2">
      <c r="B4" s="2" t="s">
        <v>171</v>
      </c>
      <c r="C4" s="15">
        <f t="shared" ref="C4:AA4" si="1">MIN(C34:C44)</f>
        <v>1.4172308732008698E-2</v>
      </c>
      <c r="D4" s="15">
        <f t="shared" si="1"/>
        <v>1.9873227434088259E-2</v>
      </c>
      <c r="E4" s="15">
        <f t="shared" si="1"/>
        <v>5.1071507649581793E-2</v>
      </c>
      <c r="F4" s="15">
        <f t="shared" si="1"/>
        <v>-3.4569437146106941E-3</v>
      </c>
      <c r="G4" s="15">
        <f t="shared" si="1"/>
        <v>7.7108325461925364E-3</v>
      </c>
      <c r="H4" s="15">
        <f t="shared" si="1"/>
        <v>-6.4073129259991202E-2</v>
      </c>
      <c r="I4" s="15">
        <f t="shared" si="1"/>
        <v>1.1087927998498781E-3</v>
      </c>
      <c r="J4" s="15">
        <f t="shared" si="1"/>
        <v>-2.4896433477802682E-2</v>
      </c>
      <c r="K4" s="15">
        <f t="shared" si="1"/>
        <v>-6.1577387849588439E-3</v>
      </c>
      <c r="L4" s="15">
        <f t="shared" si="1"/>
        <v>3.5020355467628717E-2</v>
      </c>
      <c r="M4" s="15">
        <f t="shared" si="1"/>
        <v>-9.4934468787324033E-2</v>
      </c>
      <c r="N4" s="15">
        <f t="shared" si="1"/>
        <v>-6.4375233275288379E-2</v>
      </c>
      <c r="O4" s="15">
        <f t="shared" si="1"/>
        <v>5.1659295361481838E-2</v>
      </c>
      <c r="P4" s="15">
        <f t="shared" si="1"/>
        <v>-4.6774640901701359E-2</v>
      </c>
      <c r="Q4" s="15">
        <f t="shared" si="1"/>
        <v>-9.3019009364087024E-3</v>
      </c>
      <c r="R4" s="15">
        <f t="shared" si="1"/>
        <v>4.0210775563530365E-2</v>
      </c>
      <c r="S4" s="15">
        <f t="shared" si="1"/>
        <v>1.7804683691702072E-2</v>
      </c>
      <c r="T4" s="15">
        <f t="shared" si="1"/>
        <v>-8.7556197571687644E-3</v>
      </c>
      <c r="U4" s="15">
        <f t="shared" si="1"/>
        <v>-0.11126629617237971</v>
      </c>
      <c r="V4" s="15">
        <f t="shared" si="1"/>
        <v>-3.6102770953170826E-2</v>
      </c>
      <c r="W4" s="15">
        <f t="shared" si="1"/>
        <v>-4.9766323339752172E-2</v>
      </c>
      <c r="X4" s="15">
        <f t="shared" si="1"/>
        <v>-2.7656589690351341E-3</v>
      </c>
      <c r="Y4" s="15">
        <f t="shared" si="1"/>
        <v>4.2667473949060009E-2</v>
      </c>
      <c r="Z4" s="15">
        <f t="shared" si="1"/>
        <v>-3.1699123763558545E-2</v>
      </c>
      <c r="AA4" s="15">
        <f t="shared" si="1"/>
        <v>1.7478669947377456E-2</v>
      </c>
    </row>
    <row r="5" spans="2:35" x14ac:dyDescent="0.2">
      <c r="B5" s="2" t="s">
        <v>172</v>
      </c>
      <c r="C5" s="15">
        <f t="shared" ref="C5:AA5" si="2">AVERAGE(C34:C44)</f>
        <v>4.7211098919036326E-2</v>
      </c>
      <c r="D5" s="15">
        <f t="shared" si="2"/>
        <v>3.7099606477860453E-2</v>
      </c>
      <c r="E5" s="15">
        <f t="shared" si="2"/>
        <v>9.2914261082150507E-2</v>
      </c>
      <c r="F5" s="15">
        <f t="shared" si="2"/>
        <v>3.269592839469404E-2</v>
      </c>
      <c r="G5" s="15">
        <f t="shared" si="2"/>
        <v>2.7610043399505093E-2</v>
      </c>
      <c r="H5" s="15">
        <f t="shared" si="2"/>
        <v>2.7021700932848877E-2</v>
      </c>
      <c r="I5" s="15">
        <f t="shared" si="2"/>
        <v>3.0299465742157139E-2</v>
      </c>
      <c r="J5" s="15">
        <f t="shared" si="2"/>
        <v>6.4761687983789978E-2</v>
      </c>
      <c r="K5" s="15">
        <f t="shared" si="2"/>
        <v>6.4019739221112315E-2</v>
      </c>
      <c r="L5" s="15">
        <f t="shared" si="2"/>
        <v>7.2955516298090869E-2</v>
      </c>
      <c r="M5" s="15">
        <f t="shared" si="2"/>
        <v>9.0317809179209896E-2</v>
      </c>
      <c r="N5" s="15">
        <f t="shared" si="2"/>
        <v>0.10009891038933336</v>
      </c>
      <c r="O5" s="15">
        <f t="shared" si="2"/>
        <v>9.6947619558299974E-2</v>
      </c>
      <c r="P5" s="15">
        <f t="shared" si="2"/>
        <v>3.3185883847560001E-2</v>
      </c>
      <c r="Q5" s="15">
        <f t="shared" si="2"/>
        <v>2.5265084966554954E-2</v>
      </c>
      <c r="R5" s="15">
        <f t="shared" si="2"/>
        <v>6.9701893861946237E-2</v>
      </c>
      <c r="S5" s="15">
        <f t="shared" si="2"/>
        <v>7.2468843709083589E-2</v>
      </c>
      <c r="T5" s="15">
        <f t="shared" si="2"/>
        <v>4.7144789194656485E-2</v>
      </c>
      <c r="U5" s="15">
        <f t="shared" si="2"/>
        <v>-2.2530914362748245E-3</v>
      </c>
      <c r="V5" s="15">
        <f t="shared" si="2"/>
        <v>5.3236279191773601E-2</v>
      </c>
      <c r="W5" s="15">
        <f t="shared" si="2"/>
        <v>0.17416391219230329</v>
      </c>
      <c r="X5" s="15">
        <f t="shared" si="2"/>
        <v>6.5475685078885237E-2</v>
      </c>
      <c r="Y5" s="15">
        <f t="shared" si="2"/>
        <v>7.1423943057062955E-2</v>
      </c>
      <c r="Z5" s="15">
        <f t="shared" si="2"/>
        <v>3.8163779641175129E-2</v>
      </c>
      <c r="AA5" s="15">
        <f t="shared" si="2"/>
        <v>5.7576964256705221E-2</v>
      </c>
      <c r="AC5" s="72" t="s">
        <v>173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7.3624522760010747E-2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8.8457734426966361E-2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4.5156880351149731E-2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1.2273309790986842E-2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-5.4506984232807976E-2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5.4964252235865985E-2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7.1761414594244899E-2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5.2997591317816228E-2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5.3156747303093166E-2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8.5193559194374657E-2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6.9095837121312398E-2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6.7044878649123341E-2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4.2861520137041476E-2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1.8625902643458536E-2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6.5101385290504465E-2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4.5290753075451828E-2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6.8129544780682672E-2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7.7892338925520832E-2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0.1276789114732173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1.7574985642510033E-2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8.0104547582573682E-2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6.5484098155080384E-2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3.402169020697543E-2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2.6802260132617883E-2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0.25909937934436122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2.219091676912055E-2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5.2491827430413807E-2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8.4540901103698385E-2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9.3484357778417682E-2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2.5298839165360798E-2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8.2255318328166016E-2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5.6333286107614899E-2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6.3901341456453098E-2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3.1779563034094682E-2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0.30369914419728272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-3.1456090488826138E-2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8.6188577667362987E-2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0.11145065482772454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9.2910110648584787E-2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2.7920282465578428E-2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7.3988712307059501E-2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8.4520511172644586E-2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4.4836268511760924E-2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2.8439707015666338E-2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0.11470578735860282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-8.1420753947121227E-3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8.7624615046128174E-2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8.1597948766131134E-2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5.2691628245175259E-2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5.4773281078035918E-2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6.4461073884278797E-2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5.7919849521504974E-2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-4.0200287265743651E-3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2.654952541723854E-2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8.91348962066707E-2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-4.5330135777814751E-2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3.9720925349375769E-2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4.5578416711857583E-2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-5.210420145562944E-3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6.5884383672323521E-2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7.2478233298297834E-2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6.5038071676897458E-2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1.8794633644628078E-2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3.3855873132446312E-2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0.120533928802107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-2.7655788696208994E-2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5.1683039038336487E-2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4.7992524971388173E-2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4.4340905640820827E-2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0.17380157996552903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7.3090608158716153E-2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6.6335005151894721E-2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4.2437542539784934E-2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5.7555709930923182E-2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1.432671480970038E-2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9.2058175829502931E-2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3.0433951168277629E-2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5.7452716141293214E-2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7.7103193068949638E-2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5.5506544026620253E-2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2.7028277306652582E-2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4.0912188589431908E-2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-6.5377636182492038E-3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-0.1691914340077465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0.10963630653125955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2.9085543943972558E-2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4.1432456850583277E-2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-7.0520325928354888E-3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5.5380268422953627E-2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7.0054749871745425E-2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7.1808381482405759E-2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3.8654286640202207E-2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5.2352784773693539E-2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4.8086024073392686E-3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3.1355223848238634E-2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9.6538853023697468E-2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8.1214229028067297E-2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7.1751773728301549E-2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0.16693575504676006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6.7308957401923664E-2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6.1968628724575092E-2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6.1033932357418497E-2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3.211372279810587E-2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3.9882356004364405E-2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0.12412331913741537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0.29216735616610157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-4.1458542859806879E-4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6.9207131813884493E-2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0.13730760796601627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4.7447612598477962E-2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6.5533698119099482E-2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3.1266066817567051E-2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7.7453163270444492E-2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6.5097673113619692E-2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7.5247362385473693E-2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3.3086979265719574E-2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0.14388191410435569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8.2807639964823876E-2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0.10132939522495787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4.0474010949957728E-2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0.11858439642734253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3.6865346080346972E-2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-1.635157392290576E-2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4.769635988137888E-2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7.9856834468643889E-2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6.011422500079755E-2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8.2222469057023018E-2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1.7184263483122963E-2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0.10417325425341528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9.8724805132256899E-2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0.1385661046172888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7.5015342776292071E-2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4.7740733860477835E-2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2.2234360695254196E-2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2.0228531826563145E-2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7.8670488550881323E-2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5.1633788223367949E-2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4.8882268100934878E-2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3.4461500589990424E-2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2.5968363158652474E-2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3.4906024990588813E-2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0.10820683455990809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9.6795361211942321E-2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9.2336886107768246E-2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2.3113136939885592E-2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3.3983093440192569E-2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5.5825881551607059E-2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7.0682884236927812E-2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3.571153042127917E-2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2.4747849886296303E-2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4.1026163222358303E-2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1.2706531403811061E-2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0.12976912131410101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-3.3176884922222039E-2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7.3359792542807556E-2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6.9127747702457887E-2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0.13880074779371188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7.7252314117781218E-2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7.1793739933744938E-2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5.6796030411527809E-2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5.4515996841354664E-2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3.546989675455281E-2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3.2470785508762701E-2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0.162376019959801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4.8221352770797976E-2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-3.4787754876896115E-2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5.812899127165605E-2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6.2005314539581802E-2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0.12823329041550524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8.4517568396184961E-2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9.1301544868932716E-2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5.4190619309011812E-2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5.0014662047245917E-2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4.6852289341227316E-2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2.7318915597621896E-2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8.8951035084087193E-2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4.2258631752332798E-2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-2.8809541107189807E-2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3.039725190860576E-2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3.204324019316851E-2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1.7804683691702072E-2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0.10811780082053035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8.8602644712932888E-2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7.7197807178730038E-2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5.4784735390204453E-2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3.8118846840800025E-2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3.6483668776240874E-2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3.2073674727815416E-2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0.10305179279325838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9.7867104505273916E-2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2.0218292024298368E-2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4.0498118729256571E-2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3.4686367045615007E-2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3.7937593559884908E-2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5.4450490812773422E-2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6.6701783681660132E-2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5.2088174798093911E-2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6.3791701953054947E-2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4.6911451207755084E-2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3.6986507771289423E-2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6.4689034654174193E-2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9.1154860435380902E-2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5.779702391789221E-2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8.6818399547714753E-2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3.91351555388606E-2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5.1030383831036197E-2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-3.6102770953170826E-2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5.919047233525232E-2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0.10566633599756226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4.5451690661693078E-2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2.201199425532252E-2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3.3053097259524877E-2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2.5619119611500984E-2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6.6119065209041317E-2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6.6783136577091895E-2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6.870092227927338E-2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3.388185236929786E-2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7.0335122863529165E-2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-1.9470756981041171E-2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5.2435535860626992E-2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0.11009095181451722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3.5759806299182184E-2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3.6882428122827937E-2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7.7108325461925364E-3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-8.6258705238482225E-3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0.1218738421329868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-6.4375233275288379E-2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7.2947183411133709E-2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-9.3019009364087024E-3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0.108542113149519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4.9246640582443435E-2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6.544376521370765E-2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7.209914392208705E-2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1.4172308732008698E-2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1.9873227434088259E-2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6.5297930762908685E-3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2.1972968202005561E-2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5.2659321544216375E-2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-9.4934468787324033E-2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2.3534616208684245E-2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-4.6774640901701359E-2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8.7584994468414834E-4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9.8146228302335548E-2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-1.0216586034454966E-2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3.4561553490566332E-2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0.10869765860566893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6.9725022844920881E-2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3.5749634831488963E-2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3.0286079167201052E-2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-3.4569437146106941E-3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1.905410566661514E-2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5.370220987298735E-2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-8.8450299566937507E-2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0.17137504370976631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0.13952279134116741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2.0332473315088917E-2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0.10661798067182082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-0.11126629617237971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-2.25826857652216E-2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0.10079421939718491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4.6550182763307468E-2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6.4151442478106224E-2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5.2887827394203946E-2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3.2072546403762558E-2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2.0958005568896931E-2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-6.3912120427621177E-2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5.277707732265613E-2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0.27004405145291654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0.23372701613748759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1.9587711709780686E-2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8.7431764296996839E-4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0.10951399346756685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-4.4743443956468343E-2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5.5565703778613251E-2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1.9362232515772737E-2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4.2667473949060009E-2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5.8762587621842277E-2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3.1845308059369248E-2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6.3833770581894322E-2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2.8086310077683141E-2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-6.4073129259991202E-2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0.14889074621638954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0.2457865536152728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0.44284718600502537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2.1311624097047233E-2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-6.100204295635403E-3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6.6096119020485178E-2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3.0675716490421223E-2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9.4779057114799281E-2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-2.7656589690351341E-3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4.6482995556736073E-2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2" customFormat="1" x14ac:dyDescent="0.2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7.8206718466130587E-2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5.792619601004545E-2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7.1244298288400509E-2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1.9610808866946661E-2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9.7436545806304453E-2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9.3317865902832864E-2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0.10742122664344311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0.23820523369177615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6.3398776503152288E-2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1.5862876158316386E-2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3.1138055995356684E-2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-1.2107769058598339E-2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2.0379760992541351E-2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1.8739009973312681E-2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4.1700488262379709E-2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0.12582372221590221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2" customFormat="1" x14ac:dyDescent="0.2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7.4344358244935238E-2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5.7020849804129803E-2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9.4051809511367823E-2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3.7404717913631202E-2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8.2712451699324507E-2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3.5400324989166787E-2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7.1611668690267472E-2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7.6440089762286556E-2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3.4312745720018745E-2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5.5418608620422471E-2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-3.7869530275918883E-2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-1.7384925739046042E-2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4.3466068991550033E-2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8.0294420417705181E-2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4.8326090413547851E-2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2" customFormat="1" x14ac:dyDescent="0.2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4.2506876385103531E-2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2.8415353979442282E-2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4.6029299082023245E-2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2.0998853949435459E-2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-7.4135092119017587E-3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1.4327846137217382E-2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-6.3689983811374695E-3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4.945318370921159E-3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5.3375929315461645E-2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3.5113301983948908E-2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7.8738909816916447E-2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8.4651079419538311E-2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3.848398537348463E-2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0.10005143575735098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9.681098582063008E-2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-1.304238099103372E-2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2" customFormat="1" x14ac:dyDescent="0.2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5.1686622582133079E-2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3.7946035400832523E-2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-8.6787056519377348E-4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2.0827748136596602E-2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8.4402404833114897E-3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8.2944078282909395E-3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2.4402930847768234E-2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8.7755396114310269E-2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7.3934257219750332E-2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7.3930547215270925E-2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3.3750550655563316E-2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9.6160674871265117E-2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6.5170974756828315E-2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0.15409965179933938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6.9568502637821883E-2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2" customFormat="1" x14ac:dyDescent="0.2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6.2781675445710894E-2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2.6955714681024423E-2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1.2922250298381899E-2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2.7194832304819894E-2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4.5992897745811057E-2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6.4576975408730419E-2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2.5211897696363339E-2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7.4961792215713974E-2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0.11944743894471133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6.819732834733383E-2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4.5538050344645198E-2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6.7491043116179483E-2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8.9636167597322292E-3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5.8323724388992915E-2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0.12517451943065838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1.2919334547739414E-2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2" customFormat="1" x14ac:dyDescent="0.2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3.7499994795138658E-2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5.8307415695286746E-3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2.930145997290734E-2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2.1124168907153962E-2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0.10995658986261336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6.5657480344909036E-2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1.9165952175710377E-3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-2.6471260408991393E-2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1.3600520387832882E-2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6.0027518387584466E-2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1.29855234137215E-2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7.6818323883099726E-2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-6.6632659791288074E-2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7.7594664110959499E-2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5.5300369353779022E-3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1.9676051080375734E-2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2" customFormat="1" x14ac:dyDescent="0.2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3.5418313623105657E-3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8.4621461882159466E-3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6.5290567936690191E-2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2.9110786727968296E-3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5.1292840571731224E-2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5.8664272092866732E-2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3.4896942280542298E-2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4.3682422469381921E-2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6.9092680446561472E-2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8.3559320924227798E-2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1.6744416619327351E-2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7.6878024232097664E-2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1.7272879997207724E-2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0.12569433297980326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-2.0425888908294998E-2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3.3311791710887606E-2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0.1452992817829053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2" customFormat="1" x14ac:dyDescent="0.2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5.8686669737113117E-2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9.3315706392942177E-2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6.9692912478286129E-2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1.3345939260773099E-2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4.418193019409089E-2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7.6371722901033667E-2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8.1265010324113041E-2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3.942675980853716E-2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1.2129390928973915E-2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0.1668684987170761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1.7301861124595419E-2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8.4556409057689796E-2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-7.0803072959994107E-2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7.154834761680462E-2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3.5653104284664838E-2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6.1610625196897528E-2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5.0107467508453185E-2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2" customFormat="1" x14ac:dyDescent="0.2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4.6698626178185654E-2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7.1559386437387795E-2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1.705389751879971E-2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1.6196231303261976E-2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-1.8328369215229068E-2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3.2548998816922525E-2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0.19388499887805111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-5.1125215885219788E-2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4.6982276467128603E-2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6.7614541818928009E-2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7.3914427988920339E-2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6.6693899248891464E-2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2.0680957900510055E-2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2" customFormat="1" x14ac:dyDescent="0.2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2.285609026733737E-2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2.5062830160121896E-2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1.2427230391101496E-2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2.1718976879107954E-2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-0.12063101360731476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2.7653279033492462E-2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-3.1157822801529567E-2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0.12820517347507043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5.9035849702156806E-2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0.14162794323255112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0.14495901194692284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8.7198318185410795E-2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0.12218443322984585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2" customFormat="1" x14ac:dyDescent="0.2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4.6223986039220177E-2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4.0040387171141223E-2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8.575979579106896E-2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2.1247058436759003E-2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-2.1943825184010501E-2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6.3137311911549032E-2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0.12089974563706507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0.1550328674177277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7.7400177707518392E-2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0.16116826339106649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7.8904447380611531E-2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0.13288986653898793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7.437203249045754E-2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2" customFormat="1" x14ac:dyDescent="0.2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5.1195962827339958E-2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3.9133958737603836E-2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0.10194063895355376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3.4598381938573786E-2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4.8079360957622441E-2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2.1779120938504315E-2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6.9333241730002326E-2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9.600000201992831E-2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6.3124754627337021E-2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7.2059208130135222E-2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9.2322646774809503E-2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0.21362497759450605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7.70311543802773E-2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2" customFormat="1" x14ac:dyDescent="0.2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6.6322806580347837E-2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8.1085839580145924E-2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7.7116031057010925E-2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3.2021297484283062E-2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3.9032030274180451E-2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6.4452955922389643E-2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7.9006065382286605E-2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4.3502547912477763E-2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1.7786610040801731E-2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3.4206368787044417E-2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0.10568981703191782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0.14949986817377137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0.16195653486010553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2" customFormat="1" x14ac:dyDescent="0.2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7.2126558167193489E-2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0.10956432006628014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7.3545666317635705E-2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6.4137476165035956E-3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2.8997786989371388E-2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6.4098233470201382E-2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5.5973221868069745E-2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4.1975473747620784E-2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1.1236730737612444E-2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8.3212669226956582E-2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5.6263805773842712E-2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5.9324121946547237E-2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7.3096083260469014E-2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2" customFormat="1" x14ac:dyDescent="0.2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5.3330601023108049E-2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6.708265338914754E-2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5.9473702168997056E-2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1.9256209189049578E-2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3.2290747214585025E-2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3.8923577168353374E-2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3.8007001212398084E-2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0.11116935834502528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-4.8346546040066829E-2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9.4522246610929894E-2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-3.2743810687785313E-4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5.2509072108310795E-2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1.9725232722999086E-2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2" customFormat="1" x14ac:dyDescent="0.2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5.4862633224061597E-2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6.0489342902909859E-2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8.4300826782473859E-2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2.4447970075614389E-2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3.5710329157725207E-2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0.14807569342356208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9.9991891197549254E-2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0.10589744405834711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-4.4247208017238804E-2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5.3435511521958245E-2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2.6911321705402669E-2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5.3763158913422204E-2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0.10066659516106857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2" customFormat="1" x14ac:dyDescent="0.2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5.7247609195578253E-2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7.5879516637185507E-2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4.0407902406202068E-2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2.5729827204728162E-2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-1.2167276743988653E-2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3.2413483310501645E-2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0.10337897642988247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7.9109057563842011E-2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2.7375602153031808E-2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4.0641047268753727E-2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6.6644294488747091E-2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-4.5347379292344225E-3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6.5719314462443501E-2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2" customFormat="1" x14ac:dyDescent="0.2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6.979123622863459E-2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0.10864565991857367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1.0407238585968592E-2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2.0686678597127806E-2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-5.421760083587801E-2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-4.0557475648655195E-2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7.1968011684939937E-2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7.9453690865475934E-2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3.7142233987425E-2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0.11718644525666733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7.5375660404027212E-2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-3.3243243644482945E-3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5.4594641314169134E-2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2" customFormat="1" x14ac:dyDescent="0.2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6.8024411821462127E-2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8.5873801843129538E-2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7.6319848297520254E-2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2.8870801665835E-2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-2.111200657620671E-2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4.4669949520744989E-2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8.9754011173017068E-2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7.3312032375749681E-2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4.429721279407195E-2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0.10710487620871079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6.4203400559024404E-2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4.9592912400579836E-2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0.11379015801337578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2" customFormat="1" x14ac:dyDescent="0.2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4.7995913093032083E-2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4.7565528296855897E-2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2.9354332353558998E-2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2.0634377979216634E-2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4.7510471368297891E-2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2.8930885696444308E-2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4.6688739449307848E-2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8.6766349245305463E-2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2.3134942556908511E-2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3.4679044126370684E-2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6.7699873609669448E-2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-3.4788808945238392E-2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-1.0257642716993143E-3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2" customFormat="1" x14ac:dyDescent="0.2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6.9225954986686711E-2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9.8416958742367333E-2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-1.4878603977758864E-2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2.2394694379096469E-2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3.5958087299196473E-2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8.8866116493877545E-3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-1.0594652417807993E-3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2.5491455720580536E-2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2.8780698665259008E-2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-1.2394706418189516E-2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0.10649562861550366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4.8697642348211723E-2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4.3723717061069811E-2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2" customFormat="1" x14ac:dyDescent="0.2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7.4333737967463342E-2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7.8217155747160483E-2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4.840916271009843E-2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4.130906137667667E-2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6.1176667962481224E-2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4.8827600971051766E-2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0.16273631025148982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0.14513676911766304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4.2498825391636519E-2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0.10251795979345335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4.5316224544201145E-2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0.19984701871407062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0.17630484813336222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2" customFormat="1" x14ac:dyDescent="0.2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0.3708677910566458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0.42307601373208947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0.22153198411605501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5.1448918568575586E-2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0.5534696222540707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0.37798310646677358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0.59493508084867242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0.35109297862667987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0.2721046742689639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0.10819657544975891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0.52298044298945934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0.30937893495381696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0.24075855650957823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2" customFormat="1" x14ac:dyDescent="0.2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0.68304474856478925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1.1096371213170917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5.4022041915564145E-2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0.41584797005214913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0.456235655554873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0.33771185677632043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0.46474285895138245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0.39924601231007717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0.10877322070508688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0.56852779926389374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0.38756650555786321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2" customFormat="1" x14ac:dyDescent="0.2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0.49408844928075268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0.79362014321177354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0.16287958595289265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0.10881631005290249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0.20152802233875255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-3.8778534116495567E-2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0.27570135815648156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0.19377810725959099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0.10233216253007527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0.18474666455889577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0.21321077790097442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2" customFormat="1" x14ac:dyDescent="0.2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0.18855812052956611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0.21004904750557074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0.24287209755597616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0.1361671425292057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-2.7419390617246298E-2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7.5115721254510159E-2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0.20890068785613702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6.3965138369745933E-2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8.3091830603036376E-2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0.14647475703566837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0.10105329285383768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2" customFormat="1" x14ac:dyDescent="0.2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9.6571929099323661E-2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9.7093120122837107E-2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9.6459645627666291E-2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0.10458464122867106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1.006260521398783E-2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0.23660410135825871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9.2483955986387478E-2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0.13036482026382856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7.7720469430683004E-2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0.13736564596407619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4.6184371252029122E-2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2" customFormat="1" x14ac:dyDescent="0.2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5.2938939543642149E-2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4.1314325083422032E-2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8.577392648262494E-2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7.8550963041750244E-3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0.13215352666201641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0.19333207921318984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4.9534554540526576E-2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0.13730009025791245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5.1960314640365102E-2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0.22295256396350771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2.4105480663598078E-2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2" customFormat="1" x14ac:dyDescent="0.2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0.11834274183795412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0.15579873830159485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6.2206085046976778E-2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1.5060711260776793E-2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7.5064472665377302E-2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0.23737194547266371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0.10907966092094168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8.9358677449408841E-2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4.3331564880662476E-2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0.22867758187823339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-4.4885714260650689E-2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2" customFormat="1" x14ac:dyDescent="0.2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6.7674303027799754E-2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9.8572771219517241E-2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4.4115387168676801E-2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4.1567132924925421E-2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0.12067249336763708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0.19548221342792149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-0.24257660377486712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6.8753673922439251E-2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9.7953681020729544E-2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0.19519193047948513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-3.5698395407877559E-2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2" customFormat="1" x14ac:dyDescent="0.2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0.10563282489975023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0.14359373132803377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4.4368952415136498E-2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-1.0431158153108688E-2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9.5352328799625186E-2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2.4897537074845211E-2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6.0536720186928239E-2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8.1722178340294827E-2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0.12074457453579379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0.23525646806469647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-2.2384419314914306E-2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2" customFormat="1" x14ac:dyDescent="0.2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9.3953018997357196E-2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0.11362784964828876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0.10882929250826079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4.0406356963811119E-2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0.11660188081478107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4.1746254926354309E-2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5.4400101506006049E-2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3.5580719320477794E-2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7.7705763969054154E-2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4.9238811992855736E-2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0.22126867506338277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-2.3865057154777936E-2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2" customFormat="1" x14ac:dyDescent="0.2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0.1385586857546981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0.17855959933654186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8.5141304765748549E-2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5.5637158608111248E-2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0.12020454988800333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6.4390010836356426E-2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8.9708106507428109E-2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9.676539678355045E-2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7.060778624263353E-2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4.1557082778920673E-2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0.16142956797768893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0.13800374361470924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2" customFormat="1" x14ac:dyDescent="0.2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0.13655891216129246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0.18205652671461103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5.2528997373268549E-2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5.467610476489404E-2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4.353016845063995E-2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0.18917998002492742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7.2942057693405005E-2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0.10450009175730046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5.1280101667588784E-2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0.12375889378768301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0.11948629455428095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6.6087865399817813E-2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2" customFormat="1" x14ac:dyDescent="0.2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0.12011336026848052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0.16221572394237915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6.2607754498378299E-2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3.8126049359393566E-2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9.2373196513487299E-2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0.126639126757631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9.6464690003158271E-2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-2.6556325553554916E-2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2.2233416981219722E-2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0.15831390647269905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0.12341414511655024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-8.5330137871819756E-2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2" customFormat="1" x14ac:dyDescent="0.2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0.10771770288397309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0.14433958610321262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7.4768577464118691E-2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3.5850112186179173E-2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8.1727349626178114E-2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9.3907934910959723E-2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0.12696141842701714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-8.4865673926947993E-2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2.7692060872053226E-2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0.2161057759172007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0.140448746533957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-2.339989989651714E-2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2" customFormat="1" x14ac:dyDescent="0.2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0.12556214491287743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0.16909456770420417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7.9248043799496681E-2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3.7720375091497393E-2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4.854105116894214E-2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0.1734790543879472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8.4417075448566248E-2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0.19963279282624735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2.3890327326954175E-2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8.0564974883990503E-2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0.13528874015279158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5.9946422599882032E-2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2" customFormat="1" x14ac:dyDescent="0.2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3.2871559510127657E-2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1.5759052713404165E-2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7.9712601660133942E-2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2.8571132945211408E-2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7.8145164367074749E-2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0.10491557054639711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1.6223691667163198E-2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6.0206713257964894E-2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0.10409826491848184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6.0513744546162318E-3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0.21462995644482974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-2.8598905977330391E-2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2" customFormat="1" x14ac:dyDescent="0.2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9.7049646466434325E-2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9.1313298969481149E-2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9.6606455912822575E-2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2.6284557347078463E-2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6.1329077479798322E-2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0.10145071125802096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4.0170507556750445E-2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0.32587101473541469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0.1889491361940665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0.10329797778228023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0.28052049891189212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6.582138134209492E-2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2" customFormat="1" x14ac:dyDescent="0.2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0.1182157802858943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0.15819667461459153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7.3187223437246596E-2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2.1970667956023648E-2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4.4779524753863154E-2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8.3916181076751473E-2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6.776788107244891E-2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0.11874462835134159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9.622077386418848E-2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0.1133444172366449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0.12340163912284652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0.17139529795540276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2" customFormat="1" x14ac:dyDescent="0.2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8.6130911818416589E-2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9.7859291869547782E-2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2.793816037903829E-2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2.0127298504160285E-2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0.15582831565086308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6.4752741645865974E-2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5.2010331267479781E-2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5.7030143057222649E-2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9.7241938057168298E-2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6.818725269978998E-2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0.16125989700299148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0.11184077010699678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2" customFormat="1" x14ac:dyDescent="0.2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0.10041189366716297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0.11600224176851071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7.2383657940388035E-2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4.6025062090299107E-2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0.12774369219648096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2.2083101170960795E-2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0.32777857698759405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-2.5352949996388929E-3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0.12690024430146329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4.8463918844097398E-2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0.12107186099602663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5.1769309219772852E-2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3.447588286927461E-2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2" customFormat="1" x14ac:dyDescent="0.2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0.11692229864279957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0.15090027468526923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9.2591029134672986E-2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2.3803685945644526E-2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6.6368777758883724E-2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8.7423761133401223E-2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0.11935395830957662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0.15887431799013463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9.2761295497396201E-2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0.11460204352435865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9.9261814739631804E-2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0.12824817941031208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4.3805891985017054E-2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72" customFormat="1" x14ac:dyDescent="0.2">
      <c r="A88" s="20">
        <f t="shared" si="5"/>
        <v>44501</v>
      </c>
      <c r="B88" s="12">
        <v>44531</v>
      </c>
      <c r="C88" s="14" t="str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#N/A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0.11875154447938208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7.3045449666819584E-2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2.1523204115441619E-2</v>
      </c>
      <c r="H88" s="14" t="str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#N/A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0.13859665677049637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0.20007412349283649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 t="str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#N/A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0.15877586654157017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 t="str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#N/A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 t="str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#N/A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0.13701820656547681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-7.7166553896550361E-2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72" customFormat="1" x14ac:dyDescent="0.2"/>
    <row r="90" spans="1:27" s="72" customFormat="1" x14ac:dyDescent="0.2"/>
    <row r="91" spans="1:27" s="72" customFormat="1" x14ac:dyDescent="0.2"/>
    <row r="92" spans="1:27" s="72" customFormat="1" x14ac:dyDescent="0.2"/>
    <row r="93" spans="1:27" s="72" customFormat="1" x14ac:dyDescent="0.2"/>
    <row r="94" spans="1:27" s="72" customFormat="1" x14ac:dyDescent="0.2"/>
    <row r="95" spans="1:27" s="72" customFormat="1" x14ac:dyDescent="0.2"/>
    <row r="96" spans="1:27" s="72" customFormat="1" x14ac:dyDescent="0.2"/>
    <row r="97" s="72" customFormat="1" x14ac:dyDescent="0.2"/>
    <row r="98" s="72" customFormat="1" x14ac:dyDescent="0.2"/>
    <row r="99" s="72" customFormat="1" x14ac:dyDescent="0.2"/>
    <row r="100" s="72" customFormat="1" x14ac:dyDescent="0.2"/>
    <row r="101" s="72" customFormat="1" x14ac:dyDescent="0.2"/>
    <row r="102" s="72" customFormat="1" x14ac:dyDescent="0.2"/>
    <row r="103" s="72" customFormat="1" x14ac:dyDescent="0.2"/>
    <row r="104" s="72" customFormat="1" x14ac:dyDescent="0.2"/>
    <row r="105" s="72" customFormat="1" x14ac:dyDescent="0.2"/>
    <row r="106" s="72" customFormat="1" x14ac:dyDescent="0.2"/>
    <row r="107" s="72" customFormat="1" x14ac:dyDescent="0.2"/>
    <row r="108" s="72" customFormat="1" x14ac:dyDescent="0.2"/>
    <row r="109" s="72" customFormat="1" x14ac:dyDescent="0.2"/>
    <row r="110" s="72" customFormat="1" x14ac:dyDescent="0.2"/>
    <row r="111" s="72" customFormat="1" x14ac:dyDescent="0.2"/>
    <row r="112" s="72" customFormat="1" x14ac:dyDescent="0.2"/>
    <row r="113" s="72" customFormat="1" x14ac:dyDescent="0.2"/>
    <row r="114" s="72" customFormat="1" x14ac:dyDescent="0.2"/>
    <row r="115" s="72" customFormat="1" x14ac:dyDescent="0.2"/>
    <row r="116" s="72" customFormat="1" x14ac:dyDescent="0.2"/>
    <row r="117" s="72" customFormat="1" x14ac:dyDescent="0.2"/>
    <row r="118" s="72" customFormat="1" x14ac:dyDescent="0.2"/>
    <row r="119" s="72" customFormat="1" x14ac:dyDescent="0.2"/>
    <row r="120" s="72" customFormat="1" x14ac:dyDescent="0.2"/>
    <row r="121" s="72" customFormat="1" x14ac:dyDescent="0.2"/>
    <row r="122" s="72" customFormat="1" x14ac:dyDescent="0.2"/>
    <row r="123" s="72" customFormat="1" x14ac:dyDescent="0.2"/>
    <row r="124" s="72" customFormat="1" x14ac:dyDescent="0.2"/>
    <row r="125" s="72" customFormat="1" x14ac:dyDescent="0.2"/>
    <row r="126" s="72" customFormat="1" x14ac:dyDescent="0.2"/>
    <row r="127" s="72" customFormat="1" x14ac:dyDescent="0.2"/>
    <row r="128" s="72" customFormat="1" x14ac:dyDescent="0.2"/>
    <row r="129" s="72" customFormat="1" x14ac:dyDescent="0.2"/>
    <row r="130" s="72" customFormat="1" x14ac:dyDescent="0.2"/>
    <row r="131" s="72" customFormat="1" x14ac:dyDescent="0.2"/>
    <row r="132" s="72" customFormat="1" x14ac:dyDescent="0.2"/>
    <row r="133" s="72" customFormat="1" x14ac:dyDescent="0.2"/>
    <row r="134" s="72" customFormat="1" x14ac:dyDescent="0.2"/>
    <row r="135" s="72" customFormat="1" x14ac:dyDescent="0.2"/>
    <row r="136" s="72" customFormat="1" x14ac:dyDescent="0.2"/>
    <row r="137" s="72" customFormat="1" x14ac:dyDescent="0.2"/>
    <row r="138" s="72" customFormat="1" x14ac:dyDescent="0.2"/>
    <row r="139" s="72" customFormat="1" x14ac:dyDescent="0.2"/>
    <row r="140" s="72" customFormat="1" x14ac:dyDescent="0.2"/>
    <row r="141" s="72" customFormat="1" x14ac:dyDescent="0.2"/>
    <row r="142" s="72" customFormat="1" x14ac:dyDescent="0.2"/>
    <row r="143" s="72" customFormat="1" x14ac:dyDescent="0.2"/>
    <row r="144" s="72" customFormat="1" x14ac:dyDescent="0.2"/>
    <row r="145" s="72" customFormat="1" x14ac:dyDescent="0.2"/>
    <row r="146" s="72" customFormat="1" x14ac:dyDescent="0.2"/>
    <row r="147" s="72" customFormat="1" x14ac:dyDescent="0.2"/>
    <row r="148" s="72" customFormat="1" x14ac:dyDescent="0.2"/>
    <row r="149" s="72" customFormat="1" x14ac:dyDescent="0.2"/>
    <row r="150" s="72" customFormat="1" x14ac:dyDescent="0.2"/>
    <row r="151" s="72" customFormat="1" x14ac:dyDescent="0.2"/>
    <row r="152" s="72" customFormat="1" x14ac:dyDescent="0.2"/>
    <row r="153" s="72" customFormat="1" x14ac:dyDescent="0.2"/>
    <row r="154" s="72" customFormat="1" x14ac:dyDescent="0.2"/>
    <row r="155" s="72" customFormat="1" x14ac:dyDescent="0.2"/>
    <row r="156" s="72" customFormat="1" x14ac:dyDescent="0.2"/>
    <row r="157" s="72" customFormat="1" x14ac:dyDescent="0.2"/>
    <row r="158" s="72" customFormat="1" x14ac:dyDescent="0.2"/>
    <row r="159" s="72" customFormat="1" x14ac:dyDescent="0.2"/>
    <row r="160" s="72" customFormat="1" x14ac:dyDescent="0.2"/>
    <row r="161" s="72" customFormat="1" x14ac:dyDescent="0.2"/>
    <row r="162" s="72" customFormat="1" x14ac:dyDescent="0.2"/>
    <row r="163" s="72" customFormat="1" x14ac:dyDescent="0.2"/>
    <row r="164" s="72" customFormat="1" x14ac:dyDescent="0.2"/>
    <row r="165" s="72" customFormat="1" x14ac:dyDescent="0.2"/>
    <row r="166" s="72" customFormat="1" x14ac:dyDescent="0.2"/>
    <row r="167" s="72" customFormat="1" x14ac:dyDescent="0.2"/>
    <row r="168" s="72" customFormat="1" x14ac:dyDescent="0.2"/>
    <row r="169" s="72" customFormat="1" x14ac:dyDescent="0.2"/>
    <row r="170" s="72" customFormat="1" x14ac:dyDescent="0.2"/>
    <row r="171" s="72" customFormat="1" x14ac:dyDescent="0.2"/>
    <row r="172" s="72" customFormat="1" x14ac:dyDescent="0.2"/>
    <row r="173" s="72" customFormat="1" x14ac:dyDescent="0.2"/>
    <row r="174" s="72" customFormat="1" x14ac:dyDescent="0.2"/>
    <row r="175" s="72" customFormat="1" x14ac:dyDescent="0.2"/>
    <row r="176" s="72" customFormat="1" x14ac:dyDescent="0.2"/>
    <row r="177" s="72" customFormat="1" x14ac:dyDescent="0.2"/>
    <row r="178" s="72" customFormat="1" x14ac:dyDescent="0.2"/>
    <row r="179" s="72" customFormat="1" x14ac:dyDescent="0.2"/>
    <row r="180" s="72" customFormat="1" x14ac:dyDescent="0.2"/>
    <row r="181" s="72" customFormat="1" x14ac:dyDescent="0.2"/>
    <row r="182" s="72" customFormat="1" x14ac:dyDescent="0.2"/>
    <row r="183" s="72" customFormat="1" x14ac:dyDescent="0.2"/>
    <row r="184" s="72" customFormat="1" x14ac:dyDescent="0.2"/>
    <row r="185" s="72" customFormat="1" x14ac:dyDescent="0.2"/>
    <row r="186" s="72" customFormat="1" x14ac:dyDescent="0.2"/>
    <row r="187" s="72" customFormat="1" x14ac:dyDescent="0.2"/>
    <row r="188" s="72" customFormat="1" x14ac:dyDescent="0.2"/>
    <row r="189" s="72" customFormat="1" x14ac:dyDescent="0.2"/>
    <row r="190" s="72" customFormat="1" x14ac:dyDescent="0.2"/>
    <row r="191" s="72" customFormat="1" x14ac:dyDescent="0.2"/>
    <row r="192" s="72" customFormat="1" x14ac:dyDescent="0.2"/>
    <row r="193" s="72" customFormat="1" x14ac:dyDescent="0.2"/>
    <row r="194" s="72" customFormat="1" x14ac:dyDescent="0.2"/>
    <row r="195" s="72" customFormat="1" x14ac:dyDescent="0.2"/>
    <row r="196" s="72" customFormat="1" x14ac:dyDescent="0.2"/>
    <row r="197" s="72" customFormat="1" x14ac:dyDescent="0.2"/>
    <row r="198" s="72" customFormat="1" x14ac:dyDescent="0.2"/>
    <row r="199" s="72" customFormat="1" x14ac:dyDescent="0.2"/>
    <row r="200" s="72" customFormat="1" x14ac:dyDescent="0.2"/>
    <row r="201" s="72" customFormat="1" x14ac:dyDescent="0.2"/>
    <row r="202" s="72" customFormat="1" x14ac:dyDescent="0.2"/>
    <row r="203" s="72" customFormat="1" x14ac:dyDescent="0.2"/>
    <row r="204" s="72" customFormat="1" x14ac:dyDescent="0.2"/>
    <row r="205" s="72" customFormat="1" x14ac:dyDescent="0.2"/>
    <row r="206" s="72" customFormat="1" x14ac:dyDescent="0.2"/>
    <row r="207" s="72" customFormat="1" x14ac:dyDescent="0.2"/>
    <row r="208" s="72" customFormat="1" x14ac:dyDescent="0.2"/>
    <row r="209" s="72" customFormat="1" x14ac:dyDescent="0.2"/>
    <row r="210" s="72" customFormat="1" x14ac:dyDescent="0.2"/>
    <row r="211" s="72" customFormat="1" x14ac:dyDescent="0.2"/>
    <row r="212" s="72" customFormat="1" x14ac:dyDescent="0.2"/>
    <row r="213" s="72" customFormat="1" x14ac:dyDescent="0.2"/>
    <row r="214" s="72" customFormat="1" x14ac:dyDescent="0.2"/>
    <row r="215" s="72" customFormat="1" x14ac:dyDescent="0.2"/>
    <row r="216" s="72" customFormat="1" x14ac:dyDescent="0.2"/>
    <row r="217" s="72" customFormat="1" x14ac:dyDescent="0.2"/>
    <row r="218" s="72" customFormat="1" x14ac:dyDescent="0.2"/>
    <row r="219" s="72" customFormat="1" x14ac:dyDescent="0.2"/>
    <row r="220" s="72" customFormat="1" x14ac:dyDescent="0.2"/>
    <row r="221" s="72" customFormat="1" x14ac:dyDescent="0.2"/>
    <row r="222" s="72" customFormat="1" x14ac:dyDescent="0.2"/>
    <row r="223" s="72" customFormat="1" x14ac:dyDescent="0.2"/>
    <row r="224" s="72" customFormat="1" x14ac:dyDescent="0.2"/>
    <row r="225" s="72" customFormat="1" x14ac:dyDescent="0.2"/>
    <row r="226" s="72" customFormat="1" x14ac:dyDescent="0.2"/>
    <row r="227" s="72" customFormat="1" x14ac:dyDescent="0.2"/>
    <row r="228" s="72" customFormat="1" x14ac:dyDescent="0.2"/>
    <row r="229" s="72" customFormat="1" x14ac:dyDescent="0.2"/>
    <row r="230" s="72" customFormat="1" x14ac:dyDescent="0.2"/>
    <row r="231" s="72" customFormat="1" x14ac:dyDescent="0.2"/>
    <row r="232" s="72" customFormat="1" x14ac:dyDescent="0.2"/>
    <row r="233" s="72" customFormat="1" x14ac:dyDescent="0.2"/>
    <row r="234" s="72" customFormat="1" x14ac:dyDescent="0.2"/>
    <row r="235" s="72" customFormat="1" x14ac:dyDescent="0.2"/>
    <row r="236" s="72" customFormat="1" x14ac:dyDescent="0.2"/>
    <row r="237" s="72" customFormat="1" x14ac:dyDescent="0.2"/>
    <row r="238" s="72" customFormat="1" x14ac:dyDescent="0.2"/>
    <row r="239" s="72" customFormat="1" x14ac:dyDescent="0.2"/>
    <row r="240" s="72" customFormat="1" x14ac:dyDescent="0.2"/>
    <row r="241" s="72" customFormat="1" x14ac:dyDescent="0.2"/>
    <row r="242" s="72" customFormat="1" x14ac:dyDescent="0.2"/>
    <row r="243" s="72" customFormat="1" x14ac:dyDescent="0.2"/>
    <row r="244" s="72" customFormat="1" x14ac:dyDescent="0.2"/>
    <row r="245" s="72" customFormat="1" x14ac:dyDescent="0.2"/>
    <row r="246" s="72" customFormat="1" x14ac:dyDescent="0.2"/>
    <row r="247" s="72" customFormat="1" x14ac:dyDescent="0.2"/>
    <row r="248" s="72" customFormat="1" x14ac:dyDescent="0.2"/>
    <row r="249" s="72" customFormat="1" x14ac:dyDescent="0.2"/>
    <row r="250" s="72" customFormat="1" x14ac:dyDescent="0.2"/>
    <row r="251" s="72" customFormat="1" x14ac:dyDescent="0.2"/>
    <row r="252" s="72" customFormat="1" x14ac:dyDescent="0.2"/>
    <row r="253" s="72" customFormat="1" x14ac:dyDescent="0.2"/>
    <row r="254" s="72" customFormat="1" x14ac:dyDescent="0.2"/>
    <row r="255" s="72" customFormat="1" x14ac:dyDescent="0.2"/>
    <row r="256" s="72" customFormat="1" x14ac:dyDescent="0.2"/>
    <row r="257" s="72" customFormat="1" x14ac:dyDescent="0.2"/>
    <row r="258" s="72" customFormat="1" x14ac:dyDescent="0.2"/>
    <row r="259" s="72" customFormat="1" x14ac:dyDescent="0.2"/>
    <row r="260" s="72" customFormat="1" x14ac:dyDescent="0.2"/>
    <row r="261" s="72" customFormat="1" x14ac:dyDescent="0.2"/>
    <row r="262" s="72" customFormat="1" x14ac:dyDescent="0.2"/>
    <row r="263" s="72" customFormat="1" x14ac:dyDescent="0.2"/>
    <row r="264" s="72" customFormat="1" x14ac:dyDescent="0.2"/>
    <row r="265" s="72" customFormat="1" x14ac:dyDescent="0.2"/>
    <row r="266" s="72" customFormat="1" x14ac:dyDescent="0.2"/>
    <row r="267" s="72" customFormat="1" x14ac:dyDescent="0.2"/>
    <row r="268" s="72" customFormat="1" x14ac:dyDescent="0.2"/>
    <row r="269" s="72" customFormat="1" x14ac:dyDescent="0.2"/>
    <row r="270" s="72" customFormat="1" x14ac:dyDescent="0.2"/>
    <row r="271" s="72" customFormat="1" x14ac:dyDescent="0.2"/>
    <row r="272" s="72" customFormat="1" x14ac:dyDescent="0.2"/>
    <row r="273" s="72" customFormat="1" x14ac:dyDescent="0.2"/>
    <row r="274" s="72" customFormat="1" x14ac:dyDescent="0.2"/>
    <row r="275" s="72" customFormat="1" x14ac:dyDescent="0.2"/>
    <row r="276" s="72" customFormat="1" x14ac:dyDescent="0.2"/>
    <row r="277" s="72" customFormat="1" x14ac:dyDescent="0.2"/>
    <row r="278" s="72" customFormat="1" x14ac:dyDescent="0.2"/>
    <row r="279" s="72" customFormat="1" x14ac:dyDescent="0.2"/>
    <row r="280" s="72" customFormat="1" x14ac:dyDescent="0.2"/>
    <row r="281" s="72" customFormat="1" x14ac:dyDescent="0.2"/>
    <row r="282" s="72" customFormat="1" x14ac:dyDescent="0.2"/>
    <row r="283" s="72" customFormat="1" x14ac:dyDescent="0.2"/>
    <row r="284" s="72" customFormat="1" x14ac:dyDescent="0.2"/>
    <row r="285" s="72" customFormat="1" x14ac:dyDescent="0.2"/>
    <row r="286" s="72" customFormat="1" x14ac:dyDescent="0.2"/>
    <row r="287" s="72" customFormat="1" x14ac:dyDescent="0.2"/>
    <row r="288" s="72" customFormat="1" x14ac:dyDescent="0.2"/>
    <row r="289" s="72" customFormat="1" x14ac:dyDescent="0.2"/>
    <row r="290" s="72" customFormat="1" x14ac:dyDescent="0.2"/>
    <row r="291" s="72" customFormat="1" x14ac:dyDescent="0.2"/>
    <row r="292" s="72" customFormat="1" x14ac:dyDescent="0.2"/>
    <row r="293" s="72" customFormat="1" x14ac:dyDescent="0.2"/>
    <row r="294" s="72" customFormat="1" x14ac:dyDescent="0.2"/>
    <row r="295" s="72" customFormat="1" x14ac:dyDescent="0.2"/>
    <row r="296" s="72" customFormat="1" x14ac:dyDescent="0.2"/>
    <row r="297" s="72" customFormat="1" x14ac:dyDescent="0.2"/>
    <row r="298" s="72" customFormat="1" x14ac:dyDescent="0.2"/>
    <row r="299" s="72" customFormat="1" x14ac:dyDescent="0.2"/>
    <row r="300" s="72" customFormat="1" x14ac:dyDescent="0.2"/>
    <row r="301" s="72" customFormat="1" x14ac:dyDescent="0.2"/>
    <row r="302" s="72" customFormat="1" x14ac:dyDescent="0.2"/>
    <row r="303" s="72" customFormat="1" x14ac:dyDescent="0.2"/>
    <row r="304" s="72" customFormat="1" x14ac:dyDescent="0.2"/>
    <row r="305" s="72" customFormat="1" x14ac:dyDescent="0.2"/>
    <row r="306" s="72" customFormat="1" x14ac:dyDescent="0.2"/>
    <row r="307" s="72" customFormat="1" x14ac:dyDescent="0.2"/>
    <row r="308" s="72" customFormat="1" x14ac:dyDescent="0.2"/>
    <row r="309" s="72" customFormat="1" x14ac:dyDescent="0.2"/>
    <row r="310" s="72" customFormat="1" x14ac:dyDescent="0.2"/>
    <row r="311" s="72" customFormat="1" x14ac:dyDescent="0.2"/>
    <row r="312" s="72" customFormat="1" x14ac:dyDescent="0.2"/>
    <row r="313" s="72" customFormat="1" x14ac:dyDescent="0.2"/>
    <row r="314" s="72" customFormat="1" x14ac:dyDescent="0.2"/>
    <row r="315" s="72" customFormat="1" x14ac:dyDescent="0.2"/>
    <row r="316" s="72" customFormat="1" x14ac:dyDescent="0.2"/>
    <row r="317" s="72" customFormat="1" x14ac:dyDescent="0.2"/>
    <row r="318" s="72" customFormat="1" x14ac:dyDescent="0.2"/>
    <row r="319" s="72" customFormat="1" x14ac:dyDescent="0.2"/>
    <row r="320" s="72" customFormat="1" x14ac:dyDescent="0.2"/>
    <row r="321" s="72" customFormat="1" x14ac:dyDescent="0.2"/>
    <row r="322" s="72" customFormat="1" x14ac:dyDescent="0.2"/>
    <row r="323" s="72" customFormat="1" x14ac:dyDescent="0.2"/>
    <row r="324" s="72" customFormat="1" x14ac:dyDescent="0.2"/>
    <row r="325" s="72" customFormat="1" x14ac:dyDescent="0.2"/>
    <row r="326" s="72" customFormat="1" x14ac:dyDescent="0.2"/>
    <row r="327" s="72" customFormat="1" x14ac:dyDescent="0.2"/>
    <row r="328" s="72" customFormat="1" x14ac:dyDescent="0.2"/>
    <row r="329" s="72" customFormat="1" x14ac:dyDescent="0.2"/>
    <row r="330" s="72" customFormat="1" x14ac:dyDescent="0.2"/>
    <row r="331" s="72" customFormat="1" x14ac:dyDescent="0.2"/>
    <row r="332" s="72" customFormat="1" x14ac:dyDescent="0.2"/>
    <row r="333" s="72" customFormat="1" x14ac:dyDescent="0.2"/>
    <row r="334" s="72" customFormat="1" x14ac:dyDescent="0.2"/>
    <row r="335" s="72" customFormat="1" x14ac:dyDescent="0.2"/>
    <row r="336" s="72" customFormat="1" x14ac:dyDescent="0.2"/>
    <row r="337" s="72" customFormat="1" x14ac:dyDescent="0.2"/>
    <row r="338" s="72" customFormat="1" x14ac:dyDescent="0.2"/>
    <row r="339" s="72" customFormat="1" x14ac:dyDescent="0.2"/>
    <row r="340" s="72" customFormat="1" x14ac:dyDescent="0.2"/>
    <row r="341" s="72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37"/>
  <sheetViews>
    <sheetView zoomScale="140" zoomScaleNormal="140" workbookViewId="0">
      <pane ySplit="5" topLeftCell="A693" activePane="bottomLeft" state="frozen"/>
      <selection pane="bottomLeft" activeCell="W728" sqref="W728"/>
    </sheetView>
  </sheetViews>
  <sheetFormatPr baseColWidth="10" defaultColWidth="9.1640625" defaultRowHeight="15" x14ac:dyDescent="0.2"/>
  <cols>
    <col min="1" max="1" width="12" style="72" customWidth="1"/>
    <col min="2" max="2" width="14.33203125" style="72" customWidth="1"/>
    <col min="3" max="4" width="11.1640625" style="16" customWidth="1"/>
    <col min="5" max="5" width="9.1640625" style="72" customWidth="1"/>
    <col min="6" max="6" width="20.33203125" style="72" customWidth="1"/>
    <col min="7" max="7" width="14.6640625" style="72" customWidth="1"/>
    <col min="8" max="20" width="9.1640625" style="72" customWidth="1"/>
    <col min="21" max="16384" width="9.1640625" style="72"/>
  </cols>
  <sheetData>
    <row r="1" spans="1:7" x14ac:dyDescent="0.2">
      <c r="A1" s="38" t="s">
        <v>76</v>
      </c>
      <c r="C1" s="39" t="s">
        <v>174</v>
      </c>
      <c r="F1" s="72" t="str">
        <f>"Money Supply M3 "&amp;A1</f>
        <v>Money Supply M3 USA</v>
      </c>
      <c r="G1" s="72" t="str">
        <f>F1&amp;" mom annualized"</f>
        <v>Money Supply M3 USA mom annualized</v>
      </c>
    </row>
    <row r="2" spans="1:7" x14ac:dyDescent="0.2">
      <c r="F2" s="72" t="s">
        <v>175</v>
      </c>
      <c r="G2" s="37">
        <f>AVERAGE(D469:D708)</f>
        <v>6.2292957944604994E-2</v>
      </c>
    </row>
    <row r="3" spans="1:7" x14ac:dyDescent="0.2">
      <c r="F3" s="72" t="s">
        <v>176</v>
      </c>
      <c r="G3" s="37">
        <f>MIN(D469:D738)</f>
        <v>-5.3999858533435807E-2</v>
      </c>
    </row>
    <row r="4" spans="1:7" ht="16" customHeight="1" thickBot="1" x14ac:dyDescent="0.25">
      <c r="F4" s="72" t="s">
        <v>177</v>
      </c>
      <c r="G4" s="37">
        <f>MAX(D469:D739)</f>
        <v>1.1096371213170917</v>
      </c>
    </row>
    <row r="5" spans="1:7" ht="32" customHeight="1" x14ac:dyDescent="0.2">
      <c r="A5" s="61" t="s">
        <v>136</v>
      </c>
      <c r="B5" s="62" t="s">
        <v>78</v>
      </c>
      <c r="C5" s="49" t="s">
        <v>178</v>
      </c>
      <c r="D5" s="50" t="s">
        <v>152</v>
      </c>
    </row>
    <row r="6" spans="1:7" x14ac:dyDescent="0.2">
      <c r="A6" s="35">
        <v>22282</v>
      </c>
      <c r="B6" s="36">
        <f>VLOOKUP(A6,Data!$A:$AH,MATCH(Country!$A$1,Data!$A$1:$AH$1,),)</f>
        <v>2.6102289999999999</v>
      </c>
      <c r="C6" s="23"/>
      <c r="D6" s="23"/>
    </row>
    <row r="7" spans="1:7" x14ac:dyDescent="0.2">
      <c r="A7" s="35">
        <v>22313</v>
      </c>
      <c r="B7" s="36">
        <f>VLOOKUP(A7,Data!$A:$AH,MATCH(Country!$A$1,Data!$A$1:$AH$1,),)</f>
        <v>2.6301739999999998</v>
      </c>
      <c r="C7" s="23"/>
      <c r="D7" s="63">
        <f>IF(Table2[[#This Row],[Country]]&gt;0,(((Table2[[#This Row],[Country]]-B6)/B6)+1)^12-1,"")</f>
        <v>9.5646457235998739E-2</v>
      </c>
    </row>
    <row r="8" spans="1:7" x14ac:dyDescent="0.2">
      <c r="A8" s="35">
        <v>22341</v>
      </c>
      <c r="B8" s="36">
        <f>VLOOKUP(A8,Data!$A:$AH,MATCH(Country!$A$1,Data!$A$1:$AH$1,),)</f>
        <v>2.6451319999999998</v>
      </c>
      <c r="C8" s="23"/>
      <c r="D8" s="63">
        <f>IF(Table2[[#This Row],[Country]]&gt;0,(((Table2[[#This Row],[Country]]-B7)/B7)+1)^12-1,"")</f>
        <v>7.0420530263971992E-2</v>
      </c>
    </row>
    <row r="9" spans="1:7" x14ac:dyDescent="0.2">
      <c r="A9" s="35">
        <v>22372</v>
      </c>
      <c r="B9" s="36">
        <f>VLOOKUP(A9,Data!$A:$AH,MATCH(Country!$A$1,Data!$A$1:$AH$1,),)</f>
        <v>2.6584279999999998</v>
      </c>
      <c r="C9" s="23"/>
      <c r="D9" s="63">
        <f>IF(Table2[[#This Row],[Country]]&gt;0,(((Table2[[#This Row],[Country]]-B8)/B8)+1)^12-1,"")</f>
        <v>6.2014964177585119E-2</v>
      </c>
    </row>
    <row r="10" spans="1:7" x14ac:dyDescent="0.2">
      <c r="A10" s="35">
        <v>22402</v>
      </c>
      <c r="B10" s="36">
        <f>VLOOKUP(A10,Data!$A:$AH,MATCH(Country!$A$1,Data!$A$1:$AH$1,),)</f>
        <v>2.6775419999999999</v>
      </c>
      <c r="C10" s="23"/>
      <c r="D10" s="63">
        <f>IF(Table2[[#This Row],[Country]]&gt;0,(((Table2[[#This Row],[Country]]-B9)/B9)+1)^12-1,"")</f>
        <v>8.9774578401282001E-2</v>
      </c>
    </row>
    <row r="11" spans="1:7" x14ac:dyDescent="0.2">
      <c r="A11" s="35">
        <v>22433</v>
      </c>
      <c r="B11" s="36">
        <f>VLOOKUP(A11,Data!$A:$AH,MATCH(Country!$A$1,Data!$A$1:$AH$1,),)</f>
        <v>2.6949930000000002</v>
      </c>
      <c r="C11" s="23"/>
      <c r="D11" s="63">
        <f>IF(Table2[[#This Row],[Country]]&gt;0,(((Table2[[#This Row],[Country]]-B10)/B10)+1)^12-1,"")</f>
        <v>8.1075922277378254E-2</v>
      </c>
    </row>
    <row r="12" spans="1:7" x14ac:dyDescent="0.2">
      <c r="A12" s="35">
        <v>22463</v>
      </c>
      <c r="B12" s="36">
        <f>VLOOKUP(A12,Data!$A:$AH,MATCH(Country!$A$1,Data!$A$1:$AH$1,),)</f>
        <v>2.7057959999999999</v>
      </c>
      <c r="C12" s="23"/>
      <c r="D12" s="63">
        <f>IF(Table2[[#This Row],[Country]]&gt;0,(((Table2[[#This Row],[Country]]-B11)/B11)+1)^12-1,"")</f>
        <v>4.9177352309305089E-2</v>
      </c>
    </row>
    <row r="13" spans="1:7" x14ac:dyDescent="0.2">
      <c r="A13" s="35">
        <v>22494</v>
      </c>
      <c r="B13" s="36">
        <f>VLOOKUP(A13,Data!$A:$AH,MATCH(Country!$A$1,Data!$A$1:$AH$1,),)</f>
        <v>2.7224170000000001</v>
      </c>
      <c r="C13" s="23"/>
      <c r="D13" s="63">
        <f>IF(Table2[[#This Row],[Country]]&gt;0,(((Table2[[#This Row],[Country]]-B12)/B12)+1)^12-1,"")</f>
        <v>7.6254973126815173E-2</v>
      </c>
    </row>
    <row r="14" spans="1:7" x14ac:dyDescent="0.2">
      <c r="A14" s="35">
        <v>22525</v>
      </c>
      <c r="B14" s="36">
        <f>VLOOKUP(A14,Data!$A:$AH,MATCH(Country!$A$1,Data!$A$1:$AH$1,),)</f>
        <v>2.7382059999999999</v>
      </c>
      <c r="C14" s="23"/>
      <c r="D14" s="63">
        <f>IF(Table2[[#This Row],[Country]]&gt;0,(((Table2[[#This Row],[Country]]-B13)/B13)+1)^12-1,"")</f>
        <v>7.1858945311463085E-2</v>
      </c>
    </row>
    <row r="15" spans="1:7" x14ac:dyDescent="0.2">
      <c r="A15" s="35">
        <v>22555</v>
      </c>
      <c r="B15" s="36">
        <f>VLOOKUP(A15,Data!$A:$AH,MATCH(Country!$A$1,Data!$A$1:$AH$1,),)</f>
        <v>2.751503</v>
      </c>
      <c r="C15" s="23"/>
      <c r="D15" s="63">
        <f>IF(Table2[[#This Row],[Country]]&gt;0,(((Table2[[#This Row],[Country]]-B14)/B14)+1)^12-1,"")</f>
        <v>5.9855053454567209E-2</v>
      </c>
    </row>
    <row r="16" spans="1:7" x14ac:dyDescent="0.2">
      <c r="A16" s="35">
        <v>22586</v>
      </c>
      <c r="B16" s="36">
        <f>VLOOKUP(A16,Data!$A:$AH,MATCH(Country!$A$1,Data!$A$1:$AH$1,),)</f>
        <v>2.770616</v>
      </c>
      <c r="C16" s="23"/>
      <c r="D16" s="63">
        <f>IF(Table2[[#This Row],[Country]]&gt;0,(((Table2[[#This Row],[Country]]-B15)/B15)+1)^12-1,"")</f>
        <v>8.6616178133651411E-2</v>
      </c>
    </row>
    <row r="17" spans="1:4" x14ac:dyDescent="0.2">
      <c r="A17" s="35">
        <v>22616</v>
      </c>
      <c r="B17" s="36">
        <f>VLOOKUP(A17,Data!$A:$AH,MATCH(Country!$A$1,Data!$A$1:$AH$1,),)</f>
        <v>2.7880669999999999</v>
      </c>
      <c r="C17" s="23"/>
      <c r="D17" s="63">
        <f>IF(Table2[[#This Row],[Country]]&gt;0,(((Table2[[#This Row],[Country]]-B16)/B16)+1)^12-1,"")</f>
        <v>7.8257327559822176E-2</v>
      </c>
    </row>
    <row r="18" spans="1:4" x14ac:dyDescent="0.2">
      <c r="A18" s="35">
        <v>22647</v>
      </c>
      <c r="B18" s="36">
        <f>VLOOKUP(A18,Data!$A:$AH,MATCH(Country!$A$1,Data!$A$1:$AH$1,),)</f>
        <v>2.8046880000000001</v>
      </c>
      <c r="C18" s="63">
        <f>IF(B6&gt;0,(Table2[[#This Row],[Country]]-B6)/B6,0)</f>
        <v>7.4498827497510814E-2</v>
      </c>
      <c r="D18" s="63">
        <f>IF(Table2[[#This Row],[Country]]&gt;0,(((Table2[[#This Row],[Country]]-B17)/B17)+1)^12-1,"")</f>
        <v>7.3930565923966629E-2</v>
      </c>
    </row>
    <row r="19" spans="1:4" x14ac:dyDescent="0.2">
      <c r="A19" s="35">
        <v>22678</v>
      </c>
      <c r="B19" s="36">
        <f>VLOOKUP(A19,Data!$A:$AH,MATCH(Country!$A$1,Data!$A$1:$AH$1,),)</f>
        <v>2.8262939999999999</v>
      </c>
      <c r="C19" s="63">
        <f>IF(B7&gt;0,(Table2[[#This Row],[Country]]-B7)/B7,0)</f>
        <v>7.4565408980546574E-2</v>
      </c>
      <c r="D19" s="63">
        <f>IF(Table2[[#This Row],[Country]]&gt;0,(((Table2[[#This Row],[Country]]-B18)/B18)+1)^12-1,"")</f>
        <v>9.6461437740348766E-2</v>
      </c>
    </row>
    <row r="20" spans="1:4" x14ac:dyDescent="0.2">
      <c r="A20" s="35">
        <v>22706</v>
      </c>
      <c r="B20" s="36">
        <f>VLOOKUP(A20,Data!$A:$AH,MATCH(Country!$A$1,Data!$A$1:$AH$1,),)</f>
        <v>2.8512249999999999</v>
      </c>
      <c r="C20" s="63">
        <f>IF(B8&gt;0,(Table2[[#This Row],[Country]]-B8)/B8,0)</f>
        <v>7.7914070072873529E-2</v>
      </c>
      <c r="D20" s="63">
        <f>IF(Table2[[#This Row],[Country]]&gt;0,(((Table2[[#This Row],[Country]]-B19)/B19)+1)^12-1,"")</f>
        <v>0.1111427209061755</v>
      </c>
    </row>
    <row r="21" spans="1:4" x14ac:dyDescent="0.2">
      <c r="A21" s="35">
        <v>22737</v>
      </c>
      <c r="B21" s="36">
        <f>VLOOKUP(A21,Data!$A:$AH,MATCH(Country!$A$1,Data!$A$1:$AH$1,),)</f>
        <v>2.8711690000000001</v>
      </c>
      <c r="C21" s="63">
        <f>IF(B9&gt;0,(Table2[[#This Row],[Country]]-B9)/B9,0)</f>
        <v>8.00251125853325E-2</v>
      </c>
      <c r="D21" s="63">
        <f>IF(Table2[[#This Row],[Country]]&gt;0,(((Table2[[#This Row],[Country]]-B20)/B20)+1)^12-1,"")</f>
        <v>8.7244429534194756E-2</v>
      </c>
    </row>
    <row r="22" spans="1:4" x14ac:dyDescent="0.2">
      <c r="A22" s="35">
        <v>22767</v>
      </c>
      <c r="B22" s="36">
        <f>VLOOKUP(A22,Data!$A:$AH,MATCH(Country!$A$1,Data!$A$1:$AH$1,),)</f>
        <v>2.8877899999999999</v>
      </c>
      <c r="C22" s="63">
        <f>IF(B10&gt;0,(Table2[[#This Row],[Country]]-B10)/B10,0)</f>
        <v>7.852276453553296E-2</v>
      </c>
      <c r="D22" s="63">
        <f>IF(Table2[[#This Row],[Country]]&gt;0,(((Table2[[#This Row],[Country]]-B21)/B21)+1)^12-1,"")</f>
        <v>7.1722189524570767E-2</v>
      </c>
    </row>
    <row r="23" spans="1:4" x14ac:dyDescent="0.2">
      <c r="A23" s="35">
        <v>22798</v>
      </c>
      <c r="B23" s="36">
        <f>VLOOKUP(A23,Data!$A:$AH,MATCH(Country!$A$1,Data!$A$1:$AH$1,),)</f>
        <v>2.9027479999999999</v>
      </c>
      <c r="C23" s="63">
        <f>IF(B11&gt;0,(Table2[[#This Row],[Country]]-B11)/B11,0)</f>
        <v>7.7089254035168059E-2</v>
      </c>
      <c r="D23" s="63">
        <f>IF(Table2[[#This Row],[Country]]&gt;0,(((Table2[[#This Row],[Country]]-B22)/B22)+1)^12-1,"")</f>
        <v>6.3958567467969685E-2</v>
      </c>
    </row>
    <row r="24" spans="1:4" x14ac:dyDescent="0.2">
      <c r="A24" s="35">
        <v>22828</v>
      </c>
      <c r="B24" s="36">
        <f>VLOOKUP(A24,Data!$A:$AH,MATCH(Country!$A$1,Data!$A$1:$AH$1,),)</f>
        <v>2.9152130000000001</v>
      </c>
      <c r="C24" s="63">
        <f>IF(B12&gt;0,(Table2[[#This Row],[Country]]-B12)/B12,0)</f>
        <v>7.7395709063063214E-2</v>
      </c>
      <c r="D24" s="63">
        <f>IF(Table2[[#This Row],[Country]]&gt;0,(((Table2[[#This Row],[Country]]-B23)/B23)+1)^12-1,"")</f>
        <v>5.276512514803966E-2</v>
      </c>
    </row>
    <row r="25" spans="1:4" x14ac:dyDescent="0.2">
      <c r="A25" s="35">
        <v>22859</v>
      </c>
      <c r="B25" s="36">
        <f>VLOOKUP(A25,Data!$A:$AH,MATCH(Country!$A$1,Data!$A$1:$AH$1,),)</f>
        <v>2.9318339999999998</v>
      </c>
      <c r="C25" s="63">
        <f>IF(B13&gt;0,(Table2[[#This Row],[Country]]-B13)/B13,0)</f>
        <v>7.6923189944817325E-2</v>
      </c>
      <c r="D25" s="63">
        <f>IF(Table2[[#This Row],[Country]]&gt;0,(((Table2[[#This Row],[Country]]-B24)/B24)+1)^12-1,"")</f>
        <v>7.0604390377913218E-2</v>
      </c>
    </row>
    <row r="26" spans="1:4" x14ac:dyDescent="0.2">
      <c r="A26" s="35">
        <v>22890</v>
      </c>
      <c r="B26" s="36">
        <f>VLOOKUP(A26,Data!$A:$AH,MATCH(Country!$A$1,Data!$A$1:$AH$1,),)</f>
        <v>2.9492850000000002</v>
      </c>
      <c r="C26" s="63">
        <f>IF(B14&gt;0,(Table2[[#This Row],[Country]]-B14)/B14,0)</f>
        <v>7.7086603418442673E-2</v>
      </c>
      <c r="D26" s="63">
        <f>IF(Table2[[#This Row],[Country]]&gt;0,(((Table2[[#This Row],[Country]]-B25)/B25)+1)^12-1,"")</f>
        <v>7.3812315247845817E-2</v>
      </c>
    </row>
    <row r="27" spans="1:4" x14ac:dyDescent="0.2">
      <c r="A27" s="35">
        <v>22920</v>
      </c>
      <c r="B27" s="36">
        <f>VLOOKUP(A27,Data!$A:$AH,MATCH(Country!$A$1,Data!$A$1:$AH$1,),)</f>
        <v>2.9683980000000001</v>
      </c>
      <c r="C27" s="63">
        <f>IF(B15&gt;0,(Table2[[#This Row],[Country]]-B15)/B15,0)</f>
        <v>7.8827826100861989E-2</v>
      </c>
      <c r="D27" s="63">
        <f>IF(Table2[[#This Row],[Country]]&gt;0,(((Table2[[#This Row],[Country]]-B26)/B26)+1)^12-1,"")</f>
        <v>8.0599244284808691E-2</v>
      </c>
    </row>
    <row r="28" spans="1:4" x14ac:dyDescent="0.2">
      <c r="A28" s="35">
        <v>22951</v>
      </c>
      <c r="B28" s="36">
        <f>VLOOKUP(A28,Data!$A:$AH,MATCH(Country!$A$1,Data!$A$1:$AH$1,),)</f>
        <v>2.990005</v>
      </c>
      <c r="C28" s="63">
        <f>IF(B16&gt;0,(Table2[[#This Row],[Country]]-B16)/B16,0)</f>
        <v>7.9184195861137036E-2</v>
      </c>
      <c r="D28" s="63">
        <f>IF(Table2[[#This Row],[Country]]&gt;0,(((Table2[[#This Row],[Country]]-B27)/B27)+1)^12-1,"")</f>
        <v>9.0931322242572943E-2</v>
      </c>
    </row>
    <row r="29" spans="1:4" x14ac:dyDescent="0.2">
      <c r="A29" s="35">
        <v>22981</v>
      </c>
      <c r="B29" s="36">
        <f>VLOOKUP(A29,Data!$A:$AH,MATCH(Country!$A$1,Data!$A$1:$AH$1,),)</f>
        <v>3.0141040000000001</v>
      </c>
      <c r="C29" s="63">
        <f>IF(B17&gt;0,(Table2[[#This Row],[Country]]-B17)/B17,0)</f>
        <v>8.1073015820638555E-2</v>
      </c>
      <c r="D29" s="63">
        <f>IF(Table2[[#This Row],[Country]]&gt;0,(((Table2[[#This Row],[Country]]-B28)/B28)+1)^12-1,"")</f>
        <v>0.10112297705938067</v>
      </c>
    </row>
    <row r="30" spans="1:4" x14ac:dyDescent="0.2">
      <c r="A30" s="35">
        <v>23012</v>
      </c>
      <c r="B30" s="36">
        <f>VLOOKUP(A30,Data!$A:$AH,MATCH(Country!$A$1,Data!$A$1:$AH$1,),)</f>
        <v>3.0348799999999998</v>
      </c>
      <c r="C30" s="63">
        <f>IF(B18&gt;0,(Table2[[#This Row],[Country]]-B18)/B18,0)</f>
        <v>8.2074013223574147E-2</v>
      </c>
      <c r="D30" s="63">
        <f>IF(Table2[[#This Row],[Country]]&gt;0,(((Table2[[#This Row],[Country]]-B29)/B29)+1)^12-1,"")</f>
        <v>8.5924129991942877E-2</v>
      </c>
    </row>
    <row r="31" spans="1:4" x14ac:dyDescent="0.2">
      <c r="A31" s="35">
        <v>23043</v>
      </c>
      <c r="B31" s="36">
        <f>VLOOKUP(A31,Data!$A:$AH,MATCH(Country!$A$1,Data!$A$1:$AH$1,),)</f>
        <v>3.0573169999999998</v>
      </c>
      <c r="C31" s="63">
        <f>IF(B19&gt;0,(Table2[[#This Row],[Country]]-B19)/B19,0)</f>
        <v>8.1740611557042542E-2</v>
      </c>
      <c r="D31" s="63">
        <f>IF(Table2[[#This Row],[Country]]&gt;0,(((Table2[[#This Row],[Country]]-B30)/B30)+1)^12-1,"")</f>
        <v>9.2414285199704072E-2</v>
      </c>
    </row>
    <row r="32" spans="1:4" x14ac:dyDescent="0.2">
      <c r="A32" s="35">
        <v>23071</v>
      </c>
      <c r="B32" s="36">
        <f>VLOOKUP(A32,Data!$A:$AH,MATCH(Country!$A$1,Data!$A$1:$AH$1,),)</f>
        <v>3.0805859999999998</v>
      </c>
      <c r="C32" s="63">
        <f>IF(B20&gt;0,(Table2[[#This Row],[Country]]-B20)/B20,0)</f>
        <v>8.0442967496426945E-2</v>
      </c>
      <c r="D32" s="63">
        <f>IF(Table2[[#This Row],[Country]]&gt;0,(((Table2[[#This Row],[Country]]-B31)/B31)+1)^12-1,"")</f>
        <v>9.5252856665328345E-2</v>
      </c>
    </row>
    <row r="33" spans="1:4" x14ac:dyDescent="0.2">
      <c r="A33" s="35">
        <v>23102</v>
      </c>
      <c r="B33" s="36">
        <f>VLOOKUP(A33,Data!$A:$AH,MATCH(Country!$A$1,Data!$A$1:$AH$1,),)</f>
        <v>3.1021920000000001</v>
      </c>
      <c r="C33" s="63">
        <f>IF(B21&gt;0,(Table2[[#This Row],[Country]]-B21)/B21,0)</f>
        <v>8.0463044843406981E-2</v>
      </c>
      <c r="D33" s="63">
        <f>IF(Table2[[#This Row],[Country]]&gt;0,(((Table2[[#This Row],[Country]]-B32)/B32)+1)^12-1,"")</f>
        <v>8.7486899137473984E-2</v>
      </c>
    </row>
    <row r="34" spans="1:4" x14ac:dyDescent="0.2">
      <c r="A34" s="35">
        <v>23132</v>
      </c>
      <c r="B34" s="36">
        <f>VLOOKUP(A34,Data!$A:$AH,MATCH(Country!$A$1,Data!$A$1:$AH$1,),)</f>
        <v>3.125461</v>
      </c>
      <c r="C34" s="63">
        <f>IF(B22&gt;0,(Table2[[#This Row],[Country]]-B22)/B22,0)</f>
        <v>8.2302037197995767E-2</v>
      </c>
      <c r="D34" s="63">
        <f>IF(Table2[[#This Row],[Country]]&gt;0,(((Table2[[#This Row],[Country]]-B33)/B33)+1)^12-1,"")</f>
        <v>9.3817648701564949E-2</v>
      </c>
    </row>
    <row r="35" spans="1:4" x14ac:dyDescent="0.2">
      <c r="A35" s="35">
        <v>23163</v>
      </c>
      <c r="B35" s="36">
        <f>VLOOKUP(A35,Data!$A:$AH,MATCH(Country!$A$1,Data!$A$1:$AH$1,),)</f>
        <v>3.144574</v>
      </c>
      <c r="C35" s="63">
        <f>IF(B23&gt;0,(Table2[[#This Row],[Country]]-B23)/B23,0)</f>
        <v>8.3309333087129886E-2</v>
      </c>
      <c r="D35" s="63">
        <f>IF(Table2[[#This Row],[Country]]&gt;0,(((Table2[[#This Row],[Country]]-B34)/B34)+1)^12-1,"")</f>
        <v>7.5902266077707337E-2</v>
      </c>
    </row>
    <row r="36" spans="1:4" x14ac:dyDescent="0.2">
      <c r="A36" s="35">
        <v>23193</v>
      </c>
      <c r="B36" s="36">
        <f>VLOOKUP(A36,Data!$A:$AH,MATCH(Country!$A$1,Data!$A$1:$AH$1,),)</f>
        <v>3.1670120000000002</v>
      </c>
      <c r="C36" s="63">
        <f>IF(B24&gt;0,(Table2[[#This Row],[Country]]-B24)/B24,0)</f>
        <v>8.6374134582961892E-2</v>
      </c>
      <c r="D36" s="63">
        <f>IF(Table2[[#This Row],[Country]]&gt;0,(((Table2[[#This Row],[Country]]-B35)/B35)+1)^12-1,"")</f>
        <v>8.9067194469950595E-2</v>
      </c>
    </row>
    <row r="37" spans="1:4" x14ac:dyDescent="0.2">
      <c r="A37" s="35">
        <v>23224</v>
      </c>
      <c r="B37" s="36">
        <f>VLOOKUP(A37,Data!$A:$AH,MATCH(Country!$A$1,Data!$A$1:$AH$1,),)</f>
        <v>3.1877870000000001</v>
      </c>
      <c r="C37" s="63">
        <f>IF(B25&gt;0,(Table2[[#This Row],[Country]]-B25)/B25,0)</f>
        <v>8.7301327428497083E-2</v>
      </c>
      <c r="D37" s="63">
        <f>IF(Table2[[#This Row],[Country]]&gt;0,(((Table2[[#This Row],[Country]]-B36)/B36)+1)^12-1,"")</f>
        <v>8.1620812311594682E-2</v>
      </c>
    </row>
    <row r="38" spans="1:4" x14ac:dyDescent="0.2">
      <c r="A38" s="35">
        <v>23255</v>
      </c>
      <c r="B38" s="36">
        <f>VLOOKUP(A38,Data!$A:$AH,MATCH(Country!$A$1,Data!$A$1:$AH$1,),)</f>
        <v>3.207732</v>
      </c>
      <c r="C38" s="63">
        <f>IF(B26&gt;0,(Table2[[#This Row],[Country]]-B26)/B26,0)</f>
        <v>8.7630391772921187E-2</v>
      </c>
      <c r="D38" s="63">
        <f>IF(Table2[[#This Row],[Country]]&gt;0,(((Table2[[#This Row],[Country]]-B37)/B37)+1)^12-1,"")</f>
        <v>7.771859697814798E-2</v>
      </c>
    </row>
    <row r="39" spans="1:4" x14ac:dyDescent="0.2">
      <c r="A39" s="35">
        <v>23285</v>
      </c>
      <c r="B39" s="36">
        <f>VLOOKUP(A39,Data!$A:$AH,MATCH(Country!$A$1,Data!$A$1:$AH$1,),)</f>
        <v>3.226845</v>
      </c>
      <c r="C39" s="63">
        <f>IF(B27&gt;0,(Table2[[#This Row],[Country]]-B27)/B27,0)</f>
        <v>8.7066154875458032E-2</v>
      </c>
      <c r="D39" s="63">
        <f>IF(Table2[[#This Row],[Country]]&gt;0,(((Table2[[#This Row],[Country]]-B38)/B38)+1)^12-1,"")</f>
        <v>7.3891333626943556E-2</v>
      </c>
    </row>
    <row r="40" spans="1:4" x14ac:dyDescent="0.2">
      <c r="A40" s="35">
        <v>23316</v>
      </c>
      <c r="B40" s="36">
        <f>VLOOKUP(A40,Data!$A:$AH,MATCH(Country!$A$1,Data!$A$1:$AH$1,),)</f>
        <v>3.2534380000000001</v>
      </c>
      <c r="C40" s="63">
        <f>IF(B28&gt;0,(Table2[[#This Row],[Country]]-B28)/B28,0)</f>
        <v>8.8104534942249263E-2</v>
      </c>
      <c r="D40" s="63">
        <f>IF(Table2[[#This Row],[Country]]&gt;0,(((Table2[[#This Row],[Country]]-B39)/B39)+1)^12-1,"")</f>
        <v>0.10350209386420661</v>
      </c>
    </row>
    <row r="41" spans="1:4" x14ac:dyDescent="0.2">
      <c r="A41" s="35">
        <v>23346</v>
      </c>
      <c r="B41" s="36">
        <f>VLOOKUP(A41,Data!$A:$AH,MATCH(Country!$A$1,Data!$A$1:$AH$1,),)</f>
        <v>3.2675649999999998</v>
      </c>
      <c r="C41" s="63">
        <f>IF(B29&gt;0,(Table2[[#This Row],[Country]]-B29)/B29,0)</f>
        <v>8.4091657089469946E-2</v>
      </c>
      <c r="D41" s="63">
        <f>IF(Table2[[#This Row],[Country]]&gt;0,(((Table2[[#This Row],[Country]]-B40)/B40)+1)^12-1,"")</f>
        <v>5.3368695440413561E-2</v>
      </c>
    </row>
    <row r="42" spans="1:4" x14ac:dyDescent="0.2">
      <c r="A42" s="35">
        <v>23377</v>
      </c>
      <c r="B42" s="36">
        <f>VLOOKUP(A42,Data!$A:$AH,MATCH(Country!$A$1,Data!$A$1:$AH$1,),)</f>
        <v>3.2841849999999999</v>
      </c>
      <c r="C42" s="63">
        <f>IF(B30&gt;0,(Table2[[#This Row],[Country]]-B30)/B30,0)</f>
        <v>8.214657581189376E-2</v>
      </c>
      <c r="D42" s="63">
        <f>IF(Table2[[#This Row],[Country]]&gt;0,(((Table2[[#This Row],[Country]]-B41)/B41)+1)^12-1,"")</f>
        <v>6.2773047283537498E-2</v>
      </c>
    </row>
    <row r="43" spans="1:4" x14ac:dyDescent="0.2">
      <c r="A43" s="35">
        <v>23408</v>
      </c>
      <c r="B43" s="36">
        <f>VLOOKUP(A43,Data!$A:$AH,MATCH(Country!$A$1,Data!$A$1:$AH$1,),)</f>
        <v>3.3041299999999998</v>
      </c>
      <c r="C43" s="63">
        <f>IF(B31&gt;0,(Table2[[#This Row],[Country]]-B31)/B31,0)</f>
        <v>8.0728625785288194E-2</v>
      </c>
      <c r="D43" s="63">
        <f>IF(Table2[[#This Row],[Country]]&gt;0,(((Table2[[#This Row],[Country]]-B42)/B42)+1)^12-1,"")</f>
        <v>7.5360687613750477E-2</v>
      </c>
    </row>
    <row r="44" spans="1:4" x14ac:dyDescent="0.2">
      <c r="A44" s="35">
        <v>23437</v>
      </c>
      <c r="B44" s="36">
        <f>VLOOKUP(A44,Data!$A:$AH,MATCH(Country!$A$1,Data!$A$1:$AH$1,),)</f>
        <v>3.3224119999999999</v>
      </c>
      <c r="C44" s="63">
        <f>IF(B32&gt;0,(Table2[[#This Row],[Country]]-B32)/B32,0)</f>
        <v>7.849999967538647E-2</v>
      </c>
      <c r="D44" s="63">
        <f>IF(Table2[[#This Row],[Country]]&gt;0,(((Table2[[#This Row],[Country]]-B43)/B43)+1)^12-1,"")</f>
        <v>6.8455223030823964E-2</v>
      </c>
    </row>
    <row r="45" spans="1:4" x14ac:dyDescent="0.2">
      <c r="A45" s="35">
        <v>23468</v>
      </c>
      <c r="B45" s="36">
        <f>VLOOKUP(A45,Data!$A:$AH,MATCH(Country!$A$1,Data!$A$1:$AH$1,),)</f>
        <v>3.3382019999999999</v>
      </c>
      <c r="C45" s="63">
        <f>IF(B33&gt;0,(Table2[[#This Row],[Country]]-B33)/B33,0)</f>
        <v>7.6078463228581542E-2</v>
      </c>
      <c r="D45" s="63">
        <f>IF(Table2[[#This Row],[Country]]&gt;0,(((Table2[[#This Row],[Country]]-B44)/B44)+1)^12-1,"")</f>
        <v>5.854546414161832E-2</v>
      </c>
    </row>
    <row r="46" spans="1:4" x14ac:dyDescent="0.2">
      <c r="A46" s="35">
        <v>23498</v>
      </c>
      <c r="B46" s="36">
        <f>VLOOKUP(A46,Data!$A:$AH,MATCH(Country!$A$1,Data!$A$1:$AH$1,),)</f>
        <v>3.3589769999999999</v>
      </c>
      <c r="C46" s="63">
        <f>IF(B34&gt;0,(Table2[[#This Row],[Country]]-B34)/B34,0)</f>
        <v>7.471409817623699E-2</v>
      </c>
      <c r="D46" s="63">
        <f>IF(Table2[[#This Row],[Country]]&gt;0,(((Table2[[#This Row],[Country]]-B45)/B45)+1)^12-1,"")</f>
        <v>7.7290934346968987E-2</v>
      </c>
    </row>
    <row r="47" spans="1:4" x14ac:dyDescent="0.2">
      <c r="A47" s="35">
        <v>23529</v>
      </c>
      <c r="B47" s="36">
        <f>VLOOKUP(A47,Data!$A:$AH,MATCH(Country!$A$1,Data!$A$1:$AH$1,),)</f>
        <v>3.3830770000000001</v>
      </c>
      <c r="C47" s="63">
        <f>IF(B35&gt;0,(Table2[[#This Row],[Country]]-B35)/B35,0)</f>
        <v>7.5845885643015601E-2</v>
      </c>
      <c r="D47" s="63">
        <f>IF(Table2[[#This Row],[Country]]&gt;0,(((Table2[[#This Row],[Country]]-B46)/B46)+1)^12-1,"")</f>
        <v>8.9577759802391466E-2</v>
      </c>
    </row>
    <row r="48" spans="1:4" x14ac:dyDescent="0.2">
      <c r="A48" s="35">
        <v>23559</v>
      </c>
      <c r="B48" s="36">
        <f>VLOOKUP(A48,Data!$A:$AH,MATCH(Country!$A$1,Data!$A$1:$AH$1,),)</f>
        <v>3.408007</v>
      </c>
      <c r="C48" s="63">
        <f>IF(B36&gt;0,(Table2[[#This Row],[Country]]-B36)/B36,0)</f>
        <v>7.6095385808452834E-2</v>
      </c>
      <c r="D48" s="63">
        <f>IF(Table2[[#This Row],[Country]]&gt;0,(((Table2[[#This Row],[Country]]-B47)/B47)+1)^12-1,"")</f>
        <v>9.2101859206888514E-2</v>
      </c>
    </row>
    <row r="49" spans="1:4" x14ac:dyDescent="0.2">
      <c r="A49" s="35">
        <v>23590</v>
      </c>
      <c r="B49" s="36">
        <f>VLOOKUP(A49,Data!$A:$AH,MATCH(Country!$A$1,Data!$A$1:$AH$1,),)</f>
        <v>3.4354309999999999</v>
      </c>
      <c r="C49" s="63">
        <f>IF(B37&gt;0,(Table2[[#This Row],[Country]]-B37)/B37,0)</f>
        <v>7.7685240575985706E-2</v>
      </c>
      <c r="D49" s="63">
        <f>IF(Table2[[#This Row],[Country]]&gt;0,(((Table2[[#This Row],[Country]]-B48)/B48)+1)^12-1,"")</f>
        <v>0.10095362386997198</v>
      </c>
    </row>
    <row r="50" spans="1:4" x14ac:dyDescent="0.2">
      <c r="A50" s="35">
        <v>23621</v>
      </c>
      <c r="B50" s="36">
        <f>VLOOKUP(A50,Data!$A:$AH,MATCH(Country!$A$1,Data!$A$1:$AH$1,),)</f>
        <v>3.4645169999999998</v>
      </c>
      <c r="C50" s="63">
        <f>IF(B38&gt;0,(Table2[[#This Row],[Country]]-B38)/B38,0)</f>
        <v>8.0051887127727567E-2</v>
      </c>
      <c r="D50" s="63">
        <f>IF(Table2[[#This Row],[Country]]&gt;0,(((Table2[[#This Row],[Country]]-B49)/B49)+1)^12-1,"")</f>
        <v>0.10646478822405347</v>
      </c>
    </row>
    <row r="51" spans="1:4" x14ac:dyDescent="0.2">
      <c r="A51" s="35">
        <v>23651</v>
      </c>
      <c r="B51" s="36">
        <f>VLOOKUP(A51,Data!$A:$AH,MATCH(Country!$A$1,Data!$A$1:$AH$1,),)</f>
        <v>3.482799</v>
      </c>
      <c r="C51" s="63">
        <f>IF(B39&gt;0,(Table2[[#This Row],[Country]]-B39)/B39,0)</f>
        <v>7.9320202860689012E-2</v>
      </c>
      <c r="D51" s="63">
        <f>IF(Table2[[#This Row],[Country]]&gt;0,(((Table2[[#This Row],[Country]]-B50)/B50)+1)^12-1,"")</f>
        <v>6.5193659278796057E-2</v>
      </c>
    </row>
    <row r="52" spans="1:4" x14ac:dyDescent="0.2">
      <c r="A52" s="35">
        <v>23682</v>
      </c>
      <c r="B52" s="36">
        <f>VLOOKUP(A52,Data!$A:$AH,MATCH(Country!$A$1,Data!$A$1:$AH$1,),)</f>
        <v>3.5068980000000001</v>
      </c>
      <c r="C52" s="63">
        <f>IF(B40&gt;0,(Table2[[#This Row],[Country]]-B40)/B40,0)</f>
        <v>7.7905280506344377E-2</v>
      </c>
      <c r="D52" s="63">
        <f>IF(Table2[[#This Row],[Country]]&gt;0,(((Table2[[#This Row],[Country]]-B51)/B51)+1)^12-1,"")</f>
        <v>8.6267233282694145E-2</v>
      </c>
    </row>
    <row r="53" spans="1:4" x14ac:dyDescent="0.2">
      <c r="A53" s="35">
        <v>23712</v>
      </c>
      <c r="B53" s="36">
        <f>VLOOKUP(A53,Data!$A:$AH,MATCH(Country!$A$1,Data!$A$1:$AH$1,),)</f>
        <v>3.5293359999999998</v>
      </c>
      <c r="C53" s="63">
        <f>IF(B41&gt;0,(Table2[[#This Row],[Country]]-B41)/B41,0)</f>
        <v>8.0111948805915101E-2</v>
      </c>
      <c r="D53" s="63">
        <f>IF(Table2[[#This Row],[Country]]&gt;0,(((Table2[[#This Row],[Country]]-B52)/B52)+1)^12-1,"")</f>
        <v>7.9539307129865122E-2</v>
      </c>
    </row>
    <row r="54" spans="1:4" x14ac:dyDescent="0.2">
      <c r="A54" s="35">
        <v>23743</v>
      </c>
      <c r="B54" s="36">
        <f>VLOOKUP(A54,Data!$A:$AH,MATCH(Country!$A$1,Data!$A$1:$AH$1,),)</f>
        <v>3.5526040000000001</v>
      </c>
      <c r="C54" s="63">
        <f>IF(B42&gt;0,(Table2[[#This Row],[Country]]-B42)/B42,0)</f>
        <v>8.1730779478013632E-2</v>
      </c>
      <c r="D54" s="63">
        <f>IF(Table2[[#This Row],[Country]]&gt;0,(((Table2[[#This Row],[Country]]-B53)/B53)+1)^12-1,"")</f>
        <v>8.204552391923392E-2</v>
      </c>
    </row>
    <row r="55" spans="1:4" x14ac:dyDescent="0.2">
      <c r="A55" s="35">
        <v>23774</v>
      </c>
      <c r="B55" s="36">
        <f>VLOOKUP(A55,Data!$A:$AH,MATCH(Country!$A$1,Data!$A$1:$AH$1,),)</f>
        <v>3.5767039999999999</v>
      </c>
      <c r="C55" s="63">
        <f>IF(B43&gt;0,(Table2[[#This Row],[Country]]-B43)/B43,0)</f>
        <v>8.2494938153159864E-2</v>
      </c>
      <c r="D55" s="63">
        <f>IF(Table2[[#This Row],[Country]]&gt;0,(((Table2[[#This Row],[Country]]-B54)/B54)+1)^12-1,"")</f>
        <v>8.4512093781180075E-2</v>
      </c>
    </row>
    <row r="56" spans="1:4" x14ac:dyDescent="0.2">
      <c r="A56" s="35">
        <v>23802</v>
      </c>
      <c r="B56" s="36">
        <f>VLOOKUP(A56,Data!$A:$AH,MATCH(Country!$A$1,Data!$A$1:$AH$1,),)</f>
        <v>3.5999720000000002</v>
      </c>
      <c r="C56" s="63">
        <f>IF(B44&gt;0,(Table2[[#This Row],[Country]]-B44)/B44,0)</f>
        <v>8.3541716078559869E-2</v>
      </c>
      <c r="D56" s="63">
        <f>IF(Table2[[#This Row],[Country]]&gt;0,(((Table2[[#This Row],[Country]]-B55)/B55)+1)^12-1,"")</f>
        <v>8.0919794786634913E-2</v>
      </c>
    </row>
    <row r="57" spans="1:4" x14ac:dyDescent="0.2">
      <c r="A57" s="35">
        <v>23833</v>
      </c>
      <c r="B57" s="36">
        <f>VLOOKUP(A57,Data!$A:$AH,MATCH(Country!$A$1,Data!$A$1:$AH$1,),)</f>
        <v>3.618255</v>
      </c>
      <c r="C57" s="63">
        <f>IF(B45&gt;0,(Table2[[#This Row],[Country]]-B45)/B45,0)</f>
        <v>8.3893365350568988E-2</v>
      </c>
      <c r="D57" s="63">
        <f>IF(Table2[[#This Row],[Country]]&gt;0,(((Table2[[#This Row],[Country]]-B56)/B56)+1)^12-1,"")</f>
        <v>6.2675275267730868E-2</v>
      </c>
    </row>
    <row r="58" spans="1:4" x14ac:dyDescent="0.2">
      <c r="A58" s="35">
        <v>23863</v>
      </c>
      <c r="B58" s="36">
        <f>VLOOKUP(A58,Data!$A:$AH,MATCH(Country!$A$1,Data!$A$1:$AH$1,),)</f>
        <v>3.6323820000000002</v>
      </c>
      <c r="C58" s="63">
        <f>IF(B46&gt;0,(Table2[[#This Row],[Country]]-B46)/B46,0)</f>
        <v>8.1395317681544219E-2</v>
      </c>
      <c r="D58" s="63">
        <f>IF(Table2[[#This Row],[Country]]&gt;0,(((Table2[[#This Row],[Country]]-B57)/B57)+1)^12-1,"")</f>
        <v>4.7871739065242114E-2</v>
      </c>
    </row>
    <row r="59" spans="1:4" x14ac:dyDescent="0.2">
      <c r="A59" s="35">
        <v>23894</v>
      </c>
      <c r="B59" s="36">
        <f>VLOOKUP(A59,Data!$A:$AH,MATCH(Country!$A$1,Data!$A$1:$AH$1,),)</f>
        <v>3.6573129999999998</v>
      </c>
      <c r="C59" s="63">
        <f>IF(B47&gt;0,(Table2[[#This Row],[Country]]-B47)/B47,0)</f>
        <v>8.1061116847177789E-2</v>
      </c>
      <c r="D59" s="63">
        <f>IF(Table2[[#This Row],[Country]]&gt;0,(((Table2[[#This Row],[Country]]-B58)/B58)+1)^12-1,"")</f>
        <v>8.5543865997323332E-2</v>
      </c>
    </row>
    <row r="60" spans="1:4" x14ac:dyDescent="0.2">
      <c r="A60" s="35">
        <v>23924</v>
      </c>
      <c r="B60" s="36">
        <f>VLOOKUP(A60,Data!$A:$AH,MATCH(Country!$A$1,Data!$A$1:$AH$1,),)</f>
        <v>3.6805810000000001</v>
      </c>
      <c r="C60" s="63">
        <f>IF(B48&gt;0,(Table2[[#This Row],[Country]]-B48)/B48,0)</f>
        <v>7.9980469523683512E-2</v>
      </c>
      <c r="D60" s="63">
        <f>IF(Table2[[#This Row],[Country]]&gt;0,(((Table2[[#This Row],[Country]]-B59)/B59)+1)^12-1,"")</f>
        <v>7.9073437235869903E-2</v>
      </c>
    </row>
    <row r="61" spans="1:4" x14ac:dyDescent="0.2">
      <c r="A61" s="35">
        <v>23955</v>
      </c>
      <c r="B61" s="36">
        <f>VLOOKUP(A61,Data!$A:$AH,MATCH(Country!$A$1,Data!$A$1:$AH$1,),)</f>
        <v>3.7046809999999999</v>
      </c>
      <c r="C61" s="63">
        <f>IF(B49&gt;0,(Table2[[#This Row],[Country]]-B49)/B49,0)</f>
        <v>7.8374445593580547E-2</v>
      </c>
      <c r="D61" s="63">
        <f>IF(Table2[[#This Row],[Country]]&gt;0,(((Table2[[#This Row],[Country]]-B60)/B60)+1)^12-1,"")</f>
        <v>8.1466964851511392E-2</v>
      </c>
    </row>
    <row r="62" spans="1:4" x14ac:dyDescent="0.2">
      <c r="A62" s="35">
        <v>23986</v>
      </c>
      <c r="B62" s="36">
        <f>VLOOKUP(A62,Data!$A:$AH,MATCH(Country!$A$1,Data!$A$1:$AH$1,),)</f>
        <v>3.7354289999999999</v>
      </c>
      <c r="C62" s="63">
        <f>IF(B50&gt;0,(Table2[[#This Row],[Country]]-B50)/B50,0)</f>
        <v>7.8196181459060543E-2</v>
      </c>
      <c r="D62" s="63">
        <f>IF(Table2[[#This Row],[Country]]&gt;0,(((Table2[[#This Row],[Country]]-B61)/B61)+1)^12-1,"")</f>
        <v>0.10427189032947592</v>
      </c>
    </row>
    <row r="63" spans="1:4" x14ac:dyDescent="0.2">
      <c r="A63" s="35">
        <v>24016</v>
      </c>
      <c r="B63" s="36">
        <f>VLOOKUP(A63,Data!$A:$AH,MATCH(Country!$A$1,Data!$A$1:$AH$1,),)</f>
        <v>3.76119</v>
      </c>
      <c r="C63" s="63">
        <f>IF(B51&gt;0,(Table2[[#This Row],[Country]]-B51)/B51,0)</f>
        <v>7.9933122755576777E-2</v>
      </c>
      <c r="D63" s="63">
        <f>IF(Table2[[#This Row],[Country]]&gt;0,(((Table2[[#This Row],[Country]]-B62)/B62)+1)^12-1,"")</f>
        <v>8.5969029528394136E-2</v>
      </c>
    </row>
    <row r="64" spans="1:4" x14ac:dyDescent="0.2">
      <c r="A64" s="35">
        <v>24047</v>
      </c>
      <c r="B64" s="36">
        <f>VLOOKUP(A64,Data!$A:$AH,MATCH(Country!$A$1,Data!$A$1:$AH$1,),)</f>
        <v>3.7869519999999999</v>
      </c>
      <c r="C64" s="63">
        <f>IF(B52&gt;0,(Table2[[#This Row],[Country]]-B52)/B52,0)</f>
        <v>7.9858039783307008E-2</v>
      </c>
      <c r="D64" s="63">
        <f>IF(Table2[[#This Row],[Country]]&gt;0,(((Table2[[#This Row],[Country]]-B63)/B63)+1)^12-1,"")</f>
        <v>8.5361299496083065E-2</v>
      </c>
    </row>
    <row r="65" spans="1:4" x14ac:dyDescent="0.2">
      <c r="A65" s="35">
        <v>24077</v>
      </c>
      <c r="B65" s="36">
        <f>VLOOKUP(A65,Data!$A:$AH,MATCH(Country!$A$1,Data!$A$1:$AH$1,),)</f>
        <v>3.8160370000000001</v>
      </c>
      <c r="C65" s="63">
        <f>IF(B53&gt;0,(Table2[[#This Row],[Country]]-B53)/B53,0)</f>
        <v>8.1233693816627359E-2</v>
      </c>
      <c r="D65" s="63">
        <f>IF(Table2[[#This Row],[Country]]&gt;0,(((Table2[[#This Row],[Country]]-B64)/B64)+1)^12-1,"")</f>
        <v>9.6158404663367669E-2</v>
      </c>
    </row>
    <row r="66" spans="1:4" x14ac:dyDescent="0.2">
      <c r="A66" s="35">
        <v>24108</v>
      </c>
      <c r="B66" s="36">
        <f>VLOOKUP(A66,Data!$A:$AH,MATCH(Country!$A$1,Data!$A$1:$AH$1,),)</f>
        <v>3.8393060000000001</v>
      </c>
      <c r="C66" s="63">
        <f>IF(B54&gt;0,(Table2[[#This Row],[Country]]-B54)/B54,0)</f>
        <v>8.0701930189798807E-2</v>
      </c>
      <c r="D66" s="63">
        <f>IF(Table2[[#This Row],[Country]]&gt;0,(((Table2[[#This Row],[Country]]-B65)/B65)+1)^12-1,"")</f>
        <v>7.5676814685571969E-2</v>
      </c>
    </row>
    <row r="67" spans="1:4" x14ac:dyDescent="0.2">
      <c r="A67" s="35">
        <v>24139</v>
      </c>
      <c r="B67" s="36">
        <f>VLOOKUP(A67,Data!$A:$AH,MATCH(Country!$A$1,Data!$A$1:$AH$1,),)</f>
        <v>3.8609119999999999</v>
      </c>
      <c r="C67" s="63">
        <f>IF(B55&gt;0,(Table2[[#This Row],[Country]]-B55)/B55,0)</f>
        <v>7.9460866764484855E-2</v>
      </c>
      <c r="D67" s="63">
        <f>IF(Table2[[#This Row],[Country]]&gt;0,(((Table2[[#This Row],[Country]]-B66)/B66)+1)^12-1,"")</f>
        <v>6.9660861966548859E-2</v>
      </c>
    </row>
    <row r="68" spans="1:4" x14ac:dyDescent="0.2">
      <c r="A68" s="35">
        <v>24167</v>
      </c>
      <c r="B68" s="36">
        <f>VLOOKUP(A68,Data!$A:$AH,MATCH(Country!$A$1,Data!$A$1:$AH$1,),)</f>
        <v>3.8825189999999998</v>
      </c>
      <c r="C68" s="63">
        <f>IF(B56&gt;0,(Table2[[#This Row],[Country]]-B56)/B56,0)</f>
        <v>7.8485888223574968E-2</v>
      </c>
      <c r="D68" s="63">
        <f>IF(Table2[[#This Row],[Country]]&gt;0,(((Table2[[#This Row],[Country]]-B67)/B67)+1)^12-1,"")</f>
        <v>6.9262263590909257E-2</v>
      </c>
    </row>
    <row r="69" spans="1:4" x14ac:dyDescent="0.2">
      <c r="A69" s="35">
        <v>24198</v>
      </c>
      <c r="B69" s="36">
        <f>VLOOKUP(A69,Data!$A:$AH,MATCH(Country!$A$1,Data!$A$1:$AH$1,),)</f>
        <v>3.8999700000000002</v>
      </c>
      <c r="C69" s="63">
        <f>IF(B57&gt;0,(Table2[[#This Row],[Country]]-B57)/B57,0)</f>
        <v>7.7859354854757382E-2</v>
      </c>
      <c r="D69" s="63">
        <f>IF(Table2[[#This Row],[Country]]&gt;0,(((Table2[[#This Row],[Country]]-B68)/B68)+1)^12-1,"")</f>
        <v>5.5290719196413596E-2</v>
      </c>
    </row>
    <row r="70" spans="1:4" x14ac:dyDescent="0.2">
      <c r="A70" s="35">
        <v>24228</v>
      </c>
      <c r="B70" s="36">
        <f>VLOOKUP(A70,Data!$A:$AH,MATCH(Country!$A$1,Data!$A$1:$AH$1,),)</f>
        <v>3.9066179999999999</v>
      </c>
      <c r="C70" s="63">
        <f>IF(B58&gt;0,(Table2[[#This Row],[Country]]-B58)/B58,0)</f>
        <v>7.5497566059957263E-2</v>
      </c>
      <c r="D70" s="63">
        <f>IF(Table2[[#This Row],[Country]]&gt;0,(((Table2[[#This Row],[Country]]-B69)/B69)+1)^12-1,"")</f>
        <v>2.0648415917757124E-2</v>
      </c>
    </row>
    <row r="71" spans="1:4" x14ac:dyDescent="0.2">
      <c r="A71" s="35">
        <v>24259</v>
      </c>
      <c r="B71" s="36">
        <f>VLOOKUP(A71,Data!$A:$AH,MATCH(Country!$A$1,Data!$A$1:$AH$1,),)</f>
        <v>3.9157600000000001</v>
      </c>
      <c r="C71" s="63">
        <f>IF(B59&gt;0,(Table2[[#This Row],[Country]]-B59)/B59,0)</f>
        <v>7.0665813945921585E-2</v>
      </c>
      <c r="D71" s="63">
        <f>IF(Table2[[#This Row],[Country]]&gt;0,(((Table2[[#This Row],[Country]]-B70)/B70)+1)^12-1,"")</f>
        <v>2.8445842936683841E-2</v>
      </c>
    </row>
    <row r="72" spans="1:4" x14ac:dyDescent="0.2">
      <c r="A72" s="35">
        <v>24289</v>
      </c>
      <c r="B72" s="36">
        <f>VLOOKUP(A72,Data!$A:$AH,MATCH(Country!$A$1,Data!$A$1:$AH$1,),)</f>
        <v>3.9132669999999998</v>
      </c>
      <c r="C72" s="63">
        <f>IF(B60&gt;0,(Table2[[#This Row],[Country]]-B60)/B60,0)</f>
        <v>6.3219910117451483E-2</v>
      </c>
      <c r="D72" s="63">
        <f>IF(Table2[[#This Row],[Country]]&gt;0,(((Table2[[#This Row],[Country]]-B71)/B71)+1)^12-1,"")</f>
        <v>-7.6132008994699296E-3</v>
      </c>
    </row>
    <row r="73" spans="1:4" x14ac:dyDescent="0.2">
      <c r="A73" s="35">
        <v>24320</v>
      </c>
      <c r="B73" s="36">
        <f>VLOOKUP(A73,Data!$A:$AH,MATCH(Country!$A$1,Data!$A$1:$AH$1,),)</f>
        <v>3.9273940000000001</v>
      </c>
      <c r="C73" s="63">
        <f>IF(B61&gt;0,(Table2[[#This Row],[Country]]-B61)/B61,0)</f>
        <v>6.0116647020350786E-2</v>
      </c>
      <c r="D73" s="63">
        <f>IF(Table2[[#This Row],[Country]]&gt;0,(((Table2[[#This Row],[Country]]-B72)/B72)+1)^12-1,"")</f>
        <v>4.4190891856186187E-2</v>
      </c>
    </row>
    <row r="74" spans="1:4" x14ac:dyDescent="0.2">
      <c r="A74" s="35">
        <v>24351</v>
      </c>
      <c r="B74" s="36">
        <f>VLOOKUP(A74,Data!$A:$AH,MATCH(Country!$A$1,Data!$A$1:$AH$1,),)</f>
        <v>3.9506619999999999</v>
      </c>
      <c r="C74" s="63">
        <f>IF(B62&gt;0,(Table2[[#This Row],[Country]]-B62)/B62,0)</f>
        <v>5.7619352422439298E-2</v>
      </c>
      <c r="D74" s="63">
        <f>IF(Table2[[#This Row],[Country]]&gt;0,(((Table2[[#This Row],[Country]]-B73)/B73)+1)^12-1,"")</f>
        <v>7.3457447406376941E-2</v>
      </c>
    </row>
    <row r="75" spans="1:4" x14ac:dyDescent="0.2">
      <c r="A75" s="35">
        <v>24381</v>
      </c>
      <c r="B75" s="36">
        <f>VLOOKUP(A75,Data!$A:$AH,MATCH(Country!$A$1,Data!$A$1:$AH$1,),)</f>
        <v>3.9531559999999999</v>
      </c>
      <c r="C75" s="63">
        <f>IF(B63&gt;0,(Table2[[#This Row],[Country]]-B63)/B63,0)</f>
        <v>5.1038634049330095E-2</v>
      </c>
      <c r="D75" s="63">
        <f>IF(Table2[[#This Row],[Country]]&gt;0,(((Table2[[#This Row],[Country]]-B74)/B74)+1)^12-1,"")</f>
        <v>7.6017971855470989E-3</v>
      </c>
    </row>
    <row r="76" spans="1:4" x14ac:dyDescent="0.2">
      <c r="A76" s="35">
        <v>24412</v>
      </c>
      <c r="B76" s="36">
        <f>VLOOKUP(A76,Data!$A:$AH,MATCH(Country!$A$1,Data!$A$1:$AH$1,),)</f>
        <v>3.9664519999999999</v>
      </c>
      <c r="C76" s="63">
        <f>IF(B64&gt;0,(Table2[[#This Row],[Country]]-B64)/B64,0)</f>
        <v>4.7399597354283868E-2</v>
      </c>
      <c r="D76" s="63">
        <f>IF(Table2[[#This Row],[Country]]&gt;0,(((Table2[[#This Row],[Country]]-B75)/B75)+1)^12-1,"")</f>
        <v>4.1115715256846652E-2</v>
      </c>
    </row>
    <row r="77" spans="1:4" x14ac:dyDescent="0.2">
      <c r="A77" s="35">
        <v>24442</v>
      </c>
      <c r="B77" s="36">
        <f>VLOOKUP(A77,Data!$A:$AH,MATCH(Country!$A$1,Data!$A$1:$AH$1,),)</f>
        <v>3.990551</v>
      </c>
      <c r="C77" s="63">
        <f>IF(B65&gt;0,(Table2[[#This Row],[Country]]-B65)/B65,0)</f>
        <v>4.5731736877813248E-2</v>
      </c>
      <c r="D77" s="63">
        <f>IF(Table2[[#This Row],[Country]]&gt;0,(((Table2[[#This Row],[Country]]-B76)/B76)+1)^12-1,"")</f>
        <v>7.5394844350006984E-2</v>
      </c>
    </row>
    <row r="78" spans="1:4" x14ac:dyDescent="0.2">
      <c r="A78" s="35">
        <v>24473</v>
      </c>
      <c r="B78" s="36">
        <f>VLOOKUP(A78,Data!$A:$AH,MATCH(Country!$A$1,Data!$A$1:$AH$1,),)</f>
        <v>4.0021849999999999</v>
      </c>
      <c r="C78" s="63">
        <f>IF(B66&gt;0,(Table2[[#This Row],[Country]]-B66)/B66,0)</f>
        <v>4.2424073517453358E-2</v>
      </c>
      <c r="D78" s="63">
        <f>IF(Table2[[#This Row],[Country]]&gt;0,(((Table2[[#This Row],[Country]]-B77)/B77)+1)^12-1,"")</f>
        <v>3.5551095559491097E-2</v>
      </c>
    </row>
    <row r="79" spans="1:4" x14ac:dyDescent="0.2">
      <c r="A79" s="35">
        <v>24504</v>
      </c>
      <c r="B79" s="36">
        <f>VLOOKUP(A79,Data!$A:$AH,MATCH(Country!$A$1,Data!$A$1:$AH$1,),)</f>
        <v>4.0312710000000003</v>
      </c>
      <c r="C79" s="63">
        <f>IF(B67&gt;0,(Table2[[#This Row],[Country]]-B67)/B67,0)</f>
        <v>4.4124030798940866E-2</v>
      </c>
      <c r="D79" s="63">
        <f>IF(Table2[[#This Row],[Country]]&gt;0,(((Table2[[#This Row],[Country]]-B78)/B78)+1)^12-1,"")</f>
        <v>9.0782126802796403E-2</v>
      </c>
    </row>
    <row r="80" spans="1:4" x14ac:dyDescent="0.2">
      <c r="A80" s="35">
        <v>24532</v>
      </c>
      <c r="B80" s="36">
        <f>VLOOKUP(A80,Data!$A:$AH,MATCH(Country!$A$1,Data!$A$1:$AH$1,),)</f>
        <v>4.0694980000000003</v>
      </c>
      <c r="C80" s="63">
        <f>IF(B68&gt;0,(Table2[[#This Row],[Country]]-B68)/B68,0)</f>
        <v>4.8159197675529848E-2</v>
      </c>
      <c r="D80" s="63">
        <f>IF(Table2[[#This Row],[Country]]&gt;0,(((Table2[[#This Row],[Country]]-B79)/B79)+1)^12-1,"")</f>
        <v>0.1199177819947963</v>
      </c>
    </row>
    <row r="81" spans="1:4" x14ac:dyDescent="0.2">
      <c r="A81" s="35">
        <v>24563</v>
      </c>
      <c r="B81" s="36">
        <f>VLOOKUP(A81,Data!$A:$AH,MATCH(Country!$A$1,Data!$A$1:$AH$1,),)</f>
        <v>4.0894430000000002</v>
      </c>
      <c r="C81" s="63">
        <f>IF(B69&gt;0,(Table2[[#This Row],[Country]]-B69)/B69,0)</f>
        <v>4.85831942296992E-2</v>
      </c>
      <c r="D81" s="63">
        <f>IF(Table2[[#This Row],[Country]]&gt;0,(((Table2[[#This Row],[Country]]-B80)/B80)+1)^12-1,"")</f>
        <v>6.0424707838720115E-2</v>
      </c>
    </row>
    <row r="82" spans="1:4" x14ac:dyDescent="0.2">
      <c r="A82" s="35">
        <v>24593</v>
      </c>
      <c r="B82" s="36">
        <f>VLOOKUP(A82,Data!$A:$AH,MATCH(Country!$A$1,Data!$A$1:$AH$1,),)</f>
        <v>4.1318239999999999</v>
      </c>
      <c r="C82" s="63">
        <f>IF(B70&gt;0,(Table2[[#This Row],[Country]]-B70)/B70,0)</f>
        <v>5.7647305162675237E-2</v>
      </c>
      <c r="D82" s="63">
        <f>IF(Table2[[#This Row],[Country]]&gt;0,(((Table2[[#This Row],[Country]]-B81)/B81)+1)^12-1,"")</f>
        <v>0.13170140902556038</v>
      </c>
    </row>
    <row r="83" spans="1:4" x14ac:dyDescent="0.2">
      <c r="A83" s="35">
        <v>24624</v>
      </c>
      <c r="B83" s="36">
        <f>VLOOKUP(A83,Data!$A:$AH,MATCH(Country!$A$1,Data!$A$1:$AH$1,),)</f>
        <v>4.1717129999999996</v>
      </c>
      <c r="C83" s="63">
        <f>IF(B71&gt;0,(Table2[[#This Row],[Country]]-B71)/B71,0)</f>
        <v>6.5364833391218929E-2</v>
      </c>
      <c r="D83" s="63">
        <f>IF(Table2[[#This Row],[Country]]&gt;0,(((Table2[[#This Row],[Country]]-B82)/B82)+1)^12-1,"")</f>
        <v>0.12220269103579584</v>
      </c>
    </row>
    <row r="84" spans="1:4" x14ac:dyDescent="0.2">
      <c r="A84" s="35">
        <v>24654</v>
      </c>
      <c r="B84" s="36">
        <f>VLOOKUP(A84,Data!$A:$AH,MATCH(Country!$A$1,Data!$A$1:$AH$1,),)</f>
        <v>4.2074470000000002</v>
      </c>
      <c r="C84" s="63">
        <f>IF(B72&gt;0,(Table2[[#This Row],[Country]]-B72)/B72,0)</f>
        <v>7.5175039168040497E-2</v>
      </c>
      <c r="D84" s="63">
        <f>IF(Table2[[#This Row],[Country]]&gt;0,(((Table2[[#This Row],[Country]]-B83)/B83)+1)^12-1,"")</f>
        <v>0.10777299755829506</v>
      </c>
    </row>
    <row r="85" spans="1:4" x14ac:dyDescent="0.2">
      <c r="A85" s="35">
        <v>24685</v>
      </c>
      <c r="B85" s="36">
        <f>VLOOKUP(A85,Data!$A:$AH,MATCH(Country!$A$1,Data!$A$1:$AH$1,),)</f>
        <v>4.2448430000000004</v>
      </c>
      <c r="C85" s="63">
        <f>IF(B73&gt;0,(Table2[[#This Row],[Country]]-B73)/B73,0)</f>
        <v>8.082942531357952E-2</v>
      </c>
      <c r="D85" s="63">
        <f>IF(Table2[[#This Row],[Country]]&gt;0,(((Table2[[#This Row],[Country]]-B84)/B84)+1)^12-1,"")</f>
        <v>0.11202803551132701</v>
      </c>
    </row>
    <row r="86" spans="1:4" x14ac:dyDescent="0.2">
      <c r="A86" s="35">
        <v>24716</v>
      </c>
      <c r="B86" s="36">
        <f>VLOOKUP(A86,Data!$A:$AH,MATCH(Country!$A$1,Data!$A$1:$AH$1,),)</f>
        <v>4.277253</v>
      </c>
      <c r="C86" s="63">
        <f>IF(B74&gt;0,(Table2[[#This Row],[Country]]-B74)/B74,0)</f>
        <v>8.2667411183239697E-2</v>
      </c>
      <c r="D86" s="63">
        <f>IF(Table2[[#This Row],[Country]]&gt;0,(((Table2[[#This Row],[Country]]-B85)/B85)+1)^12-1,"")</f>
        <v>9.5568887797440549E-2</v>
      </c>
    </row>
    <row r="87" spans="1:4" x14ac:dyDescent="0.2">
      <c r="A87" s="35">
        <v>24746</v>
      </c>
      <c r="B87" s="36">
        <f>VLOOKUP(A87,Data!$A:$AH,MATCH(Country!$A$1,Data!$A$1:$AH$1,),)</f>
        <v>4.3063380000000002</v>
      </c>
      <c r="C87" s="63">
        <f>IF(B75&gt;0,(Table2[[#This Row],[Country]]-B75)/B75,0)</f>
        <v>8.9341781604368842E-2</v>
      </c>
      <c r="D87" s="63">
        <f>IF(Table2[[#This Row],[Country]]&gt;0,(((Table2[[#This Row],[Country]]-B86)/B86)+1)^12-1,"")</f>
        <v>8.4721116560194876E-2</v>
      </c>
    </row>
    <row r="88" spans="1:4" x14ac:dyDescent="0.2">
      <c r="A88" s="35">
        <v>24777</v>
      </c>
      <c r="B88" s="36">
        <f>VLOOKUP(A88,Data!$A:$AH,MATCH(Country!$A$1,Data!$A$1:$AH$1,),)</f>
        <v>4.3312689999999998</v>
      </c>
      <c r="C88" s="63">
        <f>IF(B76&gt;0,(Table2[[#This Row],[Country]]-B76)/B76,0)</f>
        <v>9.1975649774660065E-2</v>
      </c>
      <c r="D88" s="63">
        <f>IF(Table2[[#This Row],[Country]]&gt;0,(((Table2[[#This Row],[Country]]-B87)/B87)+1)^12-1,"")</f>
        <v>7.172784687571343E-2</v>
      </c>
    </row>
    <row r="89" spans="1:4" x14ac:dyDescent="0.2">
      <c r="A89" s="35">
        <v>24807</v>
      </c>
      <c r="B89" s="36">
        <f>VLOOKUP(A89,Data!$A:$AH,MATCH(Country!$A$1,Data!$A$1:$AH$1,),)</f>
        <v>4.361186</v>
      </c>
      <c r="C89" s="63">
        <f>IF(B77&gt;0,(Table2[[#This Row],[Country]]-B77)/B77,0)</f>
        <v>9.2878151413175791E-2</v>
      </c>
      <c r="D89" s="63">
        <f>IF(Table2[[#This Row],[Country]]&gt;0,(((Table2[[#This Row],[Country]]-B88)/B88)+1)^12-1,"")</f>
        <v>8.6109034518719652E-2</v>
      </c>
    </row>
    <row r="90" spans="1:4" x14ac:dyDescent="0.2">
      <c r="A90" s="35">
        <v>24838</v>
      </c>
      <c r="B90" s="36">
        <f>VLOOKUP(A90,Data!$A:$AH,MATCH(Country!$A$1,Data!$A$1:$AH$1,),)</f>
        <v>4.3827920000000002</v>
      </c>
      <c r="C90" s="63">
        <f>IF(B78&gt;0,(Table2[[#This Row],[Country]]-B78)/B78,0)</f>
        <v>9.5099801733303277E-2</v>
      </c>
      <c r="D90" s="63">
        <f>IF(Table2[[#This Row],[Country]]&gt;0,(((Table2[[#This Row],[Country]]-B89)/B89)+1)^12-1,"")</f>
        <v>6.1096816953734923E-2</v>
      </c>
    </row>
    <row r="91" spans="1:4" x14ac:dyDescent="0.2">
      <c r="A91" s="35">
        <v>24869</v>
      </c>
      <c r="B91" s="36">
        <f>VLOOKUP(A91,Data!$A:$AH,MATCH(Country!$A$1,Data!$A$1:$AH$1,),)</f>
        <v>4.4077219999999997</v>
      </c>
      <c r="C91" s="63">
        <f>IF(B79&gt;0,(Table2[[#This Row],[Country]]-B79)/B79,0)</f>
        <v>9.3382707339694948E-2</v>
      </c>
      <c r="D91" s="63">
        <f>IF(Table2[[#This Row],[Country]]&gt;0,(((Table2[[#This Row],[Country]]-B90)/B90)+1)^12-1,"")</f>
        <v>7.0434308345548091E-2</v>
      </c>
    </row>
    <row r="92" spans="1:4" x14ac:dyDescent="0.2">
      <c r="A92" s="35">
        <v>24898</v>
      </c>
      <c r="B92" s="36">
        <f>VLOOKUP(A92,Data!$A:$AH,MATCH(Country!$A$1,Data!$A$1:$AH$1,),)</f>
        <v>4.4309909999999997</v>
      </c>
      <c r="C92" s="63">
        <f>IF(B80&gt;0,(Table2[[#This Row],[Country]]-B80)/B80,0)</f>
        <v>8.8829875331060335E-2</v>
      </c>
      <c r="D92" s="63">
        <f>IF(Table2[[#This Row],[Country]]&gt;0,(((Table2[[#This Row],[Country]]-B91)/B91)+1)^12-1,"")</f>
        <v>6.5221863839300065E-2</v>
      </c>
    </row>
    <row r="93" spans="1:4" x14ac:dyDescent="0.2">
      <c r="A93" s="35">
        <v>24929</v>
      </c>
      <c r="B93" s="36">
        <f>VLOOKUP(A93,Data!$A:$AH,MATCH(Country!$A$1,Data!$A$1:$AH$1,),)</f>
        <v>4.4517660000000001</v>
      </c>
      <c r="C93" s="63">
        <f>IF(B81&gt;0,(Table2[[#This Row],[Country]]-B81)/B81,0)</f>
        <v>8.8599596570975547E-2</v>
      </c>
      <c r="D93" s="63">
        <f>IF(Table2[[#This Row],[Country]]&gt;0,(((Table2[[#This Row],[Country]]-B92)/B92)+1)^12-1,"")</f>
        <v>5.7736580568994889E-2</v>
      </c>
    </row>
    <row r="94" spans="1:4" x14ac:dyDescent="0.2">
      <c r="A94" s="35">
        <v>24959</v>
      </c>
      <c r="B94" s="36">
        <f>VLOOKUP(A94,Data!$A:$AH,MATCH(Country!$A$1,Data!$A$1:$AH$1,),)</f>
        <v>4.4783590000000002</v>
      </c>
      <c r="C94" s="63">
        <f>IF(B82&gt;0,(Table2[[#This Row],[Country]]-B82)/B82,0)</f>
        <v>8.3869738885296238E-2</v>
      </c>
      <c r="D94" s="63">
        <f>IF(Table2[[#This Row],[Country]]&gt;0,(((Table2[[#This Row],[Country]]-B93)/B93)+1)^12-1,"")</f>
        <v>7.40856693877463E-2</v>
      </c>
    </row>
    <row r="95" spans="1:4" x14ac:dyDescent="0.2">
      <c r="A95" s="35">
        <v>24990</v>
      </c>
      <c r="B95" s="36">
        <f>VLOOKUP(A95,Data!$A:$AH,MATCH(Country!$A$1,Data!$A$1:$AH$1,),)</f>
        <v>4.5091070000000002</v>
      </c>
      <c r="C95" s="63">
        <f>IF(B83&gt;0,(Table2[[#This Row],[Country]]-B83)/B83,0)</f>
        <v>8.0876608721645205E-2</v>
      </c>
      <c r="D95" s="63">
        <f>IF(Table2[[#This Row],[Country]]&gt;0,(((Table2[[#This Row],[Country]]-B94)/B94)+1)^12-1,"")</f>
        <v>8.5574497356827539E-2</v>
      </c>
    </row>
    <row r="96" spans="1:4" x14ac:dyDescent="0.2">
      <c r="A96" s="35">
        <v>25020</v>
      </c>
      <c r="B96" s="36">
        <f>VLOOKUP(A96,Data!$A:$AH,MATCH(Country!$A$1,Data!$A$1:$AH$1,),)</f>
        <v>4.5340379999999998</v>
      </c>
      <c r="C96" s="63">
        <f>IF(B84&gt;0,(Table2[[#This Row],[Country]]-B84)/B84,0)</f>
        <v>7.7622130474846063E-2</v>
      </c>
      <c r="D96" s="63">
        <f>IF(Table2[[#This Row],[Country]]&gt;0,(((Table2[[#This Row],[Country]]-B95)/B95)+1)^12-1,"")</f>
        <v>6.8403677545571862E-2</v>
      </c>
    </row>
    <row r="97" spans="1:4" x14ac:dyDescent="0.2">
      <c r="A97" s="35">
        <v>25051</v>
      </c>
      <c r="B97" s="36">
        <f>VLOOKUP(A97,Data!$A:$AH,MATCH(Country!$A$1,Data!$A$1:$AH$1,),)</f>
        <v>4.5656160000000003</v>
      </c>
      <c r="C97" s="63">
        <f>IF(B85&gt;0,(Table2[[#This Row],[Country]]-B85)/B85,0)</f>
        <v>7.5567694729816851E-2</v>
      </c>
      <c r="D97" s="63">
        <f>IF(Table2[[#This Row],[Country]]&gt;0,(((Table2[[#This Row],[Country]]-B96)/B96)+1)^12-1,"")</f>
        <v>8.6852754347236161E-2</v>
      </c>
    </row>
    <row r="98" spans="1:4" x14ac:dyDescent="0.2">
      <c r="A98" s="35">
        <v>25082</v>
      </c>
      <c r="B98" s="36">
        <f>VLOOKUP(A98,Data!$A:$AH,MATCH(Country!$A$1,Data!$A$1:$AH$1,),)</f>
        <v>4.6005190000000002</v>
      </c>
      <c r="C98" s="63">
        <f>IF(B86&gt;0,(Table2[[#This Row],[Country]]-B86)/B86,0)</f>
        <v>7.5577946873846433E-2</v>
      </c>
      <c r="D98" s="63">
        <f>IF(Table2[[#This Row],[Country]]&gt;0,(((Table2[[#This Row],[Country]]-B97)/B97)+1)^12-1,"")</f>
        <v>9.5694207874731596E-2</v>
      </c>
    </row>
    <row r="99" spans="1:4" x14ac:dyDescent="0.2">
      <c r="A99" s="35">
        <v>25112</v>
      </c>
      <c r="B99" s="36">
        <f>VLOOKUP(A99,Data!$A:$AH,MATCH(Country!$A$1,Data!$A$1:$AH$1,),)</f>
        <v>4.6337590000000004</v>
      </c>
      <c r="C99" s="63">
        <f>IF(B87&gt;0,(Table2[[#This Row],[Country]]-B87)/B87,0)</f>
        <v>7.6032350456466766E-2</v>
      </c>
      <c r="D99" s="63">
        <f>IF(Table2[[#This Row],[Country]]&gt;0,(((Table2[[#This Row],[Country]]-B98)/B98)+1)^12-1,"")</f>
        <v>9.0233108533673612E-2</v>
      </c>
    </row>
    <row r="100" spans="1:4" x14ac:dyDescent="0.2">
      <c r="A100" s="35">
        <v>25143</v>
      </c>
      <c r="B100" s="36">
        <f>VLOOKUP(A100,Data!$A:$AH,MATCH(Country!$A$1,Data!$A$1:$AH$1,),)</f>
        <v>4.6736490000000002</v>
      </c>
      <c r="C100" s="63">
        <f>IF(B88&gt;0,(Table2[[#This Row],[Country]]-B88)/B88,0)</f>
        <v>7.9048426685112458E-2</v>
      </c>
      <c r="D100" s="63">
        <f>IF(Table2[[#This Row],[Country]]&gt;0,(((Table2[[#This Row],[Country]]-B99)/B99)+1)^12-1,"")</f>
        <v>0.10833693073090389</v>
      </c>
    </row>
    <row r="101" spans="1:4" x14ac:dyDescent="0.2">
      <c r="A101" s="35">
        <v>25173</v>
      </c>
      <c r="B101" s="36">
        <f>VLOOKUP(A101,Data!$A:$AH,MATCH(Country!$A$1,Data!$A$1:$AH$1,),)</f>
        <v>4.7102139999999997</v>
      </c>
      <c r="C101" s="63">
        <f>IF(B89&gt;0,(Table2[[#This Row],[Country]]-B89)/B89,0)</f>
        <v>8.0030523807056081E-2</v>
      </c>
      <c r="D101" s="63">
        <f>IF(Table2[[#This Row],[Country]]&gt;0,(((Table2[[#This Row],[Country]]-B100)/B100)+1)^12-1,"")</f>
        <v>9.8030875713694066E-2</v>
      </c>
    </row>
    <row r="102" spans="1:4" x14ac:dyDescent="0.2">
      <c r="A102" s="35">
        <v>25204</v>
      </c>
      <c r="B102" s="36">
        <f>VLOOKUP(A102,Data!$A:$AH,MATCH(Country!$A$1,Data!$A$1:$AH$1,),)</f>
        <v>4.7309890000000001</v>
      </c>
      <c r="C102" s="63">
        <f>IF(B90&gt;0,(Table2[[#This Row],[Country]]-B90)/B90,0)</f>
        <v>7.9446389424823224E-2</v>
      </c>
      <c r="D102" s="63">
        <f>IF(Table2[[#This Row],[Country]]&gt;0,(((Table2[[#This Row],[Country]]-B101)/B101)+1)^12-1,"")</f>
        <v>5.4230536773362203E-2</v>
      </c>
    </row>
    <row r="103" spans="1:4" x14ac:dyDescent="0.2">
      <c r="A103" s="35">
        <v>25235</v>
      </c>
      <c r="B103" s="36">
        <f>VLOOKUP(A103,Data!$A:$AH,MATCH(Country!$A$1,Data!$A$1:$AH$1,),)</f>
        <v>4.7525950000000003</v>
      </c>
      <c r="C103" s="63">
        <f>IF(B91&gt;0,(Table2[[#This Row],[Country]]-B91)/B91,0)</f>
        <v>7.8242910963985626E-2</v>
      </c>
      <c r="D103" s="63">
        <f>IF(Table2[[#This Row],[Country]]&gt;0,(((Table2[[#This Row],[Country]]-B102)/B102)+1)^12-1,"")</f>
        <v>5.620062944277171E-2</v>
      </c>
    </row>
    <row r="104" spans="1:4" x14ac:dyDescent="0.2">
      <c r="A104" s="35">
        <v>25263</v>
      </c>
      <c r="B104" s="36">
        <f>VLOOKUP(A104,Data!$A:$AH,MATCH(Country!$A$1,Data!$A$1:$AH$1,),)</f>
        <v>4.773371</v>
      </c>
      <c r="C104" s="63">
        <f>IF(B92&gt;0,(Table2[[#This Row],[Country]]-B92)/B92,0)</f>
        <v>7.726939639462152E-2</v>
      </c>
      <c r="D104" s="63">
        <f>IF(Table2[[#This Row],[Country]]&gt;0,(((Table2[[#This Row],[Country]]-B103)/B103)+1)^12-1,"")</f>
        <v>5.3737903529432529E-2</v>
      </c>
    </row>
    <row r="105" spans="1:4" x14ac:dyDescent="0.2">
      <c r="A105" s="35">
        <v>25294</v>
      </c>
      <c r="B105" s="36">
        <f>VLOOKUP(A105,Data!$A:$AH,MATCH(Country!$A$1,Data!$A$1:$AH$1,),)</f>
        <v>4.7841740000000001</v>
      </c>
      <c r="C105" s="63">
        <f>IF(B93&gt;0,(Table2[[#This Row],[Country]]-B93)/B93,0)</f>
        <v>7.4668794361608407E-2</v>
      </c>
      <c r="D105" s="63">
        <f>IF(Table2[[#This Row],[Country]]&gt;0,(((Table2[[#This Row],[Country]]-B104)/B104)+1)^12-1,"")</f>
        <v>2.7498779914043814E-2</v>
      </c>
    </row>
    <row r="106" spans="1:4" x14ac:dyDescent="0.2">
      <c r="A106" s="35">
        <v>25324</v>
      </c>
      <c r="B106" s="36">
        <f>VLOOKUP(A106,Data!$A:$AH,MATCH(Country!$A$1,Data!$A$1:$AH$1,),)</f>
        <v>4.7908220000000004</v>
      </c>
      <c r="C106" s="63">
        <f>IF(B94&gt;0,(Table2[[#This Row],[Country]]-B94)/B94,0)</f>
        <v>6.9771762379925356E-2</v>
      </c>
      <c r="D106" s="63">
        <f>IF(Table2[[#This Row],[Country]]&gt;0,(((Table2[[#This Row],[Country]]-B105)/B105)+1)^12-1,"")</f>
        <v>1.6803012784480709E-2</v>
      </c>
    </row>
    <row r="107" spans="1:4" x14ac:dyDescent="0.2">
      <c r="A107" s="35">
        <v>25355</v>
      </c>
      <c r="B107" s="36">
        <f>VLOOKUP(A107,Data!$A:$AH,MATCH(Country!$A$1,Data!$A$1:$AH$1,),)</f>
        <v>4.8074430000000001</v>
      </c>
      <c r="C107" s="63">
        <f>IF(B95&gt;0,(Table2[[#This Row],[Country]]-B95)/B95,0)</f>
        <v>6.6162989700621413E-2</v>
      </c>
      <c r="D107" s="63">
        <f>IF(Table2[[#This Row],[Country]]&gt;0,(((Table2[[#This Row],[Country]]-B106)/B106)+1)^12-1,"")</f>
        <v>4.2435760999491423E-2</v>
      </c>
    </row>
    <row r="108" spans="1:4" x14ac:dyDescent="0.2">
      <c r="A108" s="35">
        <v>25385</v>
      </c>
      <c r="B108" s="36">
        <f>VLOOKUP(A108,Data!$A:$AH,MATCH(Country!$A$1,Data!$A$1:$AH$1,),)</f>
        <v>4.815753</v>
      </c>
      <c r="C108" s="63">
        <f>IF(B96&gt;0,(Table2[[#This Row],[Country]]-B96)/B96,0)</f>
        <v>6.2133356623830717E-2</v>
      </c>
      <c r="D108" s="63">
        <f>IF(Table2[[#This Row],[Country]]&gt;0,(((Table2[[#This Row],[Country]]-B107)/B107)+1)^12-1,"")</f>
        <v>2.0941181243953944E-2</v>
      </c>
    </row>
    <row r="109" spans="1:4" x14ac:dyDescent="0.2">
      <c r="A109" s="35">
        <v>25416</v>
      </c>
      <c r="B109" s="36">
        <f>VLOOKUP(A109,Data!$A:$AH,MATCH(Country!$A$1,Data!$A$1:$AH$1,),)</f>
        <v>4.8207389999999997</v>
      </c>
      <c r="C109" s="63">
        <f>IF(B97&gt;0,(Table2[[#This Row],[Country]]-B97)/B97,0)</f>
        <v>5.5879206661269651E-2</v>
      </c>
      <c r="D109" s="63">
        <f>IF(Table2[[#This Row],[Country]]&gt;0,(((Table2[[#This Row],[Country]]-B108)/B108)+1)^12-1,"")</f>
        <v>1.249521894507466E-2</v>
      </c>
    </row>
    <row r="110" spans="1:4" x14ac:dyDescent="0.2">
      <c r="A110" s="35">
        <v>25447</v>
      </c>
      <c r="B110" s="36">
        <f>VLOOKUP(A110,Data!$A:$AH,MATCH(Country!$A$1,Data!$A$1:$AH$1,),)</f>
        <v>4.8373590000000002</v>
      </c>
      <c r="C110" s="63">
        <f>IF(B98&gt;0,(Table2[[#This Row],[Country]]-B98)/B98,0)</f>
        <v>5.1481148105246372E-2</v>
      </c>
      <c r="D110" s="63">
        <f>IF(Table2[[#This Row],[Country]]&gt;0,(((Table2[[#This Row],[Country]]-B109)/B109)+1)^12-1,"")</f>
        <v>4.2164810179875722E-2</v>
      </c>
    </row>
    <row r="111" spans="1:4" x14ac:dyDescent="0.2">
      <c r="A111" s="35">
        <v>25477</v>
      </c>
      <c r="B111" s="36">
        <f>VLOOKUP(A111,Data!$A:$AH,MATCH(Country!$A$1,Data!$A$1:$AH$1,),)</f>
        <v>4.8481629999999996</v>
      </c>
      <c r="C111" s="63">
        <f>IF(B99&gt;0,(Table2[[#This Row],[Country]]-B99)/B99,0)</f>
        <v>4.6269993756688499E-2</v>
      </c>
      <c r="D111" s="63">
        <f>IF(Table2[[#This Row],[Country]]&gt;0,(((Table2[[#This Row],[Country]]-B110)/B110)+1)^12-1,"")</f>
        <v>2.7133092510942314E-2</v>
      </c>
    </row>
    <row r="112" spans="1:4" x14ac:dyDescent="0.2">
      <c r="A112" s="35">
        <v>25508</v>
      </c>
      <c r="B112" s="36">
        <f>VLOOKUP(A112,Data!$A:$AH,MATCH(Country!$A$1,Data!$A$1:$AH$1,),)</f>
        <v>4.8647830000000001</v>
      </c>
      <c r="C112" s="63">
        <f>IF(B100&gt;0,(Table2[[#This Row],[Country]]-B100)/B100,0)</f>
        <v>4.0896096390636079E-2</v>
      </c>
      <c r="D112" s="63">
        <f>IF(Table2[[#This Row],[Country]]&gt;0,(((Table2[[#This Row],[Country]]-B111)/B111)+1)^12-1,"")</f>
        <v>4.1921787102028096E-2</v>
      </c>
    </row>
    <row r="113" spans="1:4" x14ac:dyDescent="0.2">
      <c r="A113" s="35">
        <v>25538</v>
      </c>
      <c r="B113" s="36">
        <f>VLOOKUP(A113,Data!$A:$AH,MATCH(Country!$A$1,Data!$A$1:$AH$1,),)</f>
        <v>4.8855579999999996</v>
      </c>
      <c r="C113" s="63">
        <f>IF(B101&gt;0,(Table2[[#This Row],[Country]]-B101)/B101,0)</f>
        <v>3.7226334090128377E-2</v>
      </c>
      <c r="D113" s="63">
        <f>IF(Table2[[#This Row],[Country]]&gt;0,(((Table2[[#This Row],[Country]]-B112)/B112)+1)^12-1,"")</f>
        <v>5.2466808753229399E-2</v>
      </c>
    </row>
    <row r="114" spans="1:4" x14ac:dyDescent="0.2">
      <c r="A114" s="35">
        <v>25569</v>
      </c>
      <c r="B114" s="36">
        <f>VLOOKUP(A114,Data!$A:$AH,MATCH(Country!$A$1,Data!$A$1:$AH$1,),)</f>
        <v>4.899686</v>
      </c>
      <c r="C114" s="63">
        <f>IF(B102&gt;0,(Table2[[#This Row],[Country]]-B102)/B102,0)</f>
        <v>3.5657871958696137E-2</v>
      </c>
      <c r="D114" s="63">
        <f>IF(Table2[[#This Row],[Country]]&gt;0,(((Table2[[#This Row],[Country]]-B113)/B113)+1)^12-1,"")</f>
        <v>3.5258736877699537E-2</v>
      </c>
    </row>
    <row r="115" spans="1:4" x14ac:dyDescent="0.2">
      <c r="A115" s="35">
        <v>25600</v>
      </c>
      <c r="B115" s="36">
        <f>VLOOKUP(A115,Data!$A:$AH,MATCH(Country!$A$1,Data!$A$1:$AH$1,),)</f>
        <v>4.8722620000000001</v>
      </c>
      <c r="C115" s="63">
        <f>IF(B103&gt;0,(Table2[[#This Row],[Country]]-B103)/B103,0)</f>
        <v>2.5179296784177851E-2</v>
      </c>
      <c r="D115" s="63">
        <f>IF(Table2[[#This Row],[Country]]&gt;0,(((Table2[[#This Row],[Country]]-B114)/B114)+1)^12-1,"")</f>
        <v>-6.5135602319686403E-2</v>
      </c>
    </row>
    <row r="116" spans="1:4" x14ac:dyDescent="0.2">
      <c r="A116" s="35">
        <v>25628</v>
      </c>
      <c r="B116" s="36">
        <f>VLOOKUP(A116,Data!$A:$AH,MATCH(Country!$A$1,Data!$A$1:$AH$1,),)</f>
        <v>4.8805719999999999</v>
      </c>
      <c r="C116" s="63">
        <f>IF(B104&gt;0,(Table2[[#This Row],[Country]]-B104)/B104,0)</f>
        <v>2.2458132837359569E-2</v>
      </c>
      <c r="D116" s="63">
        <f>IF(Table2[[#This Row],[Country]]&gt;0,(((Table2[[#This Row],[Country]]-B115)/B115)+1)^12-1,"")</f>
        <v>2.0659968079918656E-2</v>
      </c>
    </row>
    <row r="117" spans="1:4" x14ac:dyDescent="0.2">
      <c r="A117" s="35">
        <v>25659</v>
      </c>
      <c r="B117" s="36">
        <f>VLOOKUP(A117,Data!$A:$AH,MATCH(Country!$A$1,Data!$A$1:$AH$1,),)</f>
        <v>4.8897130000000004</v>
      </c>
      <c r="C117" s="63">
        <f>IF(B105&gt;0,(Table2[[#This Row],[Country]]-B105)/B105,0)</f>
        <v>2.2060025408774903E-2</v>
      </c>
      <c r="D117" s="63">
        <f>IF(Table2[[#This Row],[Country]]&gt;0,(((Table2[[#This Row],[Country]]-B116)/B116)+1)^12-1,"")</f>
        <v>2.2708206723421664E-2</v>
      </c>
    </row>
    <row r="118" spans="1:4" x14ac:dyDescent="0.2">
      <c r="A118" s="35">
        <v>25689</v>
      </c>
      <c r="B118" s="36">
        <f>VLOOKUP(A118,Data!$A:$AH,MATCH(Country!$A$1,Data!$A$1:$AH$1,),)</f>
        <v>4.9154749999999998</v>
      </c>
      <c r="C118" s="63">
        <f>IF(B106&gt;0,(Table2[[#This Row],[Country]]-B106)/B106,0)</f>
        <v>2.6019125736668876E-2</v>
      </c>
      <c r="D118" s="63">
        <f>IF(Table2[[#This Row],[Country]]&gt;0,(((Table2[[#This Row],[Country]]-B117)/B117)+1)^12-1,"")</f>
        <v>6.5087947557041614E-2</v>
      </c>
    </row>
    <row r="119" spans="1:4" x14ac:dyDescent="0.2">
      <c r="A119" s="35">
        <v>25720</v>
      </c>
      <c r="B119" s="36">
        <f>VLOOKUP(A119,Data!$A:$AH,MATCH(Country!$A$1,Data!$A$1:$AH$1,),)</f>
        <v>4.9462229999999998</v>
      </c>
      <c r="C119" s="63">
        <f>IF(B107&gt;0,(Table2[[#This Row],[Country]]-B107)/B107,0)</f>
        <v>2.8867736965368009E-2</v>
      </c>
      <c r="D119" s="63">
        <f>IF(Table2[[#This Row],[Country]]&gt;0,(((Table2[[#This Row],[Country]]-B118)/B118)+1)^12-1,"")</f>
        <v>7.7701311916251736E-2</v>
      </c>
    </row>
    <row r="120" spans="1:4" x14ac:dyDescent="0.2">
      <c r="A120" s="35">
        <v>25750</v>
      </c>
      <c r="B120" s="36">
        <f>VLOOKUP(A120,Data!$A:$AH,MATCH(Country!$A$1,Data!$A$1:$AH$1,),)</f>
        <v>4.9786320000000002</v>
      </c>
      <c r="C120" s="63">
        <f>IF(B108&gt;0,(Table2[[#This Row],[Country]]-B108)/B108,0)</f>
        <v>3.3822125013471462E-2</v>
      </c>
      <c r="D120" s="63">
        <f>IF(Table2[[#This Row],[Country]]&gt;0,(((Table2[[#This Row],[Country]]-B119)/B119)+1)^12-1,"")</f>
        <v>8.1523606574230856E-2</v>
      </c>
    </row>
    <row r="121" spans="1:4" x14ac:dyDescent="0.2">
      <c r="A121" s="35">
        <v>25781</v>
      </c>
      <c r="B121" s="36">
        <f>VLOOKUP(A121,Data!$A:$AH,MATCH(Country!$A$1,Data!$A$1:$AH$1,),)</f>
        <v>5.0268319999999997</v>
      </c>
      <c r="C121" s="63">
        <f>IF(B109&gt;0,(Table2[[#This Row],[Country]]-B109)/B109,0)</f>
        <v>4.2751329204920675E-2</v>
      </c>
      <c r="D121" s="63">
        <f>IF(Table2[[#This Row],[Country]]&gt;0,(((Table2[[#This Row],[Country]]-B120)/B120)+1)^12-1,"")</f>
        <v>0.12256665683545998</v>
      </c>
    </row>
    <row r="122" spans="1:4" x14ac:dyDescent="0.2">
      <c r="A122" s="35">
        <v>25812</v>
      </c>
      <c r="B122" s="36">
        <f>VLOOKUP(A122,Data!$A:$AH,MATCH(Country!$A$1,Data!$A$1:$AH$1,),)</f>
        <v>5.0791849999999998</v>
      </c>
      <c r="C122" s="63">
        <f>IF(B110&gt;0,(Table2[[#This Row],[Country]]-B110)/B110,0)</f>
        <v>4.9991327912606784E-2</v>
      </c>
      <c r="D122" s="63">
        <f>IF(Table2[[#This Row],[Country]]&gt;0,(((Table2[[#This Row],[Country]]-B121)/B121)+1)^12-1,"")</f>
        <v>0.13238973837334678</v>
      </c>
    </row>
    <row r="123" spans="1:4" x14ac:dyDescent="0.2">
      <c r="A123" s="35">
        <v>25842</v>
      </c>
      <c r="B123" s="36">
        <f>VLOOKUP(A123,Data!$A:$AH,MATCH(Country!$A$1,Data!$A$1:$AH$1,),)</f>
        <v>5.1223989999999997</v>
      </c>
      <c r="C123" s="63">
        <f>IF(B111&gt;0,(Table2[[#This Row],[Country]]-B111)/B111,0)</f>
        <v>5.6564929850749693E-2</v>
      </c>
      <c r="D123" s="63">
        <f>IF(Table2[[#This Row],[Country]]&gt;0,(((Table2[[#This Row],[Country]]-B122)/B122)+1)^12-1,"")</f>
        <v>0.10701236139083048</v>
      </c>
    </row>
    <row r="124" spans="1:4" x14ac:dyDescent="0.2">
      <c r="A124" s="35">
        <v>25873</v>
      </c>
      <c r="B124" s="36">
        <f>VLOOKUP(A124,Data!$A:$AH,MATCH(Country!$A$1,Data!$A$1:$AH$1,),)</f>
        <v>5.1614570000000004</v>
      </c>
      <c r="C124" s="63">
        <f>IF(B112&gt;0,(Table2[[#This Row],[Country]]-B112)/B112,0)</f>
        <v>6.0984015114343294E-2</v>
      </c>
      <c r="D124" s="63">
        <f>IF(Table2[[#This Row],[Country]]&gt;0,(((Table2[[#This Row],[Country]]-B123)/B123)+1)^12-1,"")</f>
        <v>9.5435761386925E-2</v>
      </c>
    </row>
    <row r="125" spans="1:4" x14ac:dyDescent="0.2">
      <c r="A125" s="35">
        <v>25903</v>
      </c>
      <c r="B125" s="36">
        <f>VLOOKUP(A125,Data!$A:$AH,MATCH(Country!$A$1,Data!$A$1:$AH$1,),)</f>
        <v>5.2063319999999997</v>
      </c>
      <c r="C125" s="63">
        <f>IF(B113&gt;0,(Table2[[#This Row],[Country]]-B113)/B113,0)</f>
        <v>6.5657597351213542E-2</v>
      </c>
      <c r="D125" s="63">
        <f>IF(Table2[[#This Row],[Country]]&gt;0,(((Table2[[#This Row],[Country]]-B124)/B124)+1)^12-1,"")</f>
        <v>0.10946739692474461</v>
      </c>
    </row>
    <row r="126" spans="1:4" x14ac:dyDescent="0.2">
      <c r="A126" s="35">
        <v>25934</v>
      </c>
      <c r="B126" s="36">
        <f>VLOOKUP(A126,Data!$A:$AH,MATCH(Country!$A$1,Data!$A$1:$AH$1,),)</f>
        <v>5.2595169999999998</v>
      </c>
      <c r="C126" s="63">
        <f>IF(B114&gt;0,(Table2[[#This Row],[Country]]-B114)/B114,0)</f>
        <v>7.3439604088915048E-2</v>
      </c>
      <c r="D126" s="63">
        <f>IF(Table2[[#This Row],[Country]]&gt;0,(((Table2[[#This Row],[Country]]-B125)/B125)+1)^12-1,"")</f>
        <v>0.12971280318926004</v>
      </c>
    </row>
    <row r="127" spans="1:4" x14ac:dyDescent="0.2">
      <c r="A127" s="35">
        <v>25965</v>
      </c>
      <c r="B127" s="36">
        <f>VLOOKUP(A127,Data!$A:$AH,MATCH(Country!$A$1,Data!$A$1:$AH$1,),)</f>
        <v>5.326829</v>
      </c>
      <c r="C127" s="63">
        <f>IF(B115&gt;0,(Table2[[#This Row],[Country]]-B115)/B115,0)</f>
        <v>9.3296912193966561E-2</v>
      </c>
      <c r="D127" s="63">
        <f>IF(Table2[[#This Row],[Country]]&gt;0,(((Table2[[#This Row],[Country]]-B126)/B126)+1)^12-1,"")</f>
        <v>0.16486261420327963</v>
      </c>
    </row>
    <row r="128" spans="1:4" x14ac:dyDescent="0.2">
      <c r="A128" s="35">
        <v>25993</v>
      </c>
      <c r="B128" s="36">
        <f>VLOOKUP(A128,Data!$A:$AH,MATCH(Country!$A$1,Data!$A$1:$AH$1,),)</f>
        <v>5.4007899999999998</v>
      </c>
      <c r="C128" s="63">
        <f>IF(B116&gt;0,(Table2[[#This Row],[Country]]-B116)/B116,0)</f>
        <v>0.10658955548652901</v>
      </c>
      <c r="D128" s="63">
        <f>IF(Table2[[#This Row],[Country]]&gt;0,(((Table2[[#This Row],[Country]]-B127)/B127)+1)^12-1,"")</f>
        <v>0.1799467949003104</v>
      </c>
    </row>
    <row r="129" spans="1:4" x14ac:dyDescent="0.2">
      <c r="A129" s="35">
        <v>26024</v>
      </c>
      <c r="B129" s="36">
        <f>VLOOKUP(A129,Data!$A:$AH,MATCH(Country!$A$1,Data!$A$1:$AH$1,),)</f>
        <v>5.4714260000000001</v>
      </c>
      <c r="C129" s="63">
        <f>IF(B117&gt;0,(Table2[[#This Row],[Country]]-B117)/B117,0)</f>
        <v>0.11896669600035824</v>
      </c>
      <c r="D129" s="63">
        <f>IF(Table2[[#This Row],[Country]]&gt;0,(((Table2[[#This Row],[Country]]-B128)/B128)+1)^12-1,"")</f>
        <v>0.16874258345333648</v>
      </c>
    </row>
    <row r="130" spans="1:4" x14ac:dyDescent="0.2">
      <c r="A130" s="35">
        <v>26054</v>
      </c>
      <c r="B130" s="36">
        <f>VLOOKUP(A130,Data!$A:$AH,MATCH(Country!$A$1,Data!$A$1:$AH$1,),)</f>
        <v>5.5404010000000001</v>
      </c>
      <c r="C130" s="63">
        <f>IF(B118&gt;0,(Table2[[#This Row],[Country]]-B118)/B118,0)</f>
        <v>0.12713440715292018</v>
      </c>
      <c r="D130" s="63">
        <f>IF(Table2[[#This Row],[Country]]&gt;0,(((Table2[[#This Row],[Country]]-B129)/B129)+1)^12-1,"")</f>
        <v>0.1622191569187188</v>
      </c>
    </row>
    <row r="131" spans="1:4" x14ac:dyDescent="0.2">
      <c r="A131" s="35">
        <v>26085</v>
      </c>
      <c r="B131" s="36">
        <f>VLOOKUP(A131,Data!$A:$AH,MATCH(Country!$A$1,Data!$A$1:$AH$1,),)</f>
        <v>5.5927550000000004</v>
      </c>
      <c r="C131" s="63">
        <f>IF(B119&gt;0,(Table2[[#This Row],[Country]]-B119)/B119,0)</f>
        <v>0.13071226266992017</v>
      </c>
      <c r="D131" s="63">
        <f>IF(Table2[[#This Row],[Country]]&gt;0,(((Table2[[#This Row],[Country]]-B130)/B130)+1)^12-1,"")</f>
        <v>0.11947693260188896</v>
      </c>
    </row>
    <row r="132" spans="1:4" x14ac:dyDescent="0.2">
      <c r="A132" s="35">
        <v>26115</v>
      </c>
      <c r="B132" s="36">
        <f>VLOOKUP(A132,Data!$A:$AH,MATCH(Country!$A$1,Data!$A$1:$AH$1,),)</f>
        <v>5.6476030000000002</v>
      </c>
      <c r="C132" s="63">
        <f>IF(B120&gt;0,(Table2[[#This Row],[Country]]-B120)/B120,0)</f>
        <v>0.13436843695215875</v>
      </c>
      <c r="D132" s="63">
        <f>IF(Table2[[#This Row],[Country]]&gt;0,(((Table2[[#This Row],[Country]]-B131)/B131)+1)^12-1,"")</f>
        <v>0.12424350193129263</v>
      </c>
    </row>
    <row r="133" spans="1:4" x14ac:dyDescent="0.2">
      <c r="A133" s="35">
        <v>26146</v>
      </c>
      <c r="B133" s="36">
        <f>VLOOKUP(A133,Data!$A:$AH,MATCH(Country!$A$1,Data!$A$1:$AH$1,),)</f>
        <v>5.6966320000000001</v>
      </c>
      <c r="C133" s="63">
        <f>IF(B121&gt;0,(Table2[[#This Row],[Country]]-B121)/B121,0)</f>
        <v>0.13324495427736602</v>
      </c>
      <c r="D133" s="63">
        <f>IF(Table2[[#This Row],[Country]]&gt;0,(((Table2[[#This Row],[Country]]-B132)/B132)+1)^12-1,"")</f>
        <v>0.10929756191754514</v>
      </c>
    </row>
    <row r="134" spans="1:4" x14ac:dyDescent="0.2">
      <c r="A134" s="35">
        <v>26177</v>
      </c>
      <c r="B134" s="36">
        <f>VLOOKUP(A134,Data!$A:$AH,MATCH(Country!$A$1,Data!$A$1:$AH$1,),)</f>
        <v>5.754804</v>
      </c>
      <c r="C134" s="63">
        <f>IF(B122&gt;0,(Table2[[#This Row],[Country]]-B122)/B122,0)</f>
        <v>0.13301720650064927</v>
      </c>
      <c r="D134" s="63">
        <f>IF(Table2[[#This Row],[Country]]&gt;0,(((Table2[[#This Row],[Country]]-B133)/B133)+1)^12-1,"")</f>
        <v>0.12966184406545467</v>
      </c>
    </row>
    <row r="135" spans="1:4" x14ac:dyDescent="0.2">
      <c r="A135" s="35">
        <v>26207</v>
      </c>
      <c r="B135" s="36">
        <f>VLOOKUP(A135,Data!$A:$AH,MATCH(Country!$A$1,Data!$A$1:$AH$1,),)</f>
        <v>5.8038340000000002</v>
      </c>
      <c r="C135" s="63">
        <f>IF(B123&gt;0,(Table2[[#This Row],[Country]]-B123)/B123,0)</f>
        <v>0.13303044140060166</v>
      </c>
      <c r="D135" s="63">
        <f>IF(Table2[[#This Row],[Country]]&gt;0,(((Table2[[#This Row],[Country]]-B134)/B134)+1)^12-1,"")</f>
        <v>0.10716754497410519</v>
      </c>
    </row>
    <row r="136" spans="1:4" x14ac:dyDescent="0.2">
      <c r="A136" s="35">
        <v>26238</v>
      </c>
      <c r="B136" s="36">
        <f>VLOOKUP(A136,Data!$A:$AH,MATCH(Country!$A$1,Data!$A$1:$AH$1,),)</f>
        <v>5.8553569999999997</v>
      </c>
      <c r="C136" s="63">
        <f>IF(B124&gt;0,(Table2[[#This Row],[Country]]-B124)/B124,0)</f>
        <v>0.13443878346753624</v>
      </c>
      <c r="D136" s="63">
        <f>IF(Table2[[#This Row],[Country]]&gt;0,(((Table2[[#This Row],[Country]]-B135)/B135)+1)^12-1,"")</f>
        <v>0.11188727672261645</v>
      </c>
    </row>
    <row r="137" spans="1:4" x14ac:dyDescent="0.2">
      <c r="A137" s="35">
        <v>26268</v>
      </c>
      <c r="B137" s="36">
        <f>VLOOKUP(A137,Data!$A:$AH,MATCH(Country!$A$1,Data!$A$1:$AH$1,),)</f>
        <v>5.9027250000000002</v>
      </c>
      <c r="C137" s="63">
        <f>IF(B125&gt;0,(Table2[[#This Row],[Country]]-B125)/B125,0)</f>
        <v>0.13375885364206519</v>
      </c>
      <c r="D137" s="63">
        <f>IF(Table2[[#This Row],[Country]]&gt;0,(((Table2[[#This Row],[Country]]-B136)/B136)+1)^12-1,"")</f>
        <v>0.10151409095123443</v>
      </c>
    </row>
    <row r="138" spans="1:4" x14ac:dyDescent="0.2">
      <c r="A138" s="35">
        <v>26299</v>
      </c>
      <c r="B138" s="36">
        <f>VLOOKUP(A138,Data!$A:$AH,MATCH(Country!$A$1,Data!$A$1:$AH$1,),)</f>
        <v>5.9642210000000002</v>
      </c>
      <c r="C138" s="63">
        <f>IF(B126&gt;0,(Table2[[#This Row],[Country]]-B126)/B126,0)</f>
        <v>0.13398644780499816</v>
      </c>
      <c r="D138" s="63">
        <f>IF(Table2[[#This Row],[Country]]&gt;0,(((Table2[[#This Row],[Country]]-B137)/B137)+1)^12-1,"")</f>
        <v>0.13243719320257763</v>
      </c>
    </row>
    <row r="139" spans="1:4" x14ac:dyDescent="0.2">
      <c r="A139" s="35">
        <v>26330</v>
      </c>
      <c r="B139" s="36">
        <f>VLOOKUP(A139,Data!$A:$AH,MATCH(Country!$A$1,Data!$A$1:$AH$1,),)</f>
        <v>6.0307019999999998</v>
      </c>
      <c r="C139" s="63">
        <f>IF(B127&gt;0,(Table2[[#This Row],[Country]]-B127)/B127,0)</f>
        <v>0.13213733724134935</v>
      </c>
      <c r="D139" s="63">
        <f>IF(Table2[[#This Row],[Country]]&gt;0,(((Table2[[#This Row],[Country]]-B138)/B138)+1)^12-1,"")</f>
        <v>0.14227243220707364</v>
      </c>
    </row>
    <row r="140" spans="1:4" x14ac:dyDescent="0.2">
      <c r="A140" s="35">
        <v>26359</v>
      </c>
      <c r="B140" s="36">
        <f>VLOOKUP(A140,Data!$A:$AH,MATCH(Country!$A$1,Data!$A$1:$AH$1,),)</f>
        <v>6.0955209999999997</v>
      </c>
      <c r="C140" s="63">
        <f>IF(B128&gt;0,(Table2[[#This Row],[Country]]-B128)/B128,0)</f>
        <v>0.12863507005456609</v>
      </c>
      <c r="D140" s="63">
        <f>IF(Table2[[#This Row],[Country]]&gt;0,(((Table2[[#This Row],[Country]]-B139)/B139)+1)^12-1,"")</f>
        <v>0.13688243223871344</v>
      </c>
    </row>
    <row r="141" spans="1:4" x14ac:dyDescent="0.2">
      <c r="A141" s="35">
        <v>26390</v>
      </c>
      <c r="B141" s="36">
        <f>VLOOKUP(A141,Data!$A:$AH,MATCH(Country!$A$1,Data!$A$1:$AH$1,),)</f>
        <v>6.1362410000000001</v>
      </c>
      <c r="C141" s="63">
        <f>IF(B129&gt;0,(Table2[[#This Row],[Country]]-B129)/B129,0)</f>
        <v>0.12150671506843004</v>
      </c>
      <c r="D141" s="63">
        <f>IF(Table2[[#This Row],[Country]]&gt;0,(((Table2[[#This Row],[Country]]-B140)/B140)+1)^12-1,"")</f>
        <v>8.3175718164388623E-2</v>
      </c>
    </row>
    <row r="142" spans="1:4" x14ac:dyDescent="0.2">
      <c r="A142" s="35">
        <v>26420</v>
      </c>
      <c r="B142" s="36">
        <f>VLOOKUP(A142,Data!$A:$AH,MATCH(Country!$A$1,Data!$A$1:$AH$1,),)</f>
        <v>6.1769610000000004</v>
      </c>
      <c r="C142" s="63">
        <f>IF(B130&gt;0,(Table2[[#This Row],[Country]]-B130)/B130,0)</f>
        <v>0.11489421072590238</v>
      </c>
      <c r="D142" s="63">
        <f>IF(Table2[[#This Row],[Country]]&gt;0,(((Table2[[#This Row],[Country]]-B141)/B141)+1)^12-1,"")</f>
        <v>8.2603468296668758E-2</v>
      </c>
    </row>
    <row r="143" spans="1:4" x14ac:dyDescent="0.2">
      <c r="A143" s="35">
        <v>26451</v>
      </c>
      <c r="B143" s="36">
        <f>VLOOKUP(A143,Data!$A:$AH,MATCH(Country!$A$1,Data!$A$1:$AH$1,),)</f>
        <v>6.2301460000000004</v>
      </c>
      <c r="C143" s="63">
        <f>IF(B131&gt;0,(Table2[[#This Row],[Country]]-B131)/B131,0)</f>
        <v>0.11396726657970893</v>
      </c>
      <c r="D143" s="63">
        <f>IF(Table2[[#This Row],[Country]]&gt;0,(((Table2[[#This Row],[Country]]-B142)/B142)+1)^12-1,"")</f>
        <v>0.10835881351092014</v>
      </c>
    </row>
    <row r="144" spans="1:4" x14ac:dyDescent="0.2">
      <c r="A144" s="35">
        <v>26481</v>
      </c>
      <c r="B144" s="36">
        <f>VLOOKUP(A144,Data!$A:$AH,MATCH(Country!$A$1,Data!$A$1:$AH$1,),)</f>
        <v>6.3115860000000001</v>
      </c>
      <c r="C144" s="63">
        <f>IF(B132&gt;0,(Table2[[#This Row],[Country]]-B132)/B132,0)</f>
        <v>0.11756899342960189</v>
      </c>
      <c r="D144" s="63">
        <f>IF(Table2[[#This Row],[Country]]&gt;0,(((Table2[[#This Row],[Country]]-B143)/B143)+1)^12-1,"")</f>
        <v>0.16864702906512719</v>
      </c>
    </row>
    <row r="145" spans="1:4" x14ac:dyDescent="0.2">
      <c r="A145" s="35">
        <v>26512</v>
      </c>
      <c r="B145" s="36">
        <f>VLOOKUP(A145,Data!$A:$AH,MATCH(Country!$A$1,Data!$A$1:$AH$1,),)</f>
        <v>6.3880400000000002</v>
      </c>
      <c r="C145" s="63">
        <f>IF(B133&gt;0,(Table2[[#This Row],[Country]]-B133)/B133,0)</f>
        <v>0.12137136469408591</v>
      </c>
      <c r="D145" s="63">
        <f>IF(Table2[[#This Row],[Country]]&gt;0,(((Table2[[#This Row],[Country]]-B144)/B144)+1)^12-1,"")</f>
        <v>0.15544551909910065</v>
      </c>
    </row>
    <row r="146" spans="1:4" x14ac:dyDescent="0.2">
      <c r="A146" s="35">
        <v>26543</v>
      </c>
      <c r="B146" s="36">
        <f>VLOOKUP(A146,Data!$A:$AH,MATCH(Country!$A$1,Data!$A$1:$AH$1,),)</f>
        <v>6.4678180000000003</v>
      </c>
      <c r="C146" s="63">
        <f>IF(B134&gt;0,(Table2[[#This Row],[Country]]-B134)/B134,0)</f>
        <v>0.12389891992846329</v>
      </c>
      <c r="D146" s="63">
        <f>IF(Table2[[#This Row],[Country]]&gt;0,(((Table2[[#This Row],[Country]]-B145)/B145)+1)^12-1,"")</f>
        <v>0.16059839353159955</v>
      </c>
    </row>
    <row r="147" spans="1:4" x14ac:dyDescent="0.2">
      <c r="A147" s="35">
        <v>26573</v>
      </c>
      <c r="B147" s="36">
        <f>VLOOKUP(A147,Data!$A:$AH,MATCH(Country!$A$1,Data!$A$1:$AH$1,),)</f>
        <v>6.5392849999999996</v>
      </c>
      <c r="C147" s="63">
        <f>IF(B135&gt;0,(Table2[[#This Row],[Country]]-B135)/B135,0)</f>
        <v>0.12671813149721364</v>
      </c>
      <c r="D147" s="63">
        <f>IF(Table2[[#This Row],[Country]]&gt;0,(((Table2[[#This Row],[Country]]-B146)/B146)+1)^12-1,"")</f>
        <v>0.14095810659686947</v>
      </c>
    </row>
    <row r="148" spans="1:4" x14ac:dyDescent="0.2">
      <c r="A148" s="35">
        <v>26604</v>
      </c>
      <c r="B148" s="36">
        <f>VLOOKUP(A148,Data!$A:$AH,MATCH(Country!$A$1,Data!$A$1:$AH$1,),)</f>
        <v>6.5974560000000002</v>
      </c>
      <c r="C148" s="63">
        <f>IF(B136&gt;0,(Table2[[#This Row],[Country]]-B136)/B136,0)</f>
        <v>0.12673847213756576</v>
      </c>
      <c r="D148" s="63">
        <f>IF(Table2[[#This Row],[Country]]&gt;0,(((Table2[[#This Row],[Country]]-B147)/B147)+1)^12-1,"")</f>
        <v>0.11212817542837139</v>
      </c>
    </row>
    <row r="149" spans="1:4" x14ac:dyDescent="0.2">
      <c r="A149" s="35">
        <v>26634</v>
      </c>
      <c r="B149" s="36">
        <f>VLOOKUP(A149,Data!$A:$AH,MATCH(Country!$A$1,Data!$A$1:$AH$1,),)</f>
        <v>6.667262</v>
      </c>
      <c r="C149" s="63">
        <f>IF(B137&gt;0,(Table2[[#This Row],[Country]]-B137)/B137,0)</f>
        <v>0.12952272043844154</v>
      </c>
      <c r="D149" s="63">
        <f>IF(Table2[[#This Row],[Country]]&gt;0,(((Table2[[#This Row],[Country]]-B148)/B148)+1)^12-1,"")</f>
        <v>0.13462469224334339</v>
      </c>
    </row>
    <row r="150" spans="1:4" x14ac:dyDescent="0.2">
      <c r="A150" s="35">
        <v>26665</v>
      </c>
      <c r="B150" s="36">
        <f>VLOOKUP(A150,Data!$A:$AH,MATCH(Country!$A$1,Data!$A$1:$AH$1,),)</f>
        <v>6.7337439999999997</v>
      </c>
      <c r="C150" s="63">
        <f>IF(B138&gt;0,(Table2[[#This Row],[Country]]-B138)/B138,0)</f>
        <v>0.1290232202998513</v>
      </c>
      <c r="D150" s="63">
        <f>IF(Table2[[#This Row],[Country]]&gt;0,(((Table2[[#This Row],[Country]]-B149)/B149)+1)^12-1,"")</f>
        <v>0.1264423202408187</v>
      </c>
    </row>
    <row r="151" spans="1:4" x14ac:dyDescent="0.2">
      <c r="A151" s="35">
        <v>26696</v>
      </c>
      <c r="B151" s="36">
        <f>VLOOKUP(A151,Data!$A:$AH,MATCH(Country!$A$1,Data!$A$1:$AH$1,),)</f>
        <v>6.7653220000000003</v>
      </c>
      <c r="C151" s="63">
        <f>IF(B139&gt;0,(Table2[[#This Row],[Country]]-B139)/B139,0)</f>
        <v>0.12181334776614738</v>
      </c>
      <c r="D151" s="63">
        <f>IF(Table2[[#This Row],[Country]]&gt;0,(((Table2[[#This Row],[Country]]-B150)/B150)+1)^12-1,"")</f>
        <v>5.7748564305753591E-2</v>
      </c>
    </row>
    <row r="152" spans="1:4" x14ac:dyDescent="0.2">
      <c r="A152" s="35">
        <v>26724</v>
      </c>
      <c r="B152" s="36">
        <f>VLOOKUP(A152,Data!$A:$AH,MATCH(Country!$A$1,Data!$A$1:$AH$1,),)</f>
        <v>6.7752949999999998</v>
      </c>
      <c r="C152" s="63">
        <f>IF(B140&gt;0,(Table2[[#This Row],[Country]]-B140)/B140,0)</f>
        <v>0.11152024576734296</v>
      </c>
      <c r="D152" s="63">
        <f>IF(Table2[[#This Row],[Country]]&gt;0,(((Table2[[#This Row],[Country]]-B151)/B151)+1)^12-1,"")</f>
        <v>1.7833753677849895E-2</v>
      </c>
    </row>
    <row r="153" spans="1:4" x14ac:dyDescent="0.2">
      <c r="A153" s="35">
        <v>26755</v>
      </c>
      <c r="B153" s="36">
        <f>VLOOKUP(A153,Data!$A:$AH,MATCH(Country!$A$1,Data!$A$1:$AH$1,),)</f>
        <v>6.8118600000000002</v>
      </c>
      <c r="C153" s="63">
        <f>IF(B141&gt;0,(Table2[[#This Row],[Country]]-B141)/B141,0)</f>
        <v>0.11010307450440754</v>
      </c>
      <c r="D153" s="63">
        <f>IF(Table2[[#This Row],[Country]]&gt;0,(((Table2[[#This Row],[Country]]-B152)/B152)+1)^12-1,"")</f>
        <v>6.6719049061163105E-2</v>
      </c>
    </row>
    <row r="154" spans="1:4" x14ac:dyDescent="0.2">
      <c r="A154" s="35">
        <v>26785</v>
      </c>
      <c r="B154" s="36">
        <f>VLOOKUP(A154,Data!$A:$AH,MATCH(Country!$A$1,Data!$A$1:$AH$1,),)</f>
        <v>6.8708619999999998</v>
      </c>
      <c r="C154" s="63">
        <f>IF(B142&gt;0,(Table2[[#This Row],[Country]]-B142)/B142,0)</f>
        <v>0.11233695663611919</v>
      </c>
      <c r="D154" s="63">
        <f>IF(Table2[[#This Row],[Country]]&gt;0,(((Table2[[#This Row],[Country]]-B153)/B153)+1)^12-1,"")</f>
        <v>0.10903728673739432</v>
      </c>
    </row>
    <row r="155" spans="1:4" x14ac:dyDescent="0.2">
      <c r="A155" s="35">
        <v>26816</v>
      </c>
      <c r="B155" s="36">
        <f>VLOOKUP(A155,Data!$A:$AH,MATCH(Country!$A$1,Data!$A$1:$AH$1,),)</f>
        <v>6.9248779999999996</v>
      </c>
      <c r="C155" s="63">
        <f>IF(B143&gt;0,(Table2[[#This Row],[Country]]-B143)/B143,0)</f>
        <v>0.11151135141937271</v>
      </c>
      <c r="D155" s="63">
        <f>IF(Table2[[#This Row],[Country]]&gt;0,(((Table2[[#This Row],[Country]]-B154)/B154)+1)^12-1,"")</f>
        <v>9.8527182740648644E-2</v>
      </c>
    </row>
    <row r="156" spans="1:4" x14ac:dyDescent="0.2">
      <c r="A156" s="35">
        <v>26846</v>
      </c>
      <c r="B156" s="36">
        <f>VLOOKUP(A156,Data!$A:$AH,MATCH(Country!$A$1,Data!$A$1:$AH$1,),)</f>
        <v>6.9514699999999996</v>
      </c>
      <c r="C156" s="63">
        <f>IF(B144&gt;0,(Table2[[#This Row],[Country]]-B144)/B144,0)</f>
        <v>0.10138244175077381</v>
      </c>
      <c r="D156" s="63">
        <f>IF(Table2[[#This Row],[Country]]&gt;0,(((Table2[[#This Row],[Country]]-B155)/B155)+1)^12-1,"")</f>
        <v>4.7066621754783489E-2</v>
      </c>
    </row>
    <row r="157" spans="1:4" x14ac:dyDescent="0.2">
      <c r="A157" s="35">
        <v>26877</v>
      </c>
      <c r="B157" s="36">
        <f>VLOOKUP(A157,Data!$A:$AH,MATCH(Country!$A$1,Data!$A$1:$AH$1,),)</f>
        <v>6.9705839999999997</v>
      </c>
      <c r="C157" s="63">
        <f>IF(B145&gt;0,(Table2[[#This Row],[Country]]-B145)/B145,0)</f>
        <v>9.1192916763201154E-2</v>
      </c>
      <c r="D157" s="63">
        <f>IF(Table2[[#This Row],[Country]]&gt;0,(((Table2[[#This Row],[Country]]-B156)/B156)+1)^12-1,"")</f>
        <v>3.3499205148611599E-2</v>
      </c>
    </row>
    <row r="158" spans="1:4" x14ac:dyDescent="0.2">
      <c r="A158" s="35">
        <v>26908</v>
      </c>
      <c r="B158" s="36">
        <f>VLOOKUP(A158,Data!$A:$AH,MATCH(Country!$A$1,Data!$A$1:$AH$1,),)</f>
        <v>6.9747389999999996</v>
      </c>
      <c r="C158" s="63">
        <f>IF(B146&gt;0,(Table2[[#This Row],[Country]]-B146)/B146,0)</f>
        <v>7.8375891220191923E-2</v>
      </c>
      <c r="D158" s="63">
        <f>IF(Table2[[#This Row],[Country]]&gt;0,(((Table2[[#This Row],[Country]]-B157)/B157)+1)^12-1,"")</f>
        <v>7.1764126548106155E-3</v>
      </c>
    </row>
    <row r="159" spans="1:4" x14ac:dyDescent="0.2">
      <c r="A159" s="35">
        <v>26938</v>
      </c>
      <c r="B159" s="36">
        <f>VLOOKUP(A159,Data!$A:$AH,MATCH(Country!$A$1,Data!$A$1:$AH$1,),)</f>
        <v>7.0021630000000004</v>
      </c>
      <c r="C159" s="63">
        <f>IF(B147&gt;0,(Table2[[#This Row],[Country]]-B147)/B147,0)</f>
        <v>7.0784191238033034E-2</v>
      </c>
      <c r="D159" s="63">
        <f>IF(Table2[[#This Row],[Country]]&gt;0,(((Table2[[#This Row],[Country]]-B158)/B158)+1)^12-1,"")</f>
        <v>4.8216683996951115E-2</v>
      </c>
    </row>
    <row r="160" spans="1:4" x14ac:dyDescent="0.2">
      <c r="A160" s="35">
        <v>26969</v>
      </c>
      <c r="B160" s="36">
        <f>VLOOKUP(A160,Data!$A:$AH,MATCH(Country!$A$1,Data!$A$1:$AH$1,),)</f>
        <v>7.0545169999999997</v>
      </c>
      <c r="C160" s="63">
        <f>IF(B148&gt;0,(Table2[[#This Row],[Country]]-B148)/B148,0)</f>
        <v>6.927837032941174E-2</v>
      </c>
      <c r="D160" s="63">
        <f>IF(Table2[[#This Row],[Country]]&gt;0,(((Table2[[#This Row],[Country]]-B159)/B159)+1)^12-1,"")</f>
        <v>9.3505110483891984E-2</v>
      </c>
    </row>
    <row r="161" spans="1:4" x14ac:dyDescent="0.2">
      <c r="A161" s="35">
        <v>26999</v>
      </c>
      <c r="B161" s="36">
        <f>VLOOKUP(A161,Data!$A:$AH,MATCH(Country!$A$1,Data!$A$1:$AH$1,),)</f>
        <v>7.1093640000000002</v>
      </c>
      <c r="C161" s="63">
        <f>IF(B149&gt;0,(Table2[[#This Row],[Country]]-B149)/B149,0)</f>
        <v>6.6309378572493513E-2</v>
      </c>
      <c r="D161" s="63">
        <f>IF(Table2[[#This Row],[Country]]&gt;0,(((Table2[[#This Row],[Country]]-B160)/B160)+1)^12-1,"")</f>
        <v>9.7391510409390314E-2</v>
      </c>
    </row>
    <row r="162" spans="1:4" x14ac:dyDescent="0.2">
      <c r="A162" s="35">
        <v>27030</v>
      </c>
      <c r="B162" s="36">
        <f>VLOOKUP(A162,Data!$A:$AH,MATCH(Country!$A$1,Data!$A$1:$AH$1,),)</f>
        <v>7.1442670000000001</v>
      </c>
      <c r="C162" s="63">
        <f>IF(B150&gt;0,(Table2[[#This Row],[Country]]-B150)/B150,0)</f>
        <v>6.0965044112161144E-2</v>
      </c>
      <c r="D162" s="63">
        <f>IF(Table2[[#This Row],[Country]]&gt;0,(((Table2[[#This Row],[Country]]-B161)/B161)+1)^12-1,"")</f>
        <v>6.0530381300822445E-2</v>
      </c>
    </row>
    <row r="163" spans="1:4" x14ac:dyDescent="0.2">
      <c r="A163" s="35">
        <v>27061</v>
      </c>
      <c r="B163" s="36">
        <f>VLOOKUP(A163,Data!$A:$AH,MATCH(Country!$A$1,Data!$A$1:$AH$1,),)</f>
        <v>7.1816630000000004</v>
      </c>
      <c r="C163" s="63">
        <f>IF(B151&gt;0,(Table2[[#This Row],[Country]]-B151)/B151,0)</f>
        <v>6.1540455871871298E-2</v>
      </c>
      <c r="D163" s="63">
        <f>IF(Table2[[#This Row],[Country]]&gt;0,(((Table2[[#This Row],[Country]]-B162)/B162)+1)^12-1,"")</f>
        <v>6.4653143576863137E-2</v>
      </c>
    </row>
    <row r="164" spans="1:4" x14ac:dyDescent="0.2">
      <c r="A164" s="35">
        <v>27089</v>
      </c>
      <c r="B164" s="36">
        <f>VLOOKUP(A164,Data!$A:$AH,MATCH(Country!$A$1,Data!$A$1:$AH$1,),)</f>
        <v>7.2306929999999996</v>
      </c>
      <c r="C164" s="63">
        <f>IF(B152&gt;0,(Table2[[#This Row],[Country]]-B152)/B152,0)</f>
        <v>6.7214490291566606E-2</v>
      </c>
      <c r="D164" s="63">
        <f>IF(Table2[[#This Row],[Country]]&gt;0,(((Table2[[#This Row],[Country]]-B163)/B163)+1)^12-1,"")</f>
        <v>8.5072629423855295E-2</v>
      </c>
    </row>
    <row r="165" spans="1:4" x14ac:dyDescent="0.2">
      <c r="A165" s="35">
        <v>27120</v>
      </c>
      <c r="B165" s="36">
        <f>VLOOKUP(A165,Data!$A:$AH,MATCH(Country!$A$1,Data!$A$1:$AH$1,),)</f>
        <v>7.2539619999999996</v>
      </c>
      <c r="C165" s="63">
        <f>IF(B153&gt;0,(Table2[[#This Row],[Country]]-B153)/B153,0)</f>
        <v>6.4901803618982082E-2</v>
      </c>
      <c r="D165" s="63">
        <f>IF(Table2[[#This Row],[Country]]&gt;0,(((Table2[[#This Row],[Country]]-B164)/B164)+1)^12-1,"")</f>
        <v>3.9307932265000289E-2</v>
      </c>
    </row>
    <row r="166" spans="1:4" x14ac:dyDescent="0.2">
      <c r="A166" s="35">
        <v>27150</v>
      </c>
      <c r="B166" s="36">
        <f>VLOOKUP(A166,Data!$A:$AH,MATCH(Country!$A$1,Data!$A$1:$AH$1,),)</f>
        <v>7.2680889999999998</v>
      </c>
      <c r="C166" s="63">
        <f>IF(B154&gt;0,(Table2[[#This Row],[Country]]-B154)/B154,0)</f>
        <v>5.781327000891591E-2</v>
      </c>
      <c r="D166" s="63">
        <f>IF(Table2[[#This Row],[Country]]&gt;0,(((Table2[[#This Row],[Country]]-B165)/B165)+1)^12-1,"")</f>
        <v>2.3621800275271276E-2</v>
      </c>
    </row>
    <row r="167" spans="1:4" x14ac:dyDescent="0.2">
      <c r="A167" s="35">
        <v>27181</v>
      </c>
      <c r="B167" s="36">
        <f>VLOOKUP(A167,Data!$A:$AH,MATCH(Country!$A$1,Data!$A$1:$AH$1,),)</f>
        <v>7.2946809999999997</v>
      </c>
      <c r="C167" s="63">
        <f>IF(B155&gt;0,(Table2[[#This Row],[Country]]-B155)/B155,0)</f>
        <v>5.340209603692659E-2</v>
      </c>
      <c r="D167" s="63">
        <f>IF(Table2[[#This Row],[Country]]&gt;0,(((Table2[[#This Row],[Country]]-B166)/B166)+1)^12-1,"")</f>
        <v>4.4799162788375924E-2</v>
      </c>
    </row>
    <row r="168" spans="1:4" x14ac:dyDescent="0.2">
      <c r="A168" s="35">
        <v>27211</v>
      </c>
      <c r="B168" s="36">
        <f>VLOOKUP(A168,Data!$A:$AH,MATCH(Country!$A$1,Data!$A$1:$AH$1,),)</f>
        <v>7.3245979999999999</v>
      </c>
      <c r="C168" s="63">
        <f>IF(B156&gt;0,(Table2[[#This Row],[Country]]-B156)/B156,0)</f>
        <v>5.3676128933880227E-2</v>
      </c>
      <c r="D168" s="63">
        <f>IF(Table2[[#This Row],[Country]]&gt;0,(((Table2[[#This Row],[Country]]-B167)/B167)+1)^12-1,"")</f>
        <v>5.0339919843969794E-2</v>
      </c>
    </row>
    <row r="169" spans="1:4" x14ac:dyDescent="0.2">
      <c r="A169" s="35">
        <v>27242</v>
      </c>
      <c r="B169" s="36">
        <f>VLOOKUP(A169,Data!$A:$AH,MATCH(Country!$A$1,Data!$A$1:$AH$1,),)</f>
        <v>7.347035</v>
      </c>
      <c r="C169" s="63">
        <f>IF(B157&gt;0,(Table2[[#This Row],[Country]]-B157)/B157,0)</f>
        <v>5.4005661505549654E-2</v>
      </c>
      <c r="D169" s="63">
        <f>IF(Table2[[#This Row],[Country]]&gt;0,(((Table2[[#This Row],[Country]]-B168)/B168)+1)^12-1,"")</f>
        <v>3.7384551739187311E-2</v>
      </c>
    </row>
    <row r="170" spans="1:4" x14ac:dyDescent="0.2">
      <c r="A170" s="35">
        <v>27273</v>
      </c>
      <c r="B170" s="36">
        <f>VLOOKUP(A170,Data!$A:$AH,MATCH(Country!$A$1,Data!$A$1:$AH$1,),)</f>
        <v>7.3786139999999998</v>
      </c>
      <c r="C170" s="63">
        <f>IF(B158&gt;0,(Table2[[#This Row],[Country]]-B158)/B158,0)</f>
        <v>5.7905392588884004E-2</v>
      </c>
      <c r="D170" s="63">
        <f>IF(Table2[[#This Row],[Country]]&gt;0,(((Table2[[#This Row],[Country]]-B169)/B169)+1)^12-1,"")</f>
        <v>5.2815313993562096E-2</v>
      </c>
    </row>
    <row r="171" spans="1:4" x14ac:dyDescent="0.2">
      <c r="A171" s="35">
        <v>27303</v>
      </c>
      <c r="B171" s="36">
        <f>VLOOKUP(A171,Data!$A:$AH,MATCH(Country!$A$1,Data!$A$1:$AH$1,),)</f>
        <v>7.423489</v>
      </c>
      <c r="C171" s="63">
        <f>IF(B159&gt;0,(Table2[[#This Row],[Country]]-B159)/B159,0)</f>
        <v>6.017083578317152E-2</v>
      </c>
      <c r="D171" s="63">
        <f>IF(Table2[[#This Row],[Country]]&gt;0,(((Table2[[#This Row],[Country]]-B170)/B170)+1)^12-1,"")</f>
        <v>7.5472558606986428E-2</v>
      </c>
    </row>
    <row r="172" spans="1:4" x14ac:dyDescent="0.2">
      <c r="A172" s="35">
        <v>27334</v>
      </c>
      <c r="B172" s="36">
        <f>VLOOKUP(A172,Data!$A:$AH,MATCH(Country!$A$1,Data!$A$1:$AH$1,),)</f>
        <v>7.4675330000000004</v>
      </c>
      <c r="C172" s="63">
        <f>IF(B160&gt;0,(Table2[[#This Row],[Country]]-B160)/B160,0)</f>
        <v>5.8546318621104848E-2</v>
      </c>
      <c r="D172" s="63">
        <f>IF(Table2[[#This Row],[Country]]&gt;0,(((Table2[[#This Row],[Country]]-B171)/B171)+1)^12-1,"")</f>
        <v>7.3566555936687816E-2</v>
      </c>
    </row>
    <row r="173" spans="1:4" x14ac:dyDescent="0.2">
      <c r="A173" s="35">
        <v>27364</v>
      </c>
      <c r="B173" s="36">
        <f>VLOOKUP(A173,Data!$A:$AH,MATCH(Country!$A$1,Data!$A$1:$AH$1,),)</f>
        <v>7.4966189999999999</v>
      </c>
      <c r="C173" s="63">
        <f>IF(B161&gt;0,(Table2[[#This Row],[Country]]-B161)/B161,0)</f>
        <v>5.4471117247618731E-2</v>
      </c>
      <c r="D173" s="63">
        <f>IF(Table2[[#This Row],[Country]]&gt;0,(((Table2[[#This Row],[Country]]-B172)/B172)+1)^12-1,"")</f>
        <v>4.7754333521378367E-2</v>
      </c>
    </row>
    <row r="174" spans="1:4" x14ac:dyDescent="0.2">
      <c r="A174" s="35">
        <v>27395</v>
      </c>
      <c r="B174" s="36">
        <f>VLOOKUP(A174,Data!$A:$AH,MATCH(Country!$A$1,Data!$A$1:$AH$1,),)</f>
        <v>7.5315219999999998</v>
      </c>
      <c r="C174" s="63">
        <f>IF(B162&gt;0,(Table2[[#This Row],[Country]]-B162)/B162,0)</f>
        <v>5.4205001016899242E-2</v>
      </c>
      <c r="D174" s="63">
        <f>IF(Table2[[#This Row],[Country]]&gt;0,(((Table2[[#This Row],[Country]]-B173)/B173)+1)^12-1,"")</f>
        <v>5.7323090714405112E-2</v>
      </c>
    </row>
    <row r="175" spans="1:4" x14ac:dyDescent="0.2">
      <c r="A175" s="35">
        <v>27426</v>
      </c>
      <c r="B175" s="36">
        <f>VLOOKUP(A175,Data!$A:$AH,MATCH(Country!$A$1,Data!$A$1:$AH$1,),)</f>
        <v>7.5963409999999998</v>
      </c>
      <c r="C175" s="63">
        <f>IF(B163&gt;0,(Table2[[#This Row],[Country]]-B163)/B163,0)</f>
        <v>5.7741222332487532E-2</v>
      </c>
      <c r="D175" s="63">
        <f>IF(Table2[[#This Row],[Country]]&gt;0,(((Table2[[#This Row],[Country]]-B174)/B174)+1)^12-1,"")</f>
        <v>0.1083079170973078</v>
      </c>
    </row>
    <row r="176" spans="1:4" x14ac:dyDescent="0.2">
      <c r="A176" s="35">
        <v>27454</v>
      </c>
      <c r="B176" s="36">
        <f>VLOOKUP(A176,Data!$A:$AH,MATCH(Country!$A$1,Data!$A$1:$AH$1,),)</f>
        <v>7.686922</v>
      </c>
      <c r="C176" s="63">
        <f>IF(B164&gt;0,(Table2[[#This Row],[Country]]-B164)/B164,0)</f>
        <v>6.3096165194677811E-2</v>
      </c>
      <c r="D176" s="63">
        <f>IF(Table2[[#This Row],[Country]]&gt;0,(((Table2[[#This Row],[Country]]-B175)/B175)+1)^12-1,"")</f>
        <v>0.15285919339066623</v>
      </c>
    </row>
    <row r="177" spans="1:4" x14ac:dyDescent="0.2">
      <c r="A177" s="35">
        <v>27485</v>
      </c>
      <c r="B177" s="36">
        <f>VLOOKUP(A177,Data!$A:$AH,MATCH(Country!$A$1,Data!$A$1:$AH$1,),)</f>
        <v>7.7708550000000001</v>
      </c>
      <c r="C177" s="63">
        <f>IF(B165&gt;0,(Table2[[#This Row],[Country]]-B165)/B165,0)</f>
        <v>7.1256645678596131E-2</v>
      </c>
      <c r="D177" s="63">
        <f>IF(Table2[[#This Row],[Country]]&gt;0,(((Table2[[#This Row],[Country]]-B176)/B176)+1)^12-1,"")</f>
        <v>0.13918949865778774</v>
      </c>
    </row>
    <row r="178" spans="1:4" x14ac:dyDescent="0.2">
      <c r="A178" s="35">
        <v>27515</v>
      </c>
      <c r="B178" s="36">
        <f>VLOOKUP(A178,Data!$A:$AH,MATCH(Country!$A$1,Data!$A$1:$AH$1,),)</f>
        <v>7.8772250000000001</v>
      </c>
      <c r="C178" s="63">
        <f>IF(B166&gt;0,(Table2[[#This Row],[Country]]-B166)/B166,0)</f>
        <v>8.3809650652324208E-2</v>
      </c>
      <c r="D178" s="63">
        <f>IF(Table2[[#This Row],[Country]]&gt;0,(((Table2[[#This Row],[Country]]-B177)/B177)+1)^12-1,"")</f>
        <v>0.17720837373865517</v>
      </c>
    </row>
    <row r="179" spans="1:4" x14ac:dyDescent="0.2">
      <c r="A179" s="35">
        <v>27546</v>
      </c>
      <c r="B179" s="36">
        <f>VLOOKUP(A179,Data!$A:$AH,MATCH(Country!$A$1,Data!$A$1:$AH$1,),)</f>
        <v>8.0027089999999994</v>
      </c>
      <c r="C179" s="63">
        <f>IF(B167&gt;0,(Table2[[#This Row],[Country]]-B167)/B167,0)</f>
        <v>9.7060858452891863E-2</v>
      </c>
      <c r="D179" s="63">
        <f>IF(Table2[[#This Row],[Country]]&gt;0,(((Table2[[#This Row],[Country]]-B178)/B178)+1)^12-1,"")</f>
        <v>0.20883017986570263</v>
      </c>
    </row>
    <row r="180" spans="1:4" x14ac:dyDescent="0.2">
      <c r="A180" s="35">
        <v>27576</v>
      </c>
      <c r="B180" s="36">
        <f>VLOOKUP(A180,Data!$A:$AH,MATCH(Country!$A$1,Data!$A$1:$AH$1,),)</f>
        <v>8.1032620000000009</v>
      </c>
      <c r="C180" s="63">
        <f>IF(B168&gt;0,(Table2[[#This Row],[Country]]-B168)/B168,0)</f>
        <v>0.10630808680558318</v>
      </c>
      <c r="D180" s="63">
        <f>IF(Table2[[#This Row],[Country]]&gt;0,(((Table2[[#This Row],[Country]]-B179)/B179)+1)^12-1,"")</f>
        <v>0.16164725776817379</v>
      </c>
    </row>
    <row r="181" spans="1:4" x14ac:dyDescent="0.2">
      <c r="A181" s="35">
        <v>27607</v>
      </c>
      <c r="B181" s="36">
        <f>VLOOKUP(A181,Data!$A:$AH,MATCH(Country!$A$1,Data!$A$1:$AH$1,),)</f>
        <v>8.1697439999999997</v>
      </c>
      <c r="C181" s="63">
        <f>IF(B169&gt;0,(Table2[[#This Row],[Country]]-B169)/B169,0)</f>
        <v>0.11197836950552158</v>
      </c>
      <c r="D181" s="63">
        <f>IF(Table2[[#This Row],[Country]]&gt;0,(((Table2[[#This Row],[Country]]-B180)/B180)+1)^12-1,"")</f>
        <v>0.1030185201821765</v>
      </c>
    </row>
    <row r="182" spans="1:4" x14ac:dyDescent="0.2">
      <c r="A182" s="35">
        <v>27638</v>
      </c>
      <c r="B182" s="36">
        <f>VLOOKUP(A182,Data!$A:$AH,MATCH(Country!$A$1,Data!$A$1:$AH$1,),)</f>
        <v>8.2395499999999995</v>
      </c>
      <c r="C182" s="63">
        <f>IF(B170&gt;0,(Table2[[#This Row],[Country]]-B170)/B170,0)</f>
        <v>0.11667990763577005</v>
      </c>
      <c r="D182" s="63">
        <f>IF(Table2[[#This Row],[Country]]&gt;0,(((Table2[[#This Row],[Country]]-B181)/B181)+1)^12-1,"")</f>
        <v>0.10749186614941952</v>
      </c>
    </row>
    <row r="183" spans="1:4" x14ac:dyDescent="0.2">
      <c r="A183" s="35">
        <v>27668</v>
      </c>
      <c r="B183" s="36">
        <f>VLOOKUP(A183,Data!$A:$AH,MATCH(Country!$A$1,Data!$A$1:$AH$1,),)</f>
        <v>8.2919029999999996</v>
      </c>
      <c r="C183" s="63">
        <f>IF(B171&gt;0,(Table2[[#This Row],[Country]]-B171)/B171,0)</f>
        <v>0.11698192049587459</v>
      </c>
      <c r="D183" s="63">
        <f>IF(Table2[[#This Row],[Country]]&gt;0,(((Table2[[#This Row],[Country]]-B182)/B182)+1)^12-1,"")</f>
        <v>7.8968172303905071E-2</v>
      </c>
    </row>
    <row r="184" spans="1:4" x14ac:dyDescent="0.2">
      <c r="A184" s="35">
        <v>27699</v>
      </c>
      <c r="B184" s="36">
        <f>VLOOKUP(A184,Data!$A:$AH,MATCH(Country!$A$1,Data!$A$1:$AH$1,),)</f>
        <v>8.3675259999999998</v>
      </c>
      <c r="C184" s="63">
        <f>IF(B172&gt;0,(Table2[[#This Row],[Country]]-B172)/B172,0)</f>
        <v>0.12052079314547379</v>
      </c>
      <c r="D184" s="63">
        <f>IF(Table2[[#This Row],[Country]]&gt;0,(((Table2[[#This Row],[Country]]-B183)/B183)+1)^12-1,"")</f>
        <v>0.11510121715548083</v>
      </c>
    </row>
    <row r="185" spans="1:4" x14ac:dyDescent="0.2">
      <c r="A185" s="35">
        <v>27729</v>
      </c>
      <c r="B185" s="36">
        <f>VLOOKUP(A185,Data!$A:$AH,MATCH(Country!$A$1,Data!$A$1:$AH$1,),)</f>
        <v>8.4448109999999996</v>
      </c>
      <c r="C185" s="63">
        <f>IF(B173&gt;0,(Table2[[#This Row],[Country]]-B173)/B173,0)</f>
        <v>0.12648261836435862</v>
      </c>
      <c r="D185" s="63">
        <f>IF(Table2[[#This Row],[Country]]&gt;0,(((Table2[[#This Row],[Country]]-B184)/B184)+1)^12-1,"")</f>
        <v>0.11664304423426963</v>
      </c>
    </row>
    <row r="186" spans="1:4" x14ac:dyDescent="0.2">
      <c r="A186" s="35">
        <v>27760</v>
      </c>
      <c r="B186" s="36">
        <f>VLOOKUP(A186,Data!$A:$AH,MATCH(Country!$A$1,Data!$A$1:$AH$1,),)</f>
        <v>8.5312370000000008</v>
      </c>
      <c r="C186" s="63">
        <f>IF(B174&gt;0,(Table2[[#This Row],[Country]]-B174)/B174,0)</f>
        <v>0.13273744669404153</v>
      </c>
      <c r="D186" s="63">
        <f>IF(Table2[[#This Row],[Country]]&gt;0,(((Table2[[#This Row],[Country]]-B185)/B185)+1)^12-1,"")</f>
        <v>0.1299646895628499</v>
      </c>
    </row>
    <row r="187" spans="1:4" x14ac:dyDescent="0.2">
      <c r="A187" s="35">
        <v>27791</v>
      </c>
      <c r="B187" s="36">
        <f>VLOOKUP(A187,Data!$A:$AH,MATCH(Country!$A$1,Data!$A$1:$AH$1,),)</f>
        <v>8.6450859999999992</v>
      </c>
      <c r="C187" s="63">
        <f>IF(B175&gt;0,(Table2[[#This Row],[Country]]-B175)/B175,0)</f>
        <v>0.13805923141154397</v>
      </c>
      <c r="D187" s="63">
        <f>IF(Table2[[#This Row],[Country]]&gt;0,(((Table2[[#This Row],[Country]]-B186)/B186)+1)^12-1,"")</f>
        <v>0.1724321847463437</v>
      </c>
    </row>
    <row r="188" spans="1:4" x14ac:dyDescent="0.2">
      <c r="A188" s="35">
        <v>27820</v>
      </c>
      <c r="B188" s="36">
        <f>VLOOKUP(A188,Data!$A:$AH,MATCH(Country!$A$1,Data!$A$1:$AH$1,),)</f>
        <v>8.7256959999999992</v>
      </c>
      <c r="C188" s="63">
        <f>IF(B176&gt;0,(Table2[[#This Row],[Country]]-B176)/B176,0)</f>
        <v>0.13513523358244031</v>
      </c>
      <c r="D188" s="63">
        <f>IF(Table2[[#This Row],[Country]]&gt;0,(((Table2[[#This Row],[Country]]-B187)/B187)+1)^12-1,"")</f>
        <v>0.11781291728548604</v>
      </c>
    </row>
    <row r="189" spans="1:4" x14ac:dyDescent="0.2">
      <c r="A189" s="35">
        <v>27851</v>
      </c>
      <c r="B189" s="36">
        <f>VLOOKUP(A189,Data!$A:$AH,MATCH(Country!$A$1,Data!$A$1:$AH$1,),)</f>
        <v>8.8154450000000004</v>
      </c>
      <c r="C189" s="63">
        <f>IF(B177&gt;0,(Table2[[#This Row],[Country]]-B177)/B177,0)</f>
        <v>0.13442407560043268</v>
      </c>
      <c r="D189" s="63">
        <f>IF(Table2[[#This Row],[Country]]&gt;0,(((Table2[[#This Row],[Country]]-B188)/B188)+1)^12-1,"")</f>
        <v>0.13065457207109854</v>
      </c>
    </row>
    <row r="190" spans="1:4" x14ac:dyDescent="0.2">
      <c r="A190" s="35">
        <v>27881</v>
      </c>
      <c r="B190" s="36">
        <f>VLOOKUP(A190,Data!$A:$AH,MATCH(Country!$A$1,Data!$A$1:$AH$1,),)</f>
        <v>8.9093499999999999</v>
      </c>
      <c r="C190" s="63">
        <f>IF(B178&gt;0,(Table2[[#This Row],[Country]]-B178)/B178,0)</f>
        <v>0.13102647188572114</v>
      </c>
      <c r="D190" s="63">
        <f>IF(Table2[[#This Row],[Country]]&gt;0,(((Table2[[#This Row],[Country]]-B189)/B189)+1)^12-1,"")</f>
        <v>0.13558948310565677</v>
      </c>
    </row>
    <row r="191" spans="1:4" x14ac:dyDescent="0.2">
      <c r="A191" s="35">
        <v>27912</v>
      </c>
      <c r="B191" s="36">
        <f>VLOOKUP(A191,Data!$A:$AH,MATCH(Country!$A$1,Data!$A$1:$AH$1,),)</f>
        <v>8.9550560000000008</v>
      </c>
      <c r="C191" s="63">
        <f>IF(B179&gt;0,(Table2[[#This Row],[Country]]-B179)/B179,0)</f>
        <v>0.11900307758285369</v>
      </c>
      <c r="D191" s="63">
        <f>IF(Table2[[#This Row],[Country]]&gt;0,(((Table2[[#This Row],[Country]]-B190)/B190)+1)^12-1,"")</f>
        <v>6.3328436355371442E-2</v>
      </c>
    </row>
    <row r="192" spans="1:4" x14ac:dyDescent="0.2">
      <c r="A192" s="35">
        <v>27942</v>
      </c>
      <c r="B192" s="36">
        <f>VLOOKUP(A192,Data!$A:$AH,MATCH(Country!$A$1,Data!$A$1:$AH$1,),)</f>
        <v>9.027355</v>
      </c>
      <c r="C192" s="63">
        <f>IF(B180&gt;0,(Table2[[#This Row],[Country]]-B180)/B180,0)</f>
        <v>0.11403962996630235</v>
      </c>
      <c r="D192" s="63">
        <f>IF(Table2[[#This Row],[Country]]&gt;0,(((Table2[[#This Row],[Country]]-B191)/B191)+1)^12-1,"")</f>
        <v>0.10130239655403539</v>
      </c>
    </row>
    <row r="193" spans="1:4" x14ac:dyDescent="0.2">
      <c r="A193" s="35">
        <v>27973</v>
      </c>
      <c r="B193" s="36">
        <f>VLOOKUP(A193,Data!$A:$AH,MATCH(Country!$A$1,Data!$A$1:$AH$1,),)</f>
        <v>9.1304020000000001</v>
      </c>
      <c r="C193" s="63">
        <f>IF(B181&gt;0,(Table2[[#This Row],[Country]]-B181)/B181,0)</f>
        <v>0.11758728302869717</v>
      </c>
      <c r="D193" s="63">
        <f>IF(Table2[[#This Row],[Country]]&gt;0,(((Table2[[#This Row],[Country]]-B192)/B192)+1)^12-1,"")</f>
        <v>0.14591534728391276</v>
      </c>
    </row>
    <row r="194" spans="1:4" x14ac:dyDescent="0.2">
      <c r="A194" s="35">
        <v>28004</v>
      </c>
      <c r="B194" s="36">
        <f>VLOOKUP(A194,Data!$A:$AH,MATCH(Country!$A$1,Data!$A$1:$AH$1,),)</f>
        <v>9.2309540000000005</v>
      </c>
      <c r="C194" s="63">
        <f>IF(B182&gt;0,(Table2[[#This Row],[Country]]-B182)/B182,0)</f>
        <v>0.12032259043273008</v>
      </c>
      <c r="D194" s="63">
        <f>IF(Table2[[#This Row],[Country]]&gt;0,(((Table2[[#This Row],[Country]]-B193)/B193)+1)^12-1,"")</f>
        <v>0.1404605017835634</v>
      </c>
    </row>
    <row r="195" spans="1:4" x14ac:dyDescent="0.2">
      <c r="A195" s="35">
        <v>28034</v>
      </c>
      <c r="B195" s="36">
        <f>VLOOKUP(A195,Data!$A:$AH,MATCH(Country!$A$1,Data!$A$1:$AH$1,),)</f>
        <v>9.3489590000000007</v>
      </c>
      <c r="C195" s="63">
        <f>IF(B183&gt;0,(Table2[[#This Row],[Country]]-B183)/B183,0)</f>
        <v>0.12748050718876006</v>
      </c>
      <c r="D195" s="63">
        <f>IF(Table2[[#This Row],[Country]]&gt;0,(((Table2[[#This Row],[Country]]-B194)/B194)+1)^12-1,"")</f>
        <v>0.1646623084450447</v>
      </c>
    </row>
    <row r="196" spans="1:4" x14ac:dyDescent="0.2">
      <c r="A196" s="35">
        <v>28065</v>
      </c>
      <c r="B196" s="36">
        <f>VLOOKUP(A196,Data!$A:$AH,MATCH(Country!$A$1,Data!$A$1:$AH$1,),)</f>
        <v>9.458653</v>
      </c>
      <c r="C196" s="63">
        <f>IF(B184&gt;0,(Table2[[#This Row],[Country]]-B184)/B184,0)</f>
        <v>0.13040019236271272</v>
      </c>
      <c r="D196" s="63">
        <f>IF(Table2[[#This Row],[Country]]&gt;0,(((Table2[[#This Row],[Country]]-B195)/B195)+1)^12-1,"")</f>
        <v>0.15025056883456056</v>
      </c>
    </row>
    <row r="197" spans="1:4" x14ac:dyDescent="0.2">
      <c r="A197" s="35">
        <v>28095</v>
      </c>
      <c r="B197" s="36">
        <f>VLOOKUP(A197,Data!$A:$AH,MATCH(Country!$A$1,Data!$A$1:$AH$1,),)</f>
        <v>9.5733350000000002</v>
      </c>
      <c r="C197" s="63">
        <f>IF(B185&gt;0,(Table2[[#This Row],[Country]]-B185)/B185,0)</f>
        <v>0.13363519917734104</v>
      </c>
      <c r="D197" s="63">
        <f>IF(Table2[[#This Row],[Country]]&gt;0,(((Table2[[#This Row],[Country]]-B196)/B196)+1)^12-1,"")</f>
        <v>0.15560006776360136</v>
      </c>
    </row>
    <row r="198" spans="1:4" x14ac:dyDescent="0.2">
      <c r="A198" s="35">
        <v>28126</v>
      </c>
      <c r="B198" s="36">
        <f>VLOOKUP(A198,Data!$A:$AH,MATCH(Country!$A$1,Data!$A$1:$AH$1,),)</f>
        <v>9.6830289999999994</v>
      </c>
      <c r="C198" s="63">
        <f>IF(B186&gt;0,(Table2[[#This Row],[Country]]-B186)/B186,0)</f>
        <v>0.13500879180826866</v>
      </c>
      <c r="D198" s="63">
        <f>IF(Table2[[#This Row],[Country]]&gt;0,(((Table2[[#This Row],[Country]]-B197)/B197)+1)^12-1,"")</f>
        <v>0.14650436608534645</v>
      </c>
    </row>
    <row r="199" spans="1:4" x14ac:dyDescent="0.2">
      <c r="A199" s="35">
        <v>28157</v>
      </c>
      <c r="B199" s="36">
        <f>VLOOKUP(A199,Data!$A:$AH,MATCH(Country!$A$1,Data!$A$1:$AH$1,),)</f>
        <v>9.7860750000000003</v>
      </c>
      <c r="C199" s="63">
        <f>IF(B187&gt;0,(Table2[[#This Row],[Country]]-B187)/B187,0)</f>
        <v>0.13198122031406065</v>
      </c>
      <c r="D199" s="63">
        <f>IF(Table2[[#This Row],[Country]]&gt;0,(((Table2[[#This Row],[Country]]-B198)/B198)+1)^12-1,"")</f>
        <v>0.13544914530851382</v>
      </c>
    </row>
    <row r="200" spans="1:4" x14ac:dyDescent="0.2">
      <c r="A200" s="35">
        <v>28185</v>
      </c>
      <c r="B200" s="36">
        <f>VLOOKUP(A200,Data!$A:$AH,MATCH(Country!$A$1,Data!$A$1:$AH$1,),)</f>
        <v>9.8766569999999998</v>
      </c>
      <c r="C200" s="63">
        <f>IF(B188&gt;0,(Table2[[#This Row],[Country]]-B188)/B188,0)</f>
        <v>0.13190477871335429</v>
      </c>
      <c r="D200" s="63">
        <f>IF(Table2[[#This Row],[Country]]&gt;0,(((Table2[[#This Row],[Country]]-B199)/B199)+1)^12-1,"")</f>
        <v>0.11690743569302708</v>
      </c>
    </row>
    <row r="201" spans="1:4" x14ac:dyDescent="0.2">
      <c r="A201" s="35">
        <v>28216</v>
      </c>
      <c r="B201" s="36">
        <f>VLOOKUP(A201,Data!$A:$AH,MATCH(Country!$A$1,Data!$A$1:$AH$1,),)</f>
        <v>9.9688990000000004</v>
      </c>
      <c r="C201" s="63">
        <f>IF(B189&gt;0,(Table2[[#This Row],[Country]]-B189)/B189,0)</f>
        <v>0.13084467091564861</v>
      </c>
      <c r="D201" s="63">
        <f>IF(Table2[[#This Row],[Country]]&gt;0,(((Table2[[#This Row],[Country]]-B200)/B200)+1)^12-1,"")</f>
        <v>0.11801258215485899</v>
      </c>
    </row>
    <row r="202" spans="1:4" x14ac:dyDescent="0.2">
      <c r="A202" s="35">
        <v>28246</v>
      </c>
      <c r="B202" s="36">
        <f>VLOOKUP(A202,Data!$A:$AH,MATCH(Country!$A$1,Data!$A$1:$AH$1,),)</f>
        <v>10.04702</v>
      </c>
      <c r="C202" s="63">
        <f>IF(B190&gt;0,(Table2[[#This Row],[Country]]-B190)/B190,0)</f>
        <v>0.12769393951298355</v>
      </c>
      <c r="D202" s="63">
        <f>IF(Table2[[#This Row],[Country]]&gt;0,(((Table2[[#This Row],[Country]]-B201)/B201)+1)^12-1,"")</f>
        <v>9.8198509327198868E-2</v>
      </c>
    </row>
    <row r="203" spans="1:4" x14ac:dyDescent="0.2">
      <c r="A203" s="35">
        <v>28277</v>
      </c>
      <c r="B203" s="36">
        <f>VLOOKUP(A203,Data!$A:$AH,MATCH(Country!$A$1,Data!$A$1:$AH$1,),)</f>
        <v>10.120139999999999</v>
      </c>
      <c r="C203" s="63">
        <f>IF(B191&gt;0,(Table2[[#This Row],[Country]]-B191)/B191,0)</f>
        <v>0.13010348567334457</v>
      </c>
      <c r="D203" s="63">
        <f>IF(Table2[[#This Row],[Country]]&gt;0,(((Table2[[#This Row],[Country]]-B202)/B202)+1)^12-1,"")</f>
        <v>9.0915329413888246E-2</v>
      </c>
    </row>
    <row r="204" spans="1:4" x14ac:dyDescent="0.2">
      <c r="A204" s="35">
        <v>28307</v>
      </c>
      <c r="B204" s="36">
        <f>VLOOKUP(A204,Data!$A:$AH,MATCH(Country!$A$1,Data!$A$1:$AH$1,),)</f>
        <v>10.19411</v>
      </c>
      <c r="C204" s="63">
        <f>IF(B192&gt;0,(Table2[[#This Row],[Country]]-B192)/B192,0)</f>
        <v>0.12924660656415973</v>
      </c>
      <c r="D204" s="63">
        <f>IF(Table2[[#This Row],[Country]]&gt;0,(((Table2[[#This Row],[Country]]-B203)/B203)+1)^12-1,"")</f>
        <v>9.1323584387203116E-2</v>
      </c>
    </row>
    <row r="205" spans="1:4" x14ac:dyDescent="0.2">
      <c r="A205" s="35">
        <v>28338</v>
      </c>
      <c r="B205" s="36">
        <f>VLOOKUP(A205,Data!$A:$AH,MATCH(Country!$A$1,Data!$A$1:$AH$1,),)</f>
        <v>10.2797</v>
      </c>
      <c r="C205" s="63">
        <f>IF(B193&gt;0,(Table2[[#This Row],[Country]]-B193)/B193,0)</f>
        <v>0.12587594719268658</v>
      </c>
      <c r="D205" s="63">
        <f>IF(Table2[[#This Row],[Country]]&gt;0,(((Table2[[#This Row],[Country]]-B204)/B204)+1)^12-1,"")</f>
        <v>0.10553755347427174</v>
      </c>
    </row>
    <row r="206" spans="1:4" x14ac:dyDescent="0.2">
      <c r="A206" s="35">
        <v>28369</v>
      </c>
      <c r="B206" s="36">
        <f>VLOOKUP(A206,Data!$A:$AH,MATCH(Country!$A$1,Data!$A$1:$AH$1,),)</f>
        <v>10.35615</v>
      </c>
      <c r="C206" s="63">
        <f>IF(B194&gt;0,(Table2[[#This Row],[Country]]-B194)/B194,0)</f>
        <v>0.12189379342590147</v>
      </c>
      <c r="D206" s="63">
        <f>IF(Table2[[#This Row],[Country]]&gt;0,(((Table2[[#This Row],[Country]]-B205)/B205)+1)^12-1,"")</f>
        <v>9.298625434279062E-2</v>
      </c>
    </row>
    <row r="207" spans="1:4" x14ac:dyDescent="0.2">
      <c r="A207" s="35">
        <v>28399</v>
      </c>
      <c r="B207" s="36">
        <f>VLOOKUP(A207,Data!$A:$AH,MATCH(Country!$A$1,Data!$A$1:$AH$1,),)</f>
        <v>10.420970000000001</v>
      </c>
      <c r="C207" s="63">
        <f>IF(B195&gt;0,(Table2[[#This Row],[Country]]-B195)/B195,0)</f>
        <v>0.11466634948340235</v>
      </c>
      <c r="D207" s="63">
        <f>IF(Table2[[#This Row],[Country]]&gt;0,(((Table2[[#This Row],[Country]]-B206)/B206)+1)^12-1,"")</f>
        <v>7.774932975198201E-2</v>
      </c>
    </row>
    <row r="208" spans="1:4" x14ac:dyDescent="0.2">
      <c r="A208" s="35">
        <v>28430</v>
      </c>
      <c r="B208" s="36">
        <f>VLOOKUP(A208,Data!$A:$AH,MATCH(Country!$A$1,Data!$A$1:$AH$1,),)</f>
        <v>10.490780000000001</v>
      </c>
      <c r="C208" s="63">
        <f>IF(B196&gt;0,(Table2[[#This Row],[Country]]-B196)/B196,0)</f>
        <v>0.10911987150813132</v>
      </c>
      <c r="D208" s="63">
        <f>IF(Table2[[#This Row],[Country]]&gt;0,(((Table2[[#This Row],[Country]]-B207)/B207)+1)^12-1,"")</f>
        <v>8.3416904856197238E-2</v>
      </c>
    </row>
    <row r="209" spans="1:4" x14ac:dyDescent="0.2">
      <c r="A209" s="35">
        <v>28460</v>
      </c>
      <c r="B209" s="36">
        <f>VLOOKUP(A209,Data!$A:$AH,MATCH(Country!$A$1,Data!$A$1:$AH$1,),)</f>
        <v>10.556430000000001</v>
      </c>
      <c r="C209" s="63">
        <f>IF(B197&gt;0,(Table2[[#This Row],[Country]]-B197)/B197,0)</f>
        <v>0.10269096401619712</v>
      </c>
      <c r="D209" s="63">
        <f>IF(Table2[[#This Row],[Country]]&gt;0,(((Table2[[#This Row],[Country]]-B208)/B208)+1)^12-1,"")</f>
        <v>7.7733819352231892E-2</v>
      </c>
    </row>
    <row r="210" spans="1:4" x14ac:dyDescent="0.2">
      <c r="A210" s="35">
        <v>28491</v>
      </c>
      <c r="B210" s="36">
        <f>VLOOKUP(A210,Data!$A:$AH,MATCH(Country!$A$1,Data!$A$1:$AH$1,),)</f>
        <v>10.634550000000001</v>
      </c>
      <c r="C210" s="63">
        <f>IF(B198&gt;0,(Table2[[#This Row],[Country]]-B198)/B198,0)</f>
        <v>9.8266874962369882E-2</v>
      </c>
      <c r="D210" s="63">
        <f>IF(Table2[[#This Row],[Country]]&gt;0,(((Table2[[#This Row],[Country]]-B209)/B209)+1)^12-1,"")</f>
        <v>9.2507792208543549E-2</v>
      </c>
    </row>
    <row r="211" spans="1:4" x14ac:dyDescent="0.2">
      <c r="A211" s="35">
        <v>28522</v>
      </c>
      <c r="B211" s="36">
        <f>VLOOKUP(A211,Data!$A:$AH,MATCH(Country!$A$1,Data!$A$1:$AH$1,),)</f>
        <v>10.682740000000001</v>
      </c>
      <c r="C211" s="63">
        <f>IF(B199&gt;0,(Table2[[#This Row],[Country]]-B199)/B199,0)</f>
        <v>9.1626622522308535E-2</v>
      </c>
      <c r="D211" s="63">
        <f>IF(Table2[[#This Row],[Country]]&gt;0,(((Table2[[#This Row],[Country]]-B210)/B210)+1)^12-1,"")</f>
        <v>5.5753408711875618E-2</v>
      </c>
    </row>
    <row r="212" spans="1:4" x14ac:dyDescent="0.2">
      <c r="A212" s="35">
        <v>28550</v>
      </c>
      <c r="B212" s="36">
        <f>VLOOKUP(A212,Data!$A:$AH,MATCH(Country!$A$1,Data!$A$1:$AH$1,),)</f>
        <v>10.73842</v>
      </c>
      <c r="C212" s="63">
        <f>IF(B200&gt;0,(Table2[[#This Row],[Country]]-B200)/B200,0)</f>
        <v>8.7252498492151734E-2</v>
      </c>
      <c r="D212" s="63">
        <f>IF(Table2[[#This Row],[Country]]&gt;0,(((Table2[[#This Row],[Country]]-B211)/B211)+1)^12-1,"")</f>
        <v>6.4370257497532446E-2</v>
      </c>
    </row>
    <row r="213" spans="1:4" x14ac:dyDescent="0.2">
      <c r="A213" s="35">
        <v>28581</v>
      </c>
      <c r="B213" s="36">
        <f>VLOOKUP(A213,Data!$A:$AH,MATCH(Country!$A$1,Data!$A$1:$AH$1,),)</f>
        <v>10.806570000000001</v>
      </c>
      <c r="C213" s="63">
        <f>IF(B201&gt;0,(Table2[[#This Row],[Country]]-B201)/B201,0)</f>
        <v>8.4028436841420528E-2</v>
      </c>
      <c r="D213" s="63">
        <f>IF(Table2[[#This Row],[Country]]&gt;0,(((Table2[[#This Row],[Country]]-B212)/B212)+1)^12-1,"")</f>
        <v>7.8871744515665254E-2</v>
      </c>
    </row>
    <row r="214" spans="1:4" x14ac:dyDescent="0.2">
      <c r="A214" s="35">
        <v>28611</v>
      </c>
      <c r="B214" s="36">
        <f>VLOOKUP(A214,Data!$A:$AH,MATCH(Country!$A$1,Data!$A$1:$AH$1,),)</f>
        <v>10.890499999999999</v>
      </c>
      <c r="C214" s="63">
        <f>IF(B202&gt;0,(Table2[[#This Row],[Country]]-B202)/B202,0)</f>
        <v>8.3953251809989388E-2</v>
      </c>
      <c r="D214" s="63">
        <f>IF(Table2[[#This Row],[Country]]&gt;0,(((Table2[[#This Row],[Country]]-B213)/B213)+1)^12-1,"")</f>
        <v>9.728484399694004E-2</v>
      </c>
    </row>
    <row r="215" spans="1:4" x14ac:dyDescent="0.2">
      <c r="A215" s="35">
        <v>28642</v>
      </c>
      <c r="B215" s="36">
        <f>VLOOKUP(A215,Data!$A:$AH,MATCH(Country!$A$1,Data!$A$1:$AH$1,),)</f>
        <v>10.95698</v>
      </c>
      <c r="C215" s="63">
        <f>IF(B203&gt;0,(Table2[[#This Row],[Country]]-B203)/B203,0)</f>
        <v>8.2690555664249751E-2</v>
      </c>
      <c r="D215" s="63">
        <f>IF(Table2[[#This Row],[Country]]&gt;0,(((Table2[[#This Row],[Country]]-B214)/B214)+1)^12-1,"")</f>
        <v>7.5762979689436349E-2</v>
      </c>
    </row>
    <row r="216" spans="1:4" x14ac:dyDescent="0.2">
      <c r="A216" s="35">
        <v>28672</v>
      </c>
      <c r="B216" s="36">
        <f>VLOOKUP(A216,Data!$A:$AH,MATCH(Country!$A$1,Data!$A$1:$AH$1,),)</f>
        <v>11.00352</v>
      </c>
      <c r="C216" s="63">
        <f>IF(B204&gt;0,(Table2[[#This Row],[Country]]-B204)/B204,0)</f>
        <v>7.939977104425984E-2</v>
      </c>
      <c r="D216" s="63">
        <f>IF(Table2[[#This Row],[Country]]&gt;0,(((Table2[[#This Row],[Country]]-B215)/B215)+1)^12-1,"")</f>
        <v>5.2178004771333164E-2</v>
      </c>
    </row>
    <row r="217" spans="1:4" x14ac:dyDescent="0.2">
      <c r="A217" s="35">
        <v>28703</v>
      </c>
      <c r="B217" s="36">
        <f>VLOOKUP(A217,Data!$A:$AH,MATCH(Country!$A$1,Data!$A$1:$AH$1,),)</f>
        <v>11.081630000000001</v>
      </c>
      <c r="C217" s="63">
        <f>IF(B205&gt;0,(Table2[[#This Row],[Country]]-B205)/B205,0)</f>
        <v>7.8011031450334195E-2</v>
      </c>
      <c r="D217" s="63">
        <f>IF(Table2[[#This Row],[Country]]&gt;0,(((Table2[[#This Row],[Country]]-B216)/B216)+1)^12-1,"")</f>
        <v>8.8589399941628288E-2</v>
      </c>
    </row>
    <row r="218" spans="1:4" x14ac:dyDescent="0.2">
      <c r="A218" s="35">
        <v>28734</v>
      </c>
      <c r="B218" s="36">
        <f>VLOOKUP(A218,Data!$A:$AH,MATCH(Country!$A$1,Data!$A$1:$AH$1,),)</f>
        <v>11.177199999999999</v>
      </c>
      <c r="C218" s="63">
        <f>IF(B206&gt;0,(Table2[[#This Row],[Country]]-B206)/B206,0)</f>
        <v>7.9281393181829127E-2</v>
      </c>
      <c r="D218" s="63">
        <f>IF(Table2[[#This Row],[Country]]&gt;0,(((Table2[[#This Row],[Country]]-B217)/B217)+1)^12-1,"")</f>
        <v>0.10854293366382284</v>
      </c>
    </row>
    <row r="219" spans="1:4" x14ac:dyDescent="0.2">
      <c r="A219" s="35">
        <v>28764</v>
      </c>
      <c r="B219" s="36">
        <f>VLOOKUP(A219,Data!$A:$AH,MATCH(Country!$A$1,Data!$A$1:$AH$1,),)</f>
        <v>11.23786</v>
      </c>
      <c r="C219" s="63">
        <f>IF(B207&gt;0,(Table2[[#This Row],[Country]]-B207)/B207,0)</f>
        <v>7.8389055913221026E-2</v>
      </c>
      <c r="D219" s="63">
        <f>IF(Table2[[#This Row],[Country]]&gt;0,(((Table2[[#This Row],[Country]]-B218)/B218)+1)^12-1,"")</f>
        <v>6.7104973044178173E-2</v>
      </c>
    </row>
    <row r="220" spans="1:4" x14ac:dyDescent="0.2">
      <c r="A220" s="35">
        <v>28795</v>
      </c>
      <c r="B220" s="36">
        <f>VLOOKUP(A220,Data!$A:$AH,MATCH(Country!$A$1,Data!$A$1:$AH$1,),)</f>
        <v>11.294370000000001</v>
      </c>
      <c r="C220" s="63">
        <f>IF(B208&gt;0,(Table2[[#This Row],[Country]]-B208)/B208,0)</f>
        <v>7.6599642733905363E-2</v>
      </c>
      <c r="D220" s="63">
        <f>IF(Table2[[#This Row],[Country]]&gt;0,(((Table2[[#This Row],[Country]]-B219)/B219)+1)^12-1,"")</f>
        <v>6.2039630636264276E-2</v>
      </c>
    </row>
    <row r="221" spans="1:4" x14ac:dyDescent="0.2">
      <c r="A221" s="35">
        <v>28825</v>
      </c>
      <c r="B221" s="36">
        <f>VLOOKUP(A221,Data!$A:$AH,MATCH(Country!$A$1,Data!$A$1:$AH$1,),)</f>
        <v>11.351710000000001</v>
      </c>
      <c r="C221" s="63">
        <f>IF(B209&gt;0,(Table2[[#This Row],[Country]]-B209)/B209,0)</f>
        <v>7.5336074790435775E-2</v>
      </c>
      <c r="D221" s="63">
        <f>IF(Table2[[#This Row],[Country]]&gt;0,(((Table2[[#This Row],[Country]]-B220)/B220)+1)^12-1,"")</f>
        <v>6.2652629509484248E-2</v>
      </c>
    </row>
    <row r="222" spans="1:4" x14ac:dyDescent="0.2">
      <c r="A222" s="35">
        <v>28856</v>
      </c>
      <c r="B222" s="36">
        <f>VLOOKUP(A222,Data!$A:$AH,MATCH(Country!$A$1,Data!$A$1:$AH$1,),)</f>
        <v>11.398250000000001</v>
      </c>
      <c r="C222" s="63">
        <f>IF(B210&gt;0,(Table2[[#This Row],[Country]]-B210)/B210,0)</f>
        <v>7.1813099755043699E-2</v>
      </c>
      <c r="D222" s="63">
        <f>IF(Table2[[#This Row],[Country]]&gt;0,(((Table2[[#This Row],[Country]]-B221)/B221)+1)^12-1,"")</f>
        <v>5.032253970666245E-2</v>
      </c>
    </row>
    <row r="223" spans="1:4" x14ac:dyDescent="0.2">
      <c r="A223" s="35">
        <v>28887</v>
      </c>
      <c r="B223" s="36">
        <f>VLOOKUP(A223,Data!$A:$AH,MATCH(Country!$A$1,Data!$A$1:$AH$1,),)</f>
        <v>11.449769999999999</v>
      </c>
      <c r="C223" s="63">
        <f>IF(B211&gt;0,(Table2[[#This Row],[Country]]-B211)/B211,0)</f>
        <v>7.1800867567683779E-2</v>
      </c>
      <c r="D223" s="63">
        <f>IF(Table2[[#This Row],[Country]]&gt;0,(((Table2[[#This Row],[Country]]-B222)/B222)+1)^12-1,"")</f>
        <v>5.5608830935164777E-2</v>
      </c>
    </row>
    <row r="224" spans="1:4" x14ac:dyDescent="0.2">
      <c r="A224" s="35">
        <v>28915</v>
      </c>
      <c r="B224" s="36">
        <f>VLOOKUP(A224,Data!$A:$AH,MATCH(Country!$A$1,Data!$A$1:$AH$1,),)</f>
        <v>11.53288</v>
      </c>
      <c r="C224" s="63">
        <f>IF(B212&gt;0,(Table2[[#This Row],[Country]]-B212)/B212,0)</f>
        <v>7.3982950936916314E-2</v>
      </c>
      <c r="D224" s="63">
        <f>IF(Table2[[#This Row],[Country]]&gt;0,(((Table2[[#This Row],[Country]]-B223)/B223)+1)^12-1,"")</f>
        <v>9.0666879953825941E-2</v>
      </c>
    </row>
    <row r="225" spans="1:4" x14ac:dyDescent="0.2">
      <c r="A225" s="35">
        <v>28946</v>
      </c>
      <c r="B225" s="36">
        <f>VLOOKUP(A225,Data!$A:$AH,MATCH(Country!$A$1,Data!$A$1:$AH$1,),)</f>
        <v>11.65171</v>
      </c>
      <c r="C225" s="63">
        <f>IF(B213&gt;0,(Table2[[#This Row],[Country]]-B213)/B213,0)</f>
        <v>7.8206128308982298E-2</v>
      </c>
      <c r="D225" s="63">
        <f>IF(Table2[[#This Row],[Country]]&gt;0,(((Table2[[#This Row],[Country]]-B224)/B224)+1)^12-1,"")</f>
        <v>0.13089614726134191</v>
      </c>
    </row>
    <row r="226" spans="1:4" x14ac:dyDescent="0.2">
      <c r="A226" s="35">
        <v>28976</v>
      </c>
      <c r="B226" s="36">
        <f>VLOOKUP(A226,Data!$A:$AH,MATCH(Country!$A$1,Data!$A$1:$AH$1,),)</f>
        <v>11.71902</v>
      </c>
      <c r="C226" s="63">
        <f>IF(B214&gt;0,(Table2[[#This Row],[Country]]-B214)/B214,0)</f>
        <v>7.6077315091134579E-2</v>
      </c>
      <c r="D226" s="63">
        <f>IF(Table2[[#This Row],[Country]]&gt;0,(((Table2[[#This Row],[Country]]-B225)/B225)+1)^12-1,"")</f>
        <v>7.1567522331515532E-2</v>
      </c>
    </row>
    <row r="227" spans="1:4" x14ac:dyDescent="0.2">
      <c r="A227" s="35">
        <v>29007</v>
      </c>
      <c r="B227" s="36">
        <f>VLOOKUP(A227,Data!$A:$AH,MATCH(Country!$A$1,Data!$A$1:$AH$1,),)</f>
        <v>11.825390000000001</v>
      </c>
      <c r="C227" s="63">
        <f>IF(B215&gt;0,(Table2[[#This Row],[Country]]-B215)/B215,0)</f>
        <v>7.9256327929776341E-2</v>
      </c>
      <c r="D227" s="63">
        <f>IF(Table2[[#This Row],[Country]]&gt;0,(((Table2[[#This Row],[Country]]-B226)/B226)+1)^12-1,"")</f>
        <v>0.11452579982883759</v>
      </c>
    </row>
    <row r="228" spans="1:4" x14ac:dyDescent="0.2">
      <c r="A228" s="35">
        <v>29037</v>
      </c>
      <c r="B228" s="36">
        <f>VLOOKUP(A228,Data!$A:$AH,MATCH(Country!$A$1,Data!$A$1:$AH$1,),)</f>
        <v>11.92346</v>
      </c>
      <c r="C228" s="63">
        <f>IF(B216&gt;0,(Table2[[#This Row],[Country]]-B216)/B216,0)</f>
        <v>8.3604155761065585E-2</v>
      </c>
      <c r="D228" s="63">
        <f>IF(Table2[[#This Row],[Country]]&gt;0,(((Table2[[#This Row],[Country]]-B227)/B227)+1)^12-1,"")</f>
        <v>0.10418518961761825</v>
      </c>
    </row>
    <row r="229" spans="1:4" x14ac:dyDescent="0.2">
      <c r="A229" s="35">
        <v>29068</v>
      </c>
      <c r="B229" s="36">
        <f>VLOOKUP(A229,Data!$A:$AH,MATCH(Country!$A$1,Data!$A$1:$AH$1,),)</f>
        <v>12.021509999999999</v>
      </c>
      <c r="C229" s="63">
        <f>IF(B217&gt;0,(Table2[[#This Row],[Country]]-B217)/B217,0)</f>
        <v>8.4814237616668189E-2</v>
      </c>
      <c r="D229" s="63">
        <f>IF(Table2[[#This Row],[Country]]&gt;0,(((Table2[[#This Row],[Country]]-B228)/B228)+1)^12-1,"")</f>
        <v>0.10326711956268286</v>
      </c>
    </row>
    <row r="230" spans="1:4" x14ac:dyDescent="0.2">
      <c r="A230" s="35">
        <v>29099</v>
      </c>
      <c r="B230" s="36">
        <f>VLOOKUP(A230,Data!$A:$AH,MATCH(Country!$A$1,Data!$A$1:$AH$1,),)</f>
        <v>12.08384</v>
      </c>
      <c r="C230" s="63">
        <f>IF(B218&gt;0,(Table2[[#This Row],[Country]]-B218)/B218,0)</f>
        <v>8.1115127223276073E-2</v>
      </c>
      <c r="D230" s="63">
        <f>IF(Table2[[#This Row],[Country]]&gt;0,(((Table2[[#This Row],[Country]]-B229)/B229)+1)^12-1,"")</f>
        <v>6.402377046289276E-2</v>
      </c>
    </row>
    <row r="231" spans="1:4" x14ac:dyDescent="0.2">
      <c r="A231" s="35">
        <v>29129</v>
      </c>
      <c r="B231" s="36">
        <f>VLOOKUP(A231,Data!$A:$AH,MATCH(Country!$A$1,Data!$A$1:$AH$1,),)</f>
        <v>12.136200000000001</v>
      </c>
      <c r="C231" s="63">
        <f>IF(B219&gt;0,(Table2[[#This Row],[Country]]-B219)/B219,0)</f>
        <v>7.9938707191582831E-2</v>
      </c>
      <c r="D231" s="63">
        <f>IF(Table2[[#This Row],[Country]]&gt;0,(((Table2[[#This Row],[Country]]-B230)/B230)+1)^12-1,"")</f>
        <v>5.3253966891297244E-2</v>
      </c>
    </row>
    <row r="232" spans="1:4" x14ac:dyDescent="0.2">
      <c r="A232" s="35">
        <v>29160</v>
      </c>
      <c r="B232" s="36">
        <f>VLOOKUP(A232,Data!$A:$AH,MATCH(Country!$A$1,Data!$A$1:$AH$1,),)</f>
        <v>12.181900000000001</v>
      </c>
      <c r="C232" s="63">
        <f>IF(B220&gt;0,(Table2[[#This Row],[Country]]-B220)/B220,0)</f>
        <v>7.8581629608380096E-2</v>
      </c>
      <c r="D232" s="63">
        <f>IF(Table2[[#This Row],[Country]]&gt;0,(((Table2[[#This Row],[Country]]-B231)/B231)+1)^12-1,"")</f>
        <v>4.6134833144431564E-2</v>
      </c>
    </row>
    <row r="233" spans="1:4" x14ac:dyDescent="0.2">
      <c r="A233" s="35">
        <v>29190</v>
      </c>
      <c r="B233" s="36">
        <f>VLOOKUP(A233,Data!$A:$AH,MATCH(Country!$A$1,Data!$A$1:$AH$1,),)</f>
        <v>12.24672</v>
      </c>
      <c r="C233" s="63">
        <f>IF(B221&gt;0,(Table2[[#This Row],[Country]]-B221)/B221,0)</f>
        <v>7.884362796442114E-2</v>
      </c>
      <c r="D233" s="63">
        <f>IF(Table2[[#This Row],[Country]]&gt;0,(((Table2[[#This Row],[Country]]-B232)/B232)+1)^12-1,"")</f>
        <v>6.5754319699019792E-2</v>
      </c>
    </row>
    <row r="234" spans="1:4" x14ac:dyDescent="0.2">
      <c r="A234" s="35">
        <v>29221</v>
      </c>
      <c r="B234" s="36">
        <f>VLOOKUP(A234,Data!$A:$AH,MATCH(Country!$A$1,Data!$A$1:$AH$1,),)</f>
        <v>12.32151</v>
      </c>
      <c r="C234" s="63">
        <f>IF(B222&gt;0,(Table2[[#This Row],[Country]]-B222)/B222,0)</f>
        <v>8.1000153532340399E-2</v>
      </c>
      <c r="D234" s="63">
        <f>IF(Table2[[#This Row],[Country]]&gt;0,(((Table2[[#This Row],[Country]]-B233)/B233)+1)^12-1,"")</f>
        <v>7.5795549501920911E-2</v>
      </c>
    </row>
    <row r="235" spans="1:4" x14ac:dyDescent="0.2">
      <c r="A235" s="35">
        <v>29252</v>
      </c>
      <c r="B235" s="36">
        <f>VLOOKUP(A235,Data!$A:$AH,MATCH(Country!$A$1,Data!$A$1:$AH$1,),)</f>
        <v>12.420400000000001</v>
      </c>
      <c r="C235" s="63">
        <f>IF(B223&gt;0,(Table2[[#This Row],[Country]]-B223)/B223,0)</f>
        <v>8.4772881900684618E-2</v>
      </c>
      <c r="D235" s="63">
        <f>IF(Table2[[#This Row],[Country]]&gt;0,(((Table2[[#This Row],[Country]]-B234)/B234)+1)^12-1,"")</f>
        <v>0.10067672909670367</v>
      </c>
    </row>
    <row r="236" spans="1:4" x14ac:dyDescent="0.2">
      <c r="A236" s="35">
        <v>29281</v>
      </c>
      <c r="B236" s="36">
        <f>VLOOKUP(A236,Data!$A:$AH,MATCH(Country!$A$1,Data!$A$1:$AH$1,),)</f>
        <v>12.463620000000001</v>
      </c>
      <c r="C236" s="63">
        <f>IF(B224&gt;0,(Table2[[#This Row],[Country]]-B224)/B224,0)</f>
        <v>8.0703172147806979E-2</v>
      </c>
      <c r="D236" s="63">
        <f>IF(Table2[[#This Row],[Country]]&gt;0,(((Table2[[#This Row],[Country]]-B235)/B235)+1)^12-1,"")</f>
        <v>4.2565627798754502E-2</v>
      </c>
    </row>
    <row r="237" spans="1:4" x14ac:dyDescent="0.2">
      <c r="A237" s="35">
        <v>29312</v>
      </c>
      <c r="B237" s="36">
        <f>VLOOKUP(A237,Data!$A:$AH,MATCH(Country!$A$1,Data!$A$1:$AH$1,),)</f>
        <v>12.483560000000001</v>
      </c>
      <c r="C237" s="63">
        <f>IF(B225&gt;0,(Table2[[#This Row],[Country]]-B225)/B225,0)</f>
        <v>7.1392954338891132E-2</v>
      </c>
      <c r="D237" s="63">
        <f>IF(Table2[[#This Row],[Country]]&gt;0,(((Table2[[#This Row],[Country]]-B236)/B236)+1)^12-1,"")</f>
        <v>1.936810842219705E-2</v>
      </c>
    </row>
    <row r="238" spans="1:4" x14ac:dyDescent="0.2">
      <c r="A238" s="35">
        <v>29342</v>
      </c>
      <c r="B238" s="36">
        <f>VLOOKUP(A238,Data!$A:$AH,MATCH(Country!$A$1,Data!$A$1:$AH$1,),)</f>
        <v>12.567489999999999</v>
      </c>
      <c r="C238" s="63">
        <f>IF(B226&gt;0,(Table2[[#This Row],[Country]]-B226)/B226,0)</f>
        <v>7.2401105211869154E-2</v>
      </c>
      <c r="D238" s="63">
        <f>IF(Table2[[#This Row],[Country]]&gt;0,(((Table2[[#This Row],[Country]]-B237)/B237)+1)^12-1,"")</f>
        <v>8.3730121363884358E-2</v>
      </c>
    </row>
    <row r="239" spans="1:4" x14ac:dyDescent="0.2">
      <c r="A239" s="35">
        <v>29373</v>
      </c>
      <c r="B239" s="36">
        <f>VLOOKUP(A239,Data!$A:$AH,MATCH(Country!$A$1,Data!$A$1:$AH$1,),)</f>
        <v>12.707940000000001</v>
      </c>
      <c r="C239" s="63">
        <f>IF(B227&gt;0,(Table2[[#This Row],[Country]]-B227)/B227,0)</f>
        <v>7.4631788042508543E-2</v>
      </c>
      <c r="D239" s="63">
        <f>IF(Table2[[#This Row],[Country]]&gt;0,(((Table2[[#This Row],[Country]]-B238)/B238)+1)^12-1,"")</f>
        <v>0.14266595465915244</v>
      </c>
    </row>
    <row r="240" spans="1:4" x14ac:dyDescent="0.2">
      <c r="A240" s="35">
        <v>29403</v>
      </c>
      <c r="B240" s="36">
        <f>VLOOKUP(A240,Data!$A:$AH,MATCH(Country!$A$1,Data!$A$1:$AH$1,),)</f>
        <v>12.843389999999999</v>
      </c>
      <c r="C240" s="63">
        <f>IF(B228&gt;0,(Table2[[#This Row],[Country]]-B228)/B228,0)</f>
        <v>7.715294050552432E-2</v>
      </c>
      <c r="D240" s="63">
        <f>IF(Table2[[#This Row],[Country]]&gt;0,(((Table2[[#This Row],[Country]]-B239)/B239)+1)^12-1,"")</f>
        <v>0.13567529292681479</v>
      </c>
    </row>
    <row r="241" spans="1:4" x14ac:dyDescent="0.2">
      <c r="A241" s="35">
        <v>29434</v>
      </c>
      <c r="B241" s="36">
        <f>VLOOKUP(A241,Data!$A:$AH,MATCH(Country!$A$1,Data!$A$1:$AH$1,),)</f>
        <v>12.97636</v>
      </c>
      <c r="C241" s="63">
        <f>IF(B229&gt;0,(Table2[[#This Row],[Country]]-B229)/B229,0)</f>
        <v>7.9428457822686205E-2</v>
      </c>
      <c r="D241" s="63">
        <f>IF(Table2[[#This Row],[Country]]&gt;0,(((Table2[[#This Row],[Country]]-B240)/B240)+1)^12-1,"")</f>
        <v>0.13156259043405294</v>
      </c>
    </row>
    <row r="242" spans="1:4" x14ac:dyDescent="0.2">
      <c r="A242" s="35">
        <v>29465</v>
      </c>
      <c r="B242" s="36">
        <f>VLOOKUP(A242,Data!$A:$AH,MATCH(Country!$A$1,Data!$A$1:$AH$1,),)</f>
        <v>13.08023</v>
      </c>
      <c r="C242" s="63">
        <f>IF(B230&gt;0,(Table2[[#This Row],[Country]]-B230)/B230,0)</f>
        <v>8.2456404586621457E-2</v>
      </c>
      <c r="D242" s="63">
        <f>IF(Table2[[#This Row],[Country]]&gt;0,(((Table2[[#This Row],[Country]]-B241)/B241)+1)^12-1,"")</f>
        <v>0.10039837517565275</v>
      </c>
    </row>
    <row r="243" spans="1:4" x14ac:dyDescent="0.2">
      <c r="A243" s="35">
        <v>29495</v>
      </c>
      <c r="B243" s="36">
        <f>VLOOKUP(A243,Data!$A:$AH,MATCH(Country!$A$1,Data!$A$1:$AH$1,),)</f>
        <v>13.169980000000001</v>
      </c>
      <c r="C243" s="63">
        <f>IF(B231&gt;0,(Table2[[#This Row],[Country]]-B231)/B231,0)</f>
        <v>8.5181523046752694E-2</v>
      </c>
      <c r="D243" s="63">
        <f>IF(Table2[[#This Row],[Country]]&gt;0,(((Table2[[#This Row],[Country]]-B242)/B242)+1)^12-1,"")</f>
        <v>8.5517472142197848E-2</v>
      </c>
    </row>
    <row r="244" spans="1:4" x14ac:dyDescent="0.2">
      <c r="A244" s="35">
        <v>29526</v>
      </c>
      <c r="B244" s="36">
        <f>VLOOKUP(A244,Data!$A:$AH,MATCH(Country!$A$1,Data!$A$1:$AH$1,),)</f>
        <v>13.26139</v>
      </c>
      <c r="C244" s="63">
        <f>IF(B232&gt;0,(Table2[[#This Row],[Country]]-B232)/B232,0)</f>
        <v>8.8614255575895362E-2</v>
      </c>
      <c r="D244" s="63">
        <f>IF(Table2[[#This Row],[Country]]&gt;0,(((Table2[[#This Row],[Country]]-B243)/B243)+1)^12-1,"")</f>
        <v>8.6543659912528437E-2</v>
      </c>
    </row>
    <row r="245" spans="1:4" x14ac:dyDescent="0.2">
      <c r="A245" s="35">
        <v>29556</v>
      </c>
      <c r="B245" s="36">
        <f>VLOOKUP(A245,Data!$A:$AH,MATCH(Country!$A$1,Data!$A$1:$AH$1,),)</f>
        <v>13.294639999999999</v>
      </c>
      <c r="C245" s="63">
        <f>IF(B233&gt;0,(Table2[[#This Row],[Country]]-B233)/B233,0)</f>
        <v>8.5567400904078772E-2</v>
      </c>
      <c r="D245" s="63">
        <f>IF(Table2[[#This Row],[Country]]&gt;0,(((Table2[[#This Row],[Country]]-B244)/B244)+1)^12-1,"")</f>
        <v>3.0505736488655177E-2</v>
      </c>
    </row>
    <row r="246" spans="1:4" x14ac:dyDescent="0.2">
      <c r="A246" s="35">
        <v>29587</v>
      </c>
      <c r="B246" s="36">
        <f>VLOOKUP(A246,Data!$A:$AH,MATCH(Country!$A$1,Data!$A$1:$AH$1,),)</f>
        <v>13.35364</v>
      </c>
      <c r="C246" s="63">
        <f>IF(B234&gt;0,(Table2[[#This Row],[Country]]-B234)/B234,0)</f>
        <v>8.3766518876339055E-2</v>
      </c>
      <c r="D246" s="63">
        <f>IF(Table2[[#This Row],[Country]]&gt;0,(((Table2[[#This Row],[Country]]-B245)/B245)+1)^12-1,"")</f>
        <v>5.4573821378999687E-2</v>
      </c>
    </row>
    <row r="247" spans="1:4" x14ac:dyDescent="0.2">
      <c r="A247" s="35">
        <v>29618</v>
      </c>
      <c r="B247" s="36">
        <f>VLOOKUP(A247,Data!$A:$AH,MATCH(Country!$A$1,Data!$A$1:$AH$1,),)</f>
        <v>13.451700000000001</v>
      </c>
      <c r="C247" s="63">
        <f>IF(B235&gt;0,(Table2[[#This Row],[Country]]-B235)/B235,0)</f>
        <v>8.3032752568355267E-2</v>
      </c>
      <c r="D247" s="63">
        <f>IF(Table2[[#This Row],[Country]]&gt;0,(((Table2[[#This Row],[Country]]-B246)/B246)+1)^12-1,"")</f>
        <v>9.1767369531472687E-2</v>
      </c>
    </row>
    <row r="248" spans="1:4" x14ac:dyDescent="0.2">
      <c r="A248" s="35">
        <v>29646</v>
      </c>
      <c r="B248" s="36">
        <f>VLOOKUP(A248,Data!$A:$AH,MATCH(Country!$A$1,Data!$A$1:$AH$1,),)</f>
        <v>13.60045</v>
      </c>
      <c r="C248" s="63">
        <f>IF(B236&gt;0,(Table2[[#This Row],[Country]]-B236)/B236,0)</f>
        <v>9.1211863006092908E-2</v>
      </c>
      <c r="D248" s="63">
        <f>IF(Table2[[#This Row],[Country]]&gt;0,(((Table2[[#This Row],[Country]]-B247)/B247)+1)^12-1,"")</f>
        <v>0.14107255727006196</v>
      </c>
    </row>
    <row r="249" spans="1:4" x14ac:dyDescent="0.2">
      <c r="A249" s="35">
        <v>29677</v>
      </c>
      <c r="B249" s="36">
        <f>VLOOKUP(A249,Data!$A:$AH,MATCH(Country!$A$1,Data!$A$1:$AH$1,),)</f>
        <v>13.788259999999999</v>
      </c>
      <c r="C249" s="63">
        <f>IF(B237&gt;0,(Table2[[#This Row],[Country]]-B237)/B237,0)</f>
        <v>0.10451345609745927</v>
      </c>
      <c r="D249" s="63">
        <f>IF(Table2[[#This Row],[Country]]&gt;0,(((Table2[[#This Row],[Country]]-B248)/B248)+1)^12-1,"")</f>
        <v>0.17889257292063632</v>
      </c>
    </row>
    <row r="250" spans="1:4" x14ac:dyDescent="0.2">
      <c r="A250" s="35">
        <v>29707</v>
      </c>
      <c r="B250" s="36">
        <f>VLOOKUP(A250,Data!$A:$AH,MATCH(Country!$A$1,Data!$A$1:$AH$1,),)</f>
        <v>13.82981</v>
      </c>
      <c r="C250" s="63">
        <f>IF(B238&gt;0,(Table2[[#This Row],[Country]]-B238)/B238,0)</f>
        <v>0.10044328660695181</v>
      </c>
      <c r="D250" s="63">
        <f>IF(Table2[[#This Row],[Country]]&gt;0,(((Table2[[#This Row],[Country]]-B249)/B249)+1)^12-1,"")</f>
        <v>3.676659061484111E-2</v>
      </c>
    </row>
    <row r="251" spans="1:4" x14ac:dyDescent="0.2">
      <c r="A251" s="35">
        <v>29738</v>
      </c>
      <c r="B251" s="36">
        <f>VLOOKUP(A251,Data!$A:$AH,MATCH(Country!$A$1,Data!$A$1:$AH$1,),)</f>
        <v>13.8805</v>
      </c>
      <c r="C251" s="63">
        <f>IF(B239&gt;0,(Table2[[#This Row],[Country]]-B239)/B239,0)</f>
        <v>9.2269872221618837E-2</v>
      </c>
      <c r="D251" s="63">
        <f>IF(Table2[[#This Row],[Country]]&gt;0,(((Table2[[#This Row],[Country]]-B250)/B250)+1)^12-1,"")</f>
        <v>4.4880831246956854E-2</v>
      </c>
    </row>
    <row r="252" spans="1:4" x14ac:dyDescent="0.2">
      <c r="A252" s="35">
        <v>29768</v>
      </c>
      <c r="B252" s="36">
        <f>VLOOKUP(A252,Data!$A:$AH,MATCH(Country!$A$1,Data!$A$1:$AH$1,),)</f>
        <v>13.976900000000001</v>
      </c>
      <c r="C252" s="63">
        <f>IF(B240&gt;0,(Table2[[#This Row],[Country]]-B240)/B240,0)</f>
        <v>8.8256293704388103E-2</v>
      </c>
      <c r="D252" s="63">
        <f>IF(Table2[[#This Row],[Country]]&gt;0,(((Table2[[#This Row],[Country]]-B251)/B251)+1)^12-1,"")</f>
        <v>8.6598171733870188E-2</v>
      </c>
    </row>
    <row r="253" spans="1:4" x14ac:dyDescent="0.2">
      <c r="A253" s="35">
        <v>29799</v>
      </c>
      <c r="B253" s="36">
        <f>VLOOKUP(A253,Data!$A:$AH,MATCH(Country!$A$1,Data!$A$1:$AH$1,),)</f>
        <v>14.07995</v>
      </c>
      <c r="C253" s="63">
        <f>IF(B241&gt;0,(Table2[[#This Row],[Country]]-B241)/B241,0)</f>
        <v>8.5046191690119607E-2</v>
      </c>
      <c r="D253" s="63">
        <f>IF(Table2[[#This Row],[Country]]&gt;0,(((Table2[[#This Row],[Country]]-B252)/B252)+1)^12-1,"")</f>
        <v>9.2151924509461081E-2</v>
      </c>
    </row>
    <row r="254" spans="1:4" x14ac:dyDescent="0.2">
      <c r="A254" s="35">
        <v>29830</v>
      </c>
      <c r="B254" s="36">
        <f>VLOOKUP(A254,Data!$A:$AH,MATCH(Country!$A$1,Data!$A$1:$AH$1,),)</f>
        <v>14.17718</v>
      </c>
      <c r="C254" s="63">
        <f>IF(B242&gt;0,(Table2[[#This Row],[Country]]-B242)/B242,0)</f>
        <v>8.386320424029238E-2</v>
      </c>
      <c r="D254" s="63">
        <f>IF(Table2[[#This Row],[Country]]&gt;0,(((Table2[[#This Row],[Country]]-B253)/B253)+1)^12-1,"")</f>
        <v>8.6087686697334576E-2</v>
      </c>
    </row>
    <row r="255" spans="1:4" x14ac:dyDescent="0.2">
      <c r="A255" s="35">
        <v>29860</v>
      </c>
      <c r="B255" s="36">
        <f>VLOOKUP(A255,Data!$A:$AH,MATCH(Country!$A$1,Data!$A$1:$AH$1,),)</f>
        <v>14.308479999999999</v>
      </c>
      <c r="C255" s="63">
        <f>IF(B243&gt;0,(Table2[[#This Row],[Country]]-B243)/B243,0)</f>
        <v>8.6446600526348463E-2</v>
      </c>
      <c r="D255" s="63">
        <f>IF(Table2[[#This Row],[Country]]&gt;0,(((Table2[[#This Row],[Country]]-B254)/B254)+1)^12-1,"")</f>
        <v>0.11697581251511324</v>
      </c>
    </row>
    <row r="256" spans="1:4" x14ac:dyDescent="0.2">
      <c r="A256" s="35">
        <v>29891</v>
      </c>
      <c r="B256" s="36">
        <f>VLOOKUP(A256,Data!$A:$AH,MATCH(Country!$A$1,Data!$A$1:$AH$1,),)</f>
        <v>14.42731</v>
      </c>
      <c r="C256" s="63">
        <f>IF(B244&gt;0,(Table2[[#This Row],[Country]]-B244)/B244,0)</f>
        <v>8.7918385629259063E-2</v>
      </c>
      <c r="D256" s="63">
        <f>IF(Table2[[#This Row],[Country]]&gt;0,(((Table2[[#This Row],[Country]]-B255)/B255)+1)^12-1,"")</f>
        <v>0.10433885723589542</v>
      </c>
    </row>
    <row r="257" spans="1:4" x14ac:dyDescent="0.2">
      <c r="A257" s="35">
        <v>29921</v>
      </c>
      <c r="B257" s="36">
        <f>VLOOKUP(A257,Data!$A:$AH,MATCH(Country!$A$1,Data!$A$1:$AH$1,),)</f>
        <v>14.58853</v>
      </c>
      <c r="C257" s="63">
        <f>IF(B245&gt;0,(Table2[[#This Row],[Country]]-B245)/B245,0)</f>
        <v>9.7324184784243969E-2</v>
      </c>
      <c r="D257" s="63">
        <f>IF(Table2[[#This Row],[Country]]&gt;0,(((Table2[[#This Row],[Country]]-B256)/B256)+1)^12-1,"")</f>
        <v>0.14265212231031787</v>
      </c>
    </row>
    <row r="258" spans="1:4" x14ac:dyDescent="0.2">
      <c r="A258" s="35">
        <v>29952</v>
      </c>
      <c r="B258" s="36">
        <f>VLOOKUP(A258,Data!$A:$AH,MATCH(Country!$A$1,Data!$A$1:$AH$1,),)</f>
        <v>14.712350000000001</v>
      </c>
      <c r="C258" s="63">
        <f>IF(B246&gt;0,(Table2[[#This Row],[Country]]-B246)/B246,0)</f>
        <v>0.10174828735835324</v>
      </c>
      <c r="D258" s="63">
        <f>IF(Table2[[#This Row],[Country]]&gt;0,(((Table2[[#This Row],[Country]]-B257)/B257)+1)^12-1,"")</f>
        <v>0.10674146768403059</v>
      </c>
    </row>
    <row r="259" spans="1:4" x14ac:dyDescent="0.2">
      <c r="A259" s="35">
        <v>29983</v>
      </c>
      <c r="B259" s="36">
        <f>VLOOKUP(A259,Data!$A:$AH,MATCH(Country!$A$1,Data!$A$1:$AH$1,),)</f>
        <v>14.746420000000001</v>
      </c>
      <c r="C259" s="63">
        <f>IF(B247&gt;0,(Table2[[#This Row],[Country]]-B247)/B247,0)</f>
        <v>9.6249544667216774E-2</v>
      </c>
      <c r="D259" s="63">
        <f>IF(Table2[[#This Row],[Country]]&gt;0,(((Table2[[#This Row],[Country]]-B258)/B258)+1)^12-1,"")</f>
        <v>2.8145580292758821E-2</v>
      </c>
    </row>
    <row r="260" spans="1:4" x14ac:dyDescent="0.2">
      <c r="A260" s="35">
        <v>30011</v>
      </c>
      <c r="B260" s="36">
        <f>VLOOKUP(A260,Data!$A:$AH,MATCH(Country!$A$1,Data!$A$1:$AH$1,),)</f>
        <v>14.84615</v>
      </c>
      <c r="C260" s="63">
        <f>IF(B248&gt;0,(Table2[[#This Row],[Country]]-B248)/B248,0)</f>
        <v>9.159255759919703E-2</v>
      </c>
      <c r="D260" s="63">
        <f>IF(Table2[[#This Row],[Country]]&gt;0,(((Table2[[#This Row],[Country]]-B259)/B259)+1)^12-1,"")</f>
        <v>8.4243784264746102E-2</v>
      </c>
    </row>
    <row r="261" spans="1:4" x14ac:dyDescent="0.2">
      <c r="A261" s="35">
        <v>30042</v>
      </c>
      <c r="B261" s="36">
        <f>VLOOKUP(A261,Data!$A:$AH,MATCH(Country!$A$1,Data!$A$1:$AH$1,),)</f>
        <v>14.990740000000001</v>
      </c>
      <c r="C261" s="63">
        <f>IF(B249&gt;0,(Table2[[#This Row],[Country]]-B249)/B249,0)</f>
        <v>8.7210423940366766E-2</v>
      </c>
      <c r="D261" s="63">
        <f>IF(Table2[[#This Row],[Country]]&gt;0,(((Table2[[#This Row],[Country]]-B260)/B260)+1)^12-1,"")</f>
        <v>0.12333872700286341</v>
      </c>
    </row>
    <row r="262" spans="1:4" x14ac:dyDescent="0.2">
      <c r="A262" s="35">
        <v>30072</v>
      </c>
      <c r="B262" s="36">
        <f>VLOOKUP(A262,Data!$A:$AH,MATCH(Country!$A$1,Data!$A$1:$AH$1,),)</f>
        <v>15.086309999999999</v>
      </c>
      <c r="C262" s="63">
        <f>IF(B250&gt;0,(Table2[[#This Row],[Country]]-B250)/B250,0)</f>
        <v>9.0854465824186964E-2</v>
      </c>
      <c r="D262" s="63">
        <f>IF(Table2[[#This Row],[Country]]&gt;0,(((Table2[[#This Row],[Country]]-B261)/B261)+1)^12-1,"")</f>
        <v>7.9243567415971716E-2</v>
      </c>
    </row>
    <row r="263" spans="1:4" x14ac:dyDescent="0.2">
      <c r="A263" s="35">
        <v>30103</v>
      </c>
      <c r="B263" s="36">
        <f>VLOOKUP(A263,Data!$A:$AH,MATCH(Country!$A$1,Data!$A$1:$AH$1,),)</f>
        <v>15.1744</v>
      </c>
      <c r="C263" s="63">
        <f>IF(B251&gt;0,(Table2[[#This Row],[Country]]-B251)/B251,0)</f>
        <v>9.3217103130290746E-2</v>
      </c>
      <c r="D263" s="63">
        <f>IF(Table2[[#This Row],[Country]]&gt;0,(((Table2[[#This Row],[Country]]-B262)/B262)+1)^12-1,"")</f>
        <v>7.2363454436526586E-2</v>
      </c>
    </row>
    <row r="264" spans="1:4" x14ac:dyDescent="0.2">
      <c r="A264" s="35">
        <v>30133</v>
      </c>
      <c r="B264" s="36">
        <f>VLOOKUP(A264,Data!$A:$AH,MATCH(Country!$A$1,Data!$A$1:$AH$1,),)</f>
        <v>15.22011</v>
      </c>
      <c r="C264" s="63">
        <f>IF(B252&gt;0,(Table2[[#This Row],[Country]]-B252)/B252,0)</f>
        <v>8.89474776237935E-2</v>
      </c>
      <c r="D264" s="63">
        <f>IF(Table2[[#This Row],[Country]]&gt;0,(((Table2[[#This Row],[Country]]-B263)/B263)+1)^12-1,"")</f>
        <v>3.6752661700908629E-2</v>
      </c>
    </row>
    <row r="265" spans="1:4" x14ac:dyDescent="0.2">
      <c r="A265" s="35">
        <v>30164</v>
      </c>
      <c r="B265" s="36">
        <f>VLOOKUP(A265,Data!$A:$AH,MATCH(Country!$A$1,Data!$A$1:$AH$1,),)</f>
        <v>15.33395</v>
      </c>
      <c r="C265" s="63">
        <f>IF(B253&gt;0,(Table2[[#This Row],[Country]]-B253)/B253,0)</f>
        <v>8.9062816274205481E-2</v>
      </c>
      <c r="D265" s="63">
        <f>IF(Table2[[#This Row],[Country]]&gt;0,(((Table2[[#This Row],[Country]]-B264)/B264)+1)^12-1,"")</f>
        <v>9.3540870140203181E-2</v>
      </c>
    </row>
    <row r="266" spans="1:4" x14ac:dyDescent="0.2">
      <c r="A266" s="35">
        <v>30195</v>
      </c>
      <c r="B266" s="36">
        <f>VLOOKUP(A266,Data!$A:$AH,MATCH(Country!$A$1,Data!$A$1:$AH$1,),)</f>
        <v>15.44365</v>
      </c>
      <c r="C266" s="63">
        <f>IF(B254&gt;0,(Table2[[#This Row],[Country]]-B254)/B254,0)</f>
        <v>8.9331587805191154E-2</v>
      </c>
      <c r="D266" s="63">
        <f>IF(Table2[[#This Row],[Country]]&gt;0,(((Table2[[#This Row],[Country]]-B265)/B265)+1)^12-1,"")</f>
        <v>8.9308503676489348E-2</v>
      </c>
    </row>
    <row r="267" spans="1:4" x14ac:dyDescent="0.2">
      <c r="A267" s="35">
        <v>30225</v>
      </c>
      <c r="B267" s="36">
        <f>VLOOKUP(A267,Data!$A:$AH,MATCH(Country!$A$1,Data!$A$1:$AH$1,),)</f>
        <v>15.53755</v>
      </c>
      <c r="C267" s="63">
        <f>IF(B255&gt;0,(Table2[[#This Row],[Country]]-B255)/B255,0)</f>
        <v>8.5898012926600181E-2</v>
      </c>
      <c r="D267" s="63">
        <f>IF(Table2[[#This Row],[Country]]&gt;0,(((Table2[[#This Row],[Country]]-B266)/B266)+1)^12-1,"")</f>
        <v>7.5452077900651338E-2</v>
      </c>
    </row>
    <row r="268" spans="1:4" x14ac:dyDescent="0.2">
      <c r="A268" s="35">
        <v>30256</v>
      </c>
      <c r="B268" s="36">
        <f>VLOOKUP(A268,Data!$A:$AH,MATCH(Country!$A$1,Data!$A$1:$AH$1,),)</f>
        <v>15.6539</v>
      </c>
      <c r="C268" s="63">
        <f>IF(B256&gt;0,(Table2[[#This Row],[Country]]-B256)/B256,0)</f>
        <v>8.5018620934879746E-2</v>
      </c>
      <c r="D268" s="63">
        <f>IF(Table2[[#This Row],[Country]]&gt;0,(((Table2[[#This Row],[Country]]-B267)/B267)+1)^12-1,"")</f>
        <v>9.3654617897008352E-2</v>
      </c>
    </row>
    <row r="269" spans="1:4" x14ac:dyDescent="0.2">
      <c r="A269" s="35">
        <v>30286</v>
      </c>
      <c r="B269" s="36">
        <f>VLOOKUP(A269,Data!$A:$AH,MATCH(Country!$A$1,Data!$A$1:$AH$1,),)</f>
        <v>15.838380000000001</v>
      </c>
      <c r="C269" s="63">
        <f>IF(B257&gt;0,(Table2[[#This Row],[Country]]-B257)/B257,0)</f>
        <v>8.5673470870608642E-2</v>
      </c>
      <c r="D269" s="63">
        <f>IF(Table2[[#This Row],[Country]]&gt;0,(((Table2[[#This Row],[Country]]-B268)/B268)+1)^12-1,"")</f>
        <v>0.15095525549399347</v>
      </c>
    </row>
    <row r="270" spans="1:4" x14ac:dyDescent="0.2">
      <c r="A270" s="35">
        <v>30317</v>
      </c>
      <c r="B270" s="36">
        <f>VLOOKUP(A270,Data!$A:$AH,MATCH(Country!$A$1,Data!$A$1:$AH$1,),)</f>
        <v>16.282979999999998</v>
      </c>
      <c r="C270" s="63">
        <f>IF(B258&gt;0,(Table2[[#This Row],[Country]]-B258)/B258,0)</f>
        <v>0.10675588876012314</v>
      </c>
      <c r="D270" s="63">
        <f>IF(Table2[[#This Row],[Country]]&gt;0,(((Table2[[#This Row],[Country]]-B269)/B269)+1)^12-1,"")</f>
        <v>0.39404749800440664</v>
      </c>
    </row>
    <row r="271" spans="1:4" x14ac:dyDescent="0.2">
      <c r="A271" s="35">
        <v>30348</v>
      </c>
      <c r="B271" s="36">
        <f>VLOOKUP(A271,Data!$A:$AH,MATCH(Country!$A$1,Data!$A$1:$AH$1,),)</f>
        <v>16.593779999999999</v>
      </c>
      <c r="C271" s="63">
        <f>IF(B259&gt;0,(Table2[[#This Row],[Country]]-B259)/B259,0)</f>
        <v>0.12527515152830301</v>
      </c>
      <c r="D271" s="63">
        <f>IF(Table2[[#This Row],[Country]]&gt;0,(((Table2[[#This Row],[Country]]-B270)/B270)+1)^12-1,"")</f>
        <v>0.25469238392056837</v>
      </c>
    </row>
    <row r="272" spans="1:4" x14ac:dyDescent="0.2">
      <c r="A272" s="35">
        <v>30376</v>
      </c>
      <c r="B272" s="36">
        <f>VLOOKUP(A272,Data!$A:$AH,MATCH(Country!$A$1,Data!$A$1:$AH$1,),)</f>
        <v>16.746690000000001</v>
      </c>
      <c r="C272" s="63">
        <f>IF(B260&gt;0,(Table2[[#This Row],[Country]]-B260)/B260,0)</f>
        <v>0.12801568083307802</v>
      </c>
      <c r="D272" s="63">
        <f>IF(Table2[[#This Row],[Country]]&gt;0,(((Table2[[#This Row],[Country]]-B271)/B271)+1)^12-1,"")</f>
        <v>0.11635889798248478</v>
      </c>
    </row>
    <row r="273" spans="1:4" x14ac:dyDescent="0.2">
      <c r="A273" s="35">
        <v>30407</v>
      </c>
      <c r="B273" s="36">
        <f>VLOOKUP(A273,Data!$A:$AH,MATCH(Country!$A$1,Data!$A$1:$AH$1,),)</f>
        <v>16.858039999999999</v>
      </c>
      <c r="C273" s="63">
        <f>IF(B261&gt;0,(Table2[[#This Row],[Country]]-B261)/B261,0)</f>
        <v>0.12456356390678501</v>
      </c>
      <c r="D273" s="63">
        <f>IF(Table2[[#This Row],[Country]]&gt;0,(((Table2[[#This Row],[Country]]-B272)/B272)+1)^12-1,"")</f>
        <v>8.2772423172635001E-2</v>
      </c>
    </row>
    <row r="274" spans="1:4" x14ac:dyDescent="0.2">
      <c r="A274" s="35">
        <v>30437</v>
      </c>
      <c r="B274" s="36">
        <f>VLOOKUP(A274,Data!$A:$AH,MATCH(Country!$A$1,Data!$A$1:$AH$1,),)</f>
        <v>16.978539999999999</v>
      </c>
      <c r="C274" s="63">
        <f>IF(B262&gt;0,(Table2[[#This Row],[Country]]-B262)/B262,0)</f>
        <v>0.12542695993917663</v>
      </c>
      <c r="D274" s="63">
        <f>IF(Table2[[#This Row],[Country]]&gt;0,(((Table2[[#This Row],[Country]]-B273)/B273)+1)^12-1,"")</f>
        <v>8.9228875402693308E-2</v>
      </c>
    </row>
    <row r="275" spans="1:4" x14ac:dyDescent="0.2">
      <c r="A275" s="35">
        <v>30468</v>
      </c>
      <c r="B275" s="36">
        <f>VLOOKUP(A275,Data!$A:$AH,MATCH(Country!$A$1,Data!$A$1:$AH$1,),)</f>
        <v>17.064969999999999</v>
      </c>
      <c r="C275" s="63">
        <f>IF(B263&gt;0,(Table2[[#This Row],[Country]]-B263)/B263,0)</f>
        <v>0.12458944010965828</v>
      </c>
      <c r="D275" s="63">
        <f>IF(Table2[[#This Row],[Country]]&gt;0,(((Table2[[#This Row],[Country]]-B274)/B274)+1)^12-1,"")</f>
        <v>6.2826180758535077E-2</v>
      </c>
    </row>
    <row r="276" spans="1:4" x14ac:dyDescent="0.2">
      <c r="A276" s="35">
        <v>30498</v>
      </c>
      <c r="B276" s="36">
        <f>VLOOKUP(A276,Data!$A:$AH,MATCH(Country!$A$1,Data!$A$1:$AH$1,),)</f>
        <v>17.15887</v>
      </c>
      <c r="C276" s="63">
        <f>IF(B264&gt;0,(Table2[[#This Row],[Country]]-B264)/B264,0)</f>
        <v>0.12738147096177363</v>
      </c>
      <c r="D276" s="63">
        <f>IF(Table2[[#This Row],[Country]]&gt;0,(((Table2[[#This Row],[Country]]-B275)/B275)+1)^12-1,"")</f>
        <v>6.8065427571985637E-2</v>
      </c>
    </row>
    <row r="277" spans="1:4" x14ac:dyDescent="0.2">
      <c r="A277" s="35">
        <v>30529</v>
      </c>
      <c r="B277" s="36">
        <f>VLOOKUP(A277,Data!$A:$AH,MATCH(Country!$A$1,Data!$A$1:$AH$1,),)</f>
        <v>17.235320000000002</v>
      </c>
      <c r="C277" s="63">
        <f>IF(B265&gt;0,(Table2[[#This Row],[Country]]-B265)/B265,0)</f>
        <v>0.12399740445221237</v>
      </c>
      <c r="D277" s="63">
        <f>IF(Table2[[#This Row],[Country]]&gt;0,(((Table2[[#This Row],[Country]]-B276)/B276)+1)^12-1,"")</f>
        <v>5.4794864812623745E-2</v>
      </c>
    </row>
    <row r="278" spans="1:4" x14ac:dyDescent="0.2">
      <c r="A278" s="35">
        <v>30560</v>
      </c>
      <c r="B278" s="36">
        <f>VLOOKUP(A278,Data!$A:$AH,MATCH(Country!$A$1,Data!$A$1:$AH$1,),)</f>
        <v>17.311779999999999</v>
      </c>
      <c r="C278" s="63">
        <f>IF(B266&gt;0,(Table2[[#This Row],[Country]]-B266)/B266,0)</f>
        <v>0.12096427981727111</v>
      </c>
      <c r="D278" s="63">
        <f>IF(Table2[[#This Row],[Country]]&gt;0,(((Table2[[#This Row],[Country]]-B277)/B277)+1)^12-1,"")</f>
        <v>5.4553163630466361E-2</v>
      </c>
    </row>
    <row r="279" spans="1:4" x14ac:dyDescent="0.2">
      <c r="A279" s="35">
        <v>30590</v>
      </c>
      <c r="B279" s="36">
        <f>VLOOKUP(A279,Data!$A:$AH,MATCH(Country!$A$1,Data!$A$1:$AH$1,),)</f>
        <v>17.44557</v>
      </c>
      <c r="C279" s="63">
        <f>IF(B267&gt;0,(Table2[[#This Row],[Country]]-B267)/B267,0)</f>
        <v>0.12280057023147153</v>
      </c>
      <c r="D279" s="63">
        <f>IF(Table2[[#This Row],[Country]]&gt;0,(((Table2[[#This Row],[Country]]-B278)/B278)+1)^12-1,"")</f>
        <v>9.6784418746538092E-2</v>
      </c>
    </row>
    <row r="280" spans="1:4" x14ac:dyDescent="0.2">
      <c r="A280" s="35">
        <v>30621</v>
      </c>
      <c r="B280" s="36">
        <f>VLOOKUP(A280,Data!$A:$AH,MATCH(Country!$A$1,Data!$A$1:$AH$1,),)</f>
        <v>17.553609999999999</v>
      </c>
      <c r="C280" s="63">
        <f>IF(B268&gt;0,(Table2[[#This Row],[Country]]-B268)/B268,0)</f>
        <v>0.12135697813324468</v>
      </c>
      <c r="D280" s="63">
        <f>IF(Table2[[#This Row],[Country]]&gt;0,(((Table2[[#This Row],[Country]]-B279)/B279)+1)^12-1,"")</f>
        <v>7.6899999073502867E-2</v>
      </c>
    </row>
    <row r="281" spans="1:4" x14ac:dyDescent="0.2">
      <c r="A281" s="35">
        <v>30651</v>
      </c>
      <c r="B281" s="36">
        <f>VLOOKUP(A281,Data!$A:$AH,MATCH(Country!$A$1,Data!$A$1:$AH$1,),)</f>
        <v>17.64668</v>
      </c>
      <c r="C281" s="63">
        <f>IF(B269&gt;0,(Table2[[#This Row],[Country]]-B269)/B269,0)</f>
        <v>0.11417203022026237</v>
      </c>
      <c r="D281" s="63">
        <f>IF(Table2[[#This Row],[Country]]&gt;0,(((Table2[[#This Row],[Country]]-B280)/B280)+1)^12-1,"")</f>
        <v>6.5513074513914082E-2</v>
      </c>
    </row>
    <row r="282" spans="1:4" x14ac:dyDescent="0.2">
      <c r="A282" s="35">
        <v>30682</v>
      </c>
      <c r="B282" s="36">
        <f>VLOOKUP(A282,Data!$A:$AH,MATCH(Country!$A$1,Data!$A$1:$AH$1,),)</f>
        <v>17.768840000000001</v>
      </c>
      <c r="C282" s="63">
        <f>IF(B270&gt;0,(Table2[[#This Row],[Country]]-B270)/B270,0)</f>
        <v>9.1252338331190147E-2</v>
      </c>
      <c r="D282" s="63">
        <f>IF(Table2[[#This Row],[Country]]&gt;0,(((Table2[[#This Row],[Country]]-B281)/B281)+1)^12-1,"")</f>
        <v>8.6307546362194509E-2</v>
      </c>
    </row>
    <row r="283" spans="1:4" x14ac:dyDescent="0.2">
      <c r="A283" s="35">
        <v>30713</v>
      </c>
      <c r="B283" s="36">
        <f>VLOOKUP(A283,Data!$A:$AH,MATCH(Country!$A$1,Data!$A$1:$AH$1,),)</f>
        <v>17.935040000000001</v>
      </c>
      <c r="C283" s="63">
        <f>IF(B271&gt;0,(Table2[[#This Row],[Country]]-B271)/B271,0)</f>
        <v>8.0829081740266651E-2</v>
      </c>
      <c r="D283" s="63">
        <f>IF(Table2[[#This Row],[Country]]&gt;0,(((Table2[[#This Row],[Country]]-B282)/B282)+1)^12-1,"")</f>
        <v>0.11819944958321571</v>
      </c>
    </row>
    <row r="284" spans="1:4" x14ac:dyDescent="0.2">
      <c r="A284" s="35">
        <v>30742</v>
      </c>
      <c r="B284" s="36">
        <f>VLOOKUP(A284,Data!$A:$AH,MATCH(Country!$A$1,Data!$A$1:$AH$1,),)</f>
        <v>18.076319999999999</v>
      </c>
      <c r="C284" s="63">
        <f>IF(B272&gt;0,(Table2[[#This Row],[Country]]-B272)/B272,0)</f>
        <v>7.9396585235649436E-2</v>
      </c>
      <c r="D284" s="63">
        <f>IF(Table2[[#This Row],[Country]]&gt;0,(((Table2[[#This Row],[Country]]-B283)/B283)+1)^12-1,"")</f>
        <v>9.8732714576190483E-2</v>
      </c>
    </row>
    <row r="285" spans="1:4" x14ac:dyDescent="0.2">
      <c r="A285" s="35">
        <v>30773</v>
      </c>
      <c r="B285" s="36">
        <f>VLOOKUP(A285,Data!$A:$AH,MATCH(Country!$A$1,Data!$A$1:$AH$1,),)</f>
        <v>18.213429999999999</v>
      </c>
      <c r="C285" s="63">
        <f>IF(B273&gt;0,(Table2[[#This Row],[Country]]-B273)/B273,0)</f>
        <v>8.0400212598854909E-2</v>
      </c>
      <c r="D285" s="63">
        <f>IF(Table2[[#This Row],[Country]]&gt;0,(((Table2[[#This Row],[Country]]-B284)/B284)+1)^12-1,"")</f>
        <v>9.4915592126179504E-2</v>
      </c>
    </row>
    <row r="286" spans="1:4" x14ac:dyDescent="0.2">
      <c r="A286" s="35">
        <v>30803</v>
      </c>
      <c r="B286" s="36">
        <f>VLOOKUP(A286,Data!$A:$AH,MATCH(Country!$A$1,Data!$A$1:$AH$1,),)</f>
        <v>18.316479999999999</v>
      </c>
      <c r="C286" s="63">
        <f>IF(B274&gt;0,(Table2[[#This Row],[Country]]-B274)/B274,0)</f>
        <v>7.8801828661357209E-2</v>
      </c>
      <c r="D286" s="63">
        <f>IF(Table2[[#This Row],[Country]]&gt;0,(((Table2[[#This Row],[Country]]-B285)/B285)+1)^12-1,"")</f>
        <v>7.0048103486451518E-2</v>
      </c>
    </row>
    <row r="287" spans="1:4" x14ac:dyDescent="0.2">
      <c r="A287" s="35">
        <v>30834</v>
      </c>
      <c r="B287" s="36">
        <f>VLOOKUP(A287,Data!$A:$AH,MATCH(Country!$A$1,Data!$A$1:$AH$1,),)</f>
        <v>18.407889999999998</v>
      </c>
      <c r="C287" s="63">
        <f>IF(B275&gt;0,(Table2[[#This Row],[Country]]-B275)/B275,0)</f>
        <v>7.869454209412613E-2</v>
      </c>
      <c r="D287" s="63">
        <f>IF(Table2[[#This Row],[Country]]&gt;0,(((Table2[[#This Row],[Country]]-B286)/B286)+1)^12-1,"")</f>
        <v>6.1558500778064351E-2</v>
      </c>
    </row>
    <row r="288" spans="1:4" x14ac:dyDescent="0.2">
      <c r="A288" s="35">
        <v>30864</v>
      </c>
      <c r="B288" s="36">
        <f>VLOOKUP(A288,Data!$A:$AH,MATCH(Country!$A$1,Data!$A$1:$AH$1,),)</f>
        <v>18.477699999999999</v>
      </c>
      <c r="C288" s="63">
        <f>IF(B276&gt;0,(Table2[[#This Row],[Country]]-B276)/B276,0)</f>
        <v>7.6859956395729928E-2</v>
      </c>
      <c r="D288" s="63">
        <f>IF(Table2[[#This Row],[Country]]&gt;0,(((Table2[[#This Row],[Country]]-B287)/B287)+1)^12-1,"")</f>
        <v>4.6470078468389353E-2</v>
      </c>
    </row>
    <row r="289" spans="1:4" x14ac:dyDescent="0.2">
      <c r="A289" s="35">
        <v>30895</v>
      </c>
      <c r="B289" s="36">
        <f>VLOOKUP(A289,Data!$A:$AH,MATCH(Country!$A$1,Data!$A$1:$AH$1,),)</f>
        <v>18.535039999999999</v>
      </c>
      <c r="C289" s="63">
        <f>IF(B277&gt;0,(Table2[[#This Row],[Country]]-B277)/B277,0)</f>
        <v>7.5410262182541252E-2</v>
      </c>
      <c r="D289" s="63">
        <f>IF(Table2[[#This Row],[Country]]&gt;0,(((Table2[[#This Row],[Country]]-B288)/B288)+1)^12-1,"")</f>
        <v>3.7880591499046989E-2</v>
      </c>
    </row>
    <row r="290" spans="1:4" x14ac:dyDescent="0.2">
      <c r="A290" s="35">
        <v>30926</v>
      </c>
      <c r="B290" s="36">
        <f>VLOOKUP(A290,Data!$A:$AH,MATCH(Country!$A$1,Data!$A$1:$AH$1,),)</f>
        <v>18.65138</v>
      </c>
      <c r="C290" s="63">
        <f>IF(B278&gt;0,(Table2[[#This Row],[Country]]-B278)/B278,0)</f>
        <v>7.7380835477345533E-2</v>
      </c>
      <c r="D290" s="63">
        <f>IF(Table2[[#This Row],[Country]]&gt;0,(((Table2[[#This Row],[Country]]-B289)/B289)+1)^12-1,"")</f>
        <v>7.7976550782126175E-2</v>
      </c>
    </row>
    <row r="291" spans="1:4" x14ac:dyDescent="0.2">
      <c r="A291" s="35">
        <v>30956</v>
      </c>
      <c r="B291" s="36">
        <f>VLOOKUP(A291,Data!$A:$AH,MATCH(Country!$A$1,Data!$A$1:$AH$1,),)</f>
        <v>18.771879999999999</v>
      </c>
      <c r="C291" s="63">
        <f>IF(B279&gt;0,(Table2[[#This Row],[Country]]-B279)/B279,0)</f>
        <v>7.6025604207830375E-2</v>
      </c>
      <c r="D291" s="63">
        <f>IF(Table2[[#This Row],[Country]]&gt;0,(((Table2[[#This Row],[Country]]-B290)/B290)+1)^12-1,"")</f>
        <v>8.0342811755952592E-2</v>
      </c>
    </row>
    <row r="292" spans="1:4" x14ac:dyDescent="0.2">
      <c r="A292" s="35">
        <v>30987</v>
      </c>
      <c r="B292" s="36">
        <f>VLOOKUP(A292,Data!$A:$AH,MATCH(Country!$A$1,Data!$A$1:$AH$1,),)</f>
        <v>18.958860000000001</v>
      </c>
      <c r="C292" s="63">
        <f>IF(B280&gt;0,(Table2[[#This Row],[Country]]-B280)/B280,0)</f>
        <v>8.0054757967164727E-2</v>
      </c>
      <c r="D292" s="63">
        <f>IF(Table2[[#This Row],[Country]]&gt;0,(((Table2[[#This Row],[Country]]-B291)/B291)+1)^12-1,"")</f>
        <v>0.12629823421559894</v>
      </c>
    </row>
    <row r="293" spans="1:4" x14ac:dyDescent="0.2">
      <c r="A293" s="35">
        <v>31017</v>
      </c>
      <c r="B293" s="36">
        <f>VLOOKUP(A293,Data!$A:$AH,MATCH(Country!$A$1,Data!$A$1:$AH$1,),)</f>
        <v>19.166609999999999</v>
      </c>
      <c r="C293" s="63">
        <f>IF(B281&gt;0,(Table2[[#This Row],[Country]]-B281)/B281,0)</f>
        <v>8.6131215616761833E-2</v>
      </c>
      <c r="D293" s="63">
        <f>IF(Table2[[#This Row],[Country]]&gt;0,(((Table2[[#This Row],[Country]]-B292)/B292)+1)^12-1,"")</f>
        <v>0.13971702745764625</v>
      </c>
    </row>
    <row r="294" spans="1:4" x14ac:dyDescent="0.2">
      <c r="A294" s="35">
        <v>31048</v>
      </c>
      <c r="B294" s="36">
        <f>VLOOKUP(A294,Data!$A:$AH,MATCH(Country!$A$1,Data!$A$1:$AH$1,),)</f>
        <v>19.382680000000001</v>
      </c>
      <c r="C294" s="63">
        <f>IF(B282&gt;0,(Table2[[#This Row],[Country]]-B282)/B282,0)</f>
        <v>9.0824161847368745E-2</v>
      </c>
      <c r="D294" s="63">
        <f>IF(Table2[[#This Row],[Country]]&gt;0,(((Table2[[#This Row],[Country]]-B293)/B293)+1)^12-1,"")</f>
        <v>0.14399002582809439</v>
      </c>
    </row>
    <row r="295" spans="1:4" x14ac:dyDescent="0.2">
      <c r="A295" s="35">
        <v>31079</v>
      </c>
      <c r="B295" s="36">
        <f>VLOOKUP(A295,Data!$A:$AH,MATCH(Country!$A$1,Data!$A$1:$AH$1,),)</f>
        <v>19.563009999999998</v>
      </c>
      <c r="C295" s="63">
        <f>IF(B283&gt;0,(Table2[[#This Row],[Country]]-B283)/B283,0)</f>
        <v>9.0770357913893568E-2</v>
      </c>
      <c r="D295" s="63">
        <f>IF(Table2[[#This Row],[Country]]&gt;0,(((Table2[[#This Row],[Country]]-B294)/B294)+1)^12-1,"")</f>
        <v>0.11753777875928684</v>
      </c>
    </row>
    <row r="296" spans="1:4" x14ac:dyDescent="0.2">
      <c r="A296" s="35">
        <v>31107</v>
      </c>
      <c r="B296" s="36">
        <f>VLOOKUP(A296,Data!$A:$AH,MATCH(Country!$A$1,Data!$A$1:$AH$1,),)</f>
        <v>19.66356</v>
      </c>
      <c r="C296" s="63">
        <f>IF(B284&gt;0,(Table2[[#This Row],[Country]]-B284)/B284,0)</f>
        <v>8.7807695371624389E-2</v>
      </c>
      <c r="D296" s="63">
        <f>IF(Table2[[#This Row],[Country]]&gt;0,(((Table2[[#This Row],[Country]]-B295)/B295)+1)^12-1,"")</f>
        <v>6.3451404754574892E-2</v>
      </c>
    </row>
    <row r="297" spans="1:4" x14ac:dyDescent="0.2">
      <c r="A297" s="35">
        <v>31138</v>
      </c>
      <c r="B297" s="36">
        <f>VLOOKUP(A297,Data!$A:$AH,MATCH(Country!$A$1,Data!$A$1:$AH$1,),)</f>
        <v>19.740020000000001</v>
      </c>
      <c r="C297" s="63">
        <f>IF(B285&gt;0,(Table2[[#This Row],[Country]]-B285)/B285,0)</f>
        <v>8.3816722056197127E-2</v>
      </c>
      <c r="D297" s="63">
        <f>IF(Table2[[#This Row],[Country]]&gt;0,(((Table2[[#This Row],[Country]]-B296)/B296)+1)^12-1,"")</f>
        <v>4.7671880989751836E-2</v>
      </c>
    </row>
    <row r="298" spans="1:4" x14ac:dyDescent="0.2">
      <c r="A298" s="35">
        <v>31168</v>
      </c>
      <c r="B298" s="36">
        <f>VLOOKUP(A298,Data!$A:$AH,MATCH(Country!$A$1,Data!$A$1:$AH$1,),)</f>
        <v>19.857189999999999</v>
      </c>
      <c r="C298" s="63">
        <f>IF(B286&gt;0,(Table2[[#This Row],[Country]]-B286)/B286,0)</f>
        <v>8.4116052866052907E-2</v>
      </c>
      <c r="D298" s="63">
        <f>IF(Table2[[#This Row],[Country]]&gt;0,(((Table2[[#This Row],[Country]]-B297)/B297)+1)^12-1,"")</f>
        <v>7.3599833303747086E-2</v>
      </c>
    </row>
    <row r="299" spans="1:4" x14ac:dyDescent="0.2">
      <c r="A299" s="35">
        <v>31199</v>
      </c>
      <c r="B299" s="36">
        <f>VLOOKUP(A299,Data!$A:$AH,MATCH(Country!$A$1,Data!$A$1:$AH$1,),)</f>
        <v>20.049150000000001</v>
      </c>
      <c r="C299" s="63">
        <f>IF(B287&gt;0,(Table2[[#This Row],[Country]]-B287)/B287,0)</f>
        <v>8.9160680556000863E-2</v>
      </c>
      <c r="D299" s="63">
        <f>IF(Table2[[#This Row],[Country]]&gt;0,(((Table2[[#This Row],[Country]]-B298)/B298)+1)^12-1,"")</f>
        <v>0.12237526053623982</v>
      </c>
    </row>
    <row r="300" spans="1:4" x14ac:dyDescent="0.2">
      <c r="A300" s="35">
        <v>31229</v>
      </c>
      <c r="B300" s="36">
        <f>VLOOKUP(A300,Data!$A:$AH,MATCH(Country!$A$1,Data!$A$1:$AH$1,),)</f>
        <v>20.189599999999999</v>
      </c>
      <c r="C300" s="63">
        <f>IF(B288&gt;0,(Table2[[#This Row],[Country]]-B288)/B288,0)</f>
        <v>9.2646812103237969E-2</v>
      </c>
      <c r="D300" s="63">
        <f>IF(Table2[[#This Row],[Country]]&gt;0,(((Table2[[#This Row],[Country]]-B299)/B299)+1)^12-1,"")</f>
        <v>8.7379135482644754E-2</v>
      </c>
    </row>
    <row r="301" spans="1:4" x14ac:dyDescent="0.2">
      <c r="A301" s="35">
        <v>31260</v>
      </c>
      <c r="B301" s="36">
        <f>VLOOKUP(A301,Data!$A:$AH,MATCH(Country!$A$1,Data!$A$1:$AH$1,),)</f>
        <v>20.310089999999999</v>
      </c>
      <c r="C301" s="63">
        <f>IF(B289&gt;0,(Table2[[#This Row],[Country]]-B289)/B289,0)</f>
        <v>9.5767260281067662E-2</v>
      </c>
      <c r="D301" s="63">
        <f>IF(Table2[[#This Row],[Country]]&gt;0,(((Table2[[#This Row],[Country]]-B300)/B300)+1)^12-1,"")</f>
        <v>7.4013148625146297E-2</v>
      </c>
    </row>
    <row r="302" spans="1:4" x14ac:dyDescent="0.2">
      <c r="A302" s="35">
        <v>31291</v>
      </c>
      <c r="B302" s="36">
        <f>VLOOKUP(A302,Data!$A:$AH,MATCH(Country!$A$1,Data!$A$1:$AH$1,),)</f>
        <v>20.413139999999999</v>
      </c>
      <c r="C302" s="63">
        <f>IF(B290&gt;0,(Table2[[#This Row],[Country]]-B290)/B290,0)</f>
        <v>9.4457353825829454E-2</v>
      </c>
      <c r="D302" s="63">
        <f>IF(Table2[[#This Row],[Country]]&gt;0,(((Table2[[#This Row],[Country]]-B301)/B301)+1)^12-1,"")</f>
        <v>6.2614149580214384E-2</v>
      </c>
    </row>
    <row r="303" spans="1:4" x14ac:dyDescent="0.2">
      <c r="A303" s="35">
        <v>31321</v>
      </c>
      <c r="B303" s="36">
        <f>VLOOKUP(A303,Data!$A:$AH,MATCH(Country!$A$1,Data!$A$1:$AH$1,),)</f>
        <v>20.509540000000001</v>
      </c>
      <c r="C303" s="63">
        <f>IF(B291&gt;0,(Table2[[#This Row],[Country]]-B291)/B291,0)</f>
        <v>9.2567180271768301E-2</v>
      </c>
      <c r="D303" s="63">
        <f>IF(Table2[[#This Row],[Country]]&gt;0,(((Table2[[#This Row],[Country]]-B302)/B302)+1)^12-1,"")</f>
        <v>5.8164698813717441E-2</v>
      </c>
    </row>
    <row r="304" spans="1:4" x14ac:dyDescent="0.2">
      <c r="A304" s="35">
        <v>31352</v>
      </c>
      <c r="B304" s="36">
        <f>VLOOKUP(A304,Data!$A:$AH,MATCH(Country!$A$1,Data!$A$1:$AH$1,),)</f>
        <v>20.590979999999998</v>
      </c>
      <c r="C304" s="63">
        <f>IF(B292&gt;0,(Table2[[#This Row],[Country]]-B292)/B292,0)</f>
        <v>8.6087454625436169E-2</v>
      </c>
      <c r="D304" s="63">
        <f>IF(Table2[[#This Row],[Country]]&gt;0,(((Table2[[#This Row],[Country]]-B303)/B303)+1)^12-1,"")</f>
        <v>4.8704575575728937E-2</v>
      </c>
    </row>
    <row r="305" spans="1:6" x14ac:dyDescent="0.2">
      <c r="A305" s="35">
        <v>31382</v>
      </c>
      <c r="B305" s="36">
        <f>VLOOKUP(A305,Data!$A:$AH,MATCH(Country!$A$1,Data!$A$1:$AH$1,),)</f>
        <v>20.709810000000001</v>
      </c>
      <c r="C305" s="63">
        <f>IF(B293&gt;0,(Table2[[#This Row],[Country]]-B293)/B293,0)</f>
        <v>8.0515020653104674E-2</v>
      </c>
      <c r="D305" s="63">
        <f>IF(Table2[[#This Row],[Country]]&gt;0,(((Table2[[#This Row],[Country]]-B304)/B304)+1)^12-1,"")</f>
        <v>7.1492592511997577E-2</v>
      </c>
    </row>
    <row r="306" spans="1:6" x14ac:dyDescent="0.2">
      <c r="A306" s="35">
        <v>31413</v>
      </c>
      <c r="B306" s="36">
        <f>VLOOKUP(A306,Data!$A:$AH,MATCH(Country!$A$1,Data!$A$1:$AH$1,),)</f>
        <v>20.792919999999999</v>
      </c>
      <c r="C306" s="63">
        <f>IF(B294&gt;0,(Table2[[#This Row],[Country]]-B294)/B294,0)</f>
        <v>7.2757740415669972E-2</v>
      </c>
      <c r="D306" s="63">
        <f>IF(Table2[[#This Row],[Country]]&gt;0,(((Table2[[#This Row],[Country]]-B305)/B305)+1)^12-1,"")</f>
        <v>4.923415004575471E-2</v>
      </c>
    </row>
    <row r="307" spans="1:6" x14ac:dyDescent="0.2">
      <c r="A307" s="35">
        <v>31444</v>
      </c>
      <c r="B307" s="36">
        <f>VLOOKUP(A307,Data!$A:$AH,MATCH(Country!$A$1,Data!$A$1:$AH$1,),)</f>
        <v>20.882670000000001</v>
      </c>
      <c r="C307" s="63">
        <f>IF(B295&gt;0,(Table2[[#This Row],[Country]]-B295)/B295,0)</f>
        <v>6.7456899526197794E-2</v>
      </c>
      <c r="D307" s="63">
        <f>IF(Table2[[#This Row],[Country]]&gt;0,(((Table2[[#This Row],[Country]]-B306)/B306)+1)^12-1,"")</f>
        <v>5.304399305163221E-2</v>
      </c>
    </row>
    <row r="308" spans="1:6" x14ac:dyDescent="0.2">
      <c r="A308" s="35">
        <v>31472</v>
      </c>
      <c r="B308" s="36">
        <f>VLOOKUP(A308,Data!$A:$AH,MATCH(Country!$A$1,Data!$A$1:$AH$1,),)</f>
        <v>21.050529999999998</v>
      </c>
      <c r="C308" s="63">
        <f>IF(B296&gt;0,(Table2[[#This Row],[Country]]-B296)/B296,0)</f>
        <v>7.0535040450457498E-2</v>
      </c>
      <c r="D308" s="63">
        <f>IF(Table2[[#This Row],[Country]]&gt;0,(((Table2[[#This Row],[Country]]-B307)/B307)+1)^12-1,"")</f>
        <v>0.10083976874427436</v>
      </c>
    </row>
    <row r="309" spans="1:6" x14ac:dyDescent="0.2">
      <c r="A309" s="35">
        <v>31503</v>
      </c>
      <c r="B309" s="36">
        <f>VLOOKUP(A309,Data!$A:$AH,MATCH(Country!$A$1,Data!$A$1:$AH$1,),)</f>
        <v>21.255790000000001</v>
      </c>
      <c r="C309" s="63">
        <f>IF(B297&gt;0,(Table2[[#This Row],[Country]]-B297)/B297,0)</f>
        <v>7.678664965891624E-2</v>
      </c>
      <c r="D309" s="63">
        <f>IF(Table2[[#This Row],[Country]]&gt;0,(((Table2[[#This Row],[Country]]-B308)/B308)+1)^12-1,"")</f>
        <v>0.12349357134680861</v>
      </c>
    </row>
    <row r="310" spans="1:6" x14ac:dyDescent="0.2">
      <c r="A310" s="35">
        <v>31533</v>
      </c>
      <c r="B310" s="36">
        <f>VLOOKUP(A310,Data!$A:$AH,MATCH(Country!$A$1,Data!$A$1:$AH$1,),)</f>
        <v>21.480170000000001</v>
      </c>
      <c r="C310" s="63">
        <f>IF(B298&gt;0,(Table2[[#This Row],[Country]]-B298)/B298,0)</f>
        <v>8.1732611713943512E-2</v>
      </c>
      <c r="D310" s="63">
        <f>IF(Table2[[#This Row],[Country]]&gt;0,(((Table2[[#This Row],[Country]]-B309)/B309)+1)^12-1,"")</f>
        <v>0.13429380747940556</v>
      </c>
    </row>
    <row r="311" spans="1:6" x14ac:dyDescent="0.2">
      <c r="A311" s="35">
        <v>31564</v>
      </c>
      <c r="B311" s="36">
        <f>VLOOKUP(A311,Data!$A:$AH,MATCH(Country!$A$1,Data!$A$1:$AH$1,),)</f>
        <v>21.648040000000002</v>
      </c>
      <c r="C311" s="63">
        <f>IF(B299&gt;0,(Table2[[#This Row],[Country]]-B299)/B299,0)</f>
        <v>7.974851801697333E-2</v>
      </c>
      <c r="D311" s="63">
        <f>IF(Table2[[#This Row],[Country]]&gt;0,(((Table2[[#This Row],[Country]]-B310)/B310)+1)^12-1,"")</f>
        <v>9.7919277571699048E-2</v>
      </c>
    </row>
    <row r="312" spans="1:6" x14ac:dyDescent="0.2">
      <c r="A312" s="35">
        <v>31594</v>
      </c>
      <c r="B312" s="36">
        <f>VLOOKUP(A312,Data!$A:$AH,MATCH(Country!$A$1,Data!$A$1:$AH$1,),)</f>
        <v>21.827529999999999</v>
      </c>
      <c r="C312" s="63">
        <f>IF(B300&gt;0,(Table2[[#This Row],[Country]]-B300)/B300,0)</f>
        <v>8.1127412132979401E-2</v>
      </c>
      <c r="D312" s="63">
        <f>IF(Table2[[#This Row],[Country]]&gt;0,(((Table2[[#This Row],[Country]]-B311)/B311)+1)^12-1,"")</f>
        <v>0.10416034275212649</v>
      </c>
    </row>
    <row r="313" spans="1:6" x14ac:dyDescent="0.2">
      <c r="A313" s="35">
        <v>31625</v>
      </c>
      <c r="B313" s="36">
        <f>VLOOKUP(A313,Data!$A:$AH,MATCH(Country!$A$1,Data!$A$1:$AH$1,),)</f>
        <v>21.992909999999998</v>
      </c>
      <c r="C313" s="63">
        <f>IF(B301&gt;0,(Table2[[#This Row],[Country]]-B301)/B301,0)</f>
        <v>8.2856353664607085E-2</v>
      </c>
      <c r="D313" s="63">
        <f>IF(Table2[[#This Row],[Country]]&gt;0,(((Table2[[#This Row],[Country]]-B312)/B312)+1)^12-1,"")</f>
        <v>9.4806175474654308E-2</v>
      </c>
    </row>
    <row r="314" spans="1:6" x14ac:dyDescent="0.2">
      <c r="A314" s="35">
        <v>31656</v>
      </c>
      <c r="B314" s="36">
        <f>VLOOKUP(A314,Data!$A:$AH,MATCH(Country!$A$1,Data!$A$1:$AH$1,),)</f>
        <v>22.169910000000002</v>
      </c>
      <c r="C314" s="63">
        <f>IF(B302&gt;0,(Table2[[#This Row],[Country]]-B302)/B302,0)</f>
        <v>8.6060743227156775E-2</v>
      </c>
      <c r="D314" s="63">
        <f>IF(Table2[[#This Row],[Country]]&gt;0,(((Table2[[#This Row],[Country]]-B313)/B313)+1)^12-1,"")</f>
        <v>0.10096825525843567</v>
      </c>
    </row>
    <row r="315" spans="1:6" x14ac:dyDescent="0.2">
      <c r="A315" s="35">
        <v>31686</v>
      </c>
      <c r="B315" s="36">
        <f>VLOOKUP(A315,Data!$A:$AH,MATCH(Country!$A$1,Data!$A$1:$AH$1,),)</f>
        <v>22.332789999999999</v>
      </c>
      <c r="C315" s="63">
        <f>IF(B303&gt;0,(Table2[[#This Row],[Country]]-B303)/B303,0)</f>
        <v>8.8897654457388994E-2</v>
      </c>
      <c r="D315" s="63">
        <f>IF(Table2[[#This Row],[Country]]&gt;0,(((Table2[[#This Row],[Country]]-B314)/B314)+1)^12-1,"")</f>
        <v>9.1813915623658815E-2</v>
      </c>
    </row>
    <row r="316" spans="1:6" x14ac:dyDescent="0.2">
      <c r="A316" s="35">
        <v>31717</v>
      </c>
      <c r="B316" s="36">
        <f>VLOOKUP(A316,Data!$A:$AH,MATCH(Country!$A$1,Data!$A$1:$AH$1,),)</f>
        <v>22.448309999999999</v>
      </c>
      <c r="C316" s="63">
        <f>IF(B304&gt;0,(Table2[[#This Row],[Country]]-B304)/B304,0)</f>
        <v>9.0201146327178267E-2</v>
      </c>
      <c r="D316" s="63">
        <f>IF(Table2[[#This Row],[Country]]&gt;0,(((Table2[[#This Row],[Country]]-B315)/B315)+1)^12-1,"")</f>
        <v>6.3868688962966491E-2</v>
      </c>
    </row>
    <row r="317" spans="1:6" x14ac:dyDescent="0.2">
      <c r="A317" s="35">
        <v>31747</v>
      </c>
      <c r="B317" s="36">
        <f>VLOOKUP(A317,Data!$A:$AH,MATCH(Country!$A$1,Data!$A$1:$AH$1,),)</f>
        <v>22.670190000000002</v>
      </c>
      <c r="C317" s="63">
        <f>IF(B305&gt;0,(Table2[[#This Row],[Country]]-B305)/B305,0)</f>
        <v>9.4659487460290584E-2</v>
      </c>
      <c r="D317" s="63">
        <f>IF(Table2[[#This Row],[Country]]&gt;0,(((Table2[[#This Row],[Country]]-B316)/B316)+1)^12-1,"")</f>
        <v>0.12527353886346693</v>
      </c>
    </row>
    <row r="318" spans="1:6" x14ac:dyDescent="0.2">
      <c r="A318" s="35">
        <v>31778</v>
      </c>
      <c r="B318" s="36">
        <f>VLOOKUP(A318,Data!$A:$AH,MATCH(Country!$A$1,Data!$A$1:$AH$1,),)</f>
        <v>22.802320000000002</v>
      </c>
      <c r="C318" s="63">
        <f>IF(B306&gt;0,(Table2[[#This Row],[Country]]-B306)/B306,0)</f>
        <v>9.6638663545091458E-2</v>
      </c>
      <c r="D318" s="63">
        <f>IF(Table2[[#This Row],[Country]]&gt;0,(((Table2[[#This Row],[Country]]-B317)/B317)+1)^12-1,"")</f>
        <v>7.2226443317718658E-2</v>
      </c>
    </row>
    <row r="319" spans="1:6" x14ac:dyDescent="0.2">
      <c r="A319" s="35">
        <v>31809</v>
      </c>
      <c r="B319" s="36">
        <f>VLOOKUP(A319,Data!$A:$AH,MATCH(Country!$A$1,Data!$A$1:$AH$1,),)</f>
        <v>22.832239999999999</v>
      </c>
      <c r="C319" s="63">
        <f>IF(B307&gt;0,(Table2[[#This Row],[Country]]-B307)/B307,0)</f>
        <v>9.3358272672986631E-2</v>
      </c>
      <c r="D319" s="63">
        <f>IF(Table2[[#This Row],[Country]]&gt;0,(((Table2[[#This Row],[Country]]-B318)/B318)+1)^12-1,"")</f>
        <v>1.5859898902207847E-2</v>
      </c>
      <c r="F319" s="21"/>
    </row>
    <row r="320" spans="1:6" x14ac:dyDescent="0.2">
      <c r="A320" s="35">
        <v>31837</v>
      </c>
      <c r="B320" s="36">
        <f>VLOOKUP(A320,Data!$A:$AH,MATCH(Country!$A$1,Data!$A$1:$AH$1,),)</f>
        <v>22.883759999999999</v>
      </c>
      <c r="C320" s="63">
        <f>IF(B308&gt;0,(Table2[[#This Row],[Country]]-B308)/B308,0)</f>
        <v>8.7087118471601457E-2</v>
      </c>
      <c r="D320" s="63">
        <f>IF(Table2[[#This Row],[Country]]&gt;0,(((Table2[[#This Row],[Country]]-B319)/B319)+1)^12-1,"")</f>
        <v>2.7416087296116443E-2</v>
      </c>
    </row>
    <row r="321" spans="1:4" x14ac:dyDescent="0.2">
      <c r="A321" s="35">
        <v>31868</v>
      </c>
      <c r="B321" s="36">
        <f>VLOOKUP(A321,Data!$A:$AH,MATCH(Country!$A$1,Data!$A$1:$AH$1,),)</f>
        <v>23.0001</v>
      </c>
      <c r="C321" s="63">
        <f>IF(B309&gt;0,(Table2[[#This Row],[Country]]-B309)/B309,0)</f>
        <v>8.2062816766631519E-2</v>
      </c>
      <c r="D321" s="63">
        <f>IF(Table2[[#This Row],[Country]]&gt;0,(((Table2[[#This Row],[Country]]-B320)/B320)+1)^12-1,"")</f>
        <v>6.2742574167630183E-2</v>
      </c>
    </row>
    <row r="322" spans="1:4" x14ac:dyDescent="0.2">
      <c r="A322" s="35">
        <v>31898</v>
      </c>
      <c r="B322" s="36">
        <f>VLOOKUP(A322,Data!$A:$AH,MATCH(Country!$A$1,Data!$A$1:$AH$1,),)</f>
        <v>23.043310000000002</v>
      </c>
      <c r="C322" s="63">
        <f>IF(B310&gt;0,(Table2[[#This Row],[Country]]-B310)/B310,0)</f>
        <v>7.2771304882596394E-2</v>
      </c>
      <c r="D322" s="63">
        <f>IF(Table2[[#This Row],[Country]]&gt;0,(((Table2[[#This Row],[Country]]-B321)/B321)+1)^12-1,"")</f>
        <v>2.2778659560454217E-2</v>
      </c>
    </row>
    <row r="323" spans="1:4" x14ac:dyDescent="0.2">
      <c r="A323" s="35">
        <v>31929</v>
      </c>
      <c r="B323" s="36">
        <f>VLOOKUP(A323,Data!$A:$AH,MATCH(Country!$A$1,Data!$A$1:$AH$1,),)</f>
        <v>23.05744</v>
      </c>
      <c r="C323" s="63">
        <f>IF(B311&gt;0,(Table2[[#This Row],[Country]]-B311)/B311,0)</f>
        <v>6.5105201209901584E-2</v>
      </c>
      <c r="D323" s="63">
        <f>IF(Table2[[#This Row],[Country]]&gt;0,(((Table2[[#This Row],[Country]]-B322)/B322)+1)^12-1,"")</f>
        <v>7.3831850606551619E-3</v>
      </c>
    </row>
    <row r="324" spans="1:4" x14ac:dyDescent="0.2">
      <c r="A324" s="35">
        <v>31959</v>
      </c>
      <c r="B324" s="36">
        <f>VLOOKUP(A324,Data!$A:$AH,MATCH(Country!$A$1,Data!$A$1:$AH$1,),)</f>
        <v>23.094010000000001</v>
      </c>
      <c r="C324" s="63">
        <f>IF(B312&gt;0,(Table2[[#This Row],[Country]]-B312)/B312,0)</f>
        <v>5.8022139930628956E-2</v>
      </c>
      <c r="D324" s="63">
        <f>IF(Table2[[#This Row],[Country]]&gt;0,(((Table2[[#This Row],[Country]]-B323)/B323)+1)^12-1,"")</f>
        <v>1.9199373664930963E-2</v>
      </c>
    </row>
    <row r="325" spans="1:4" x14ac:dyDescent="0.2">
      <c r="A325" s="35">
        <v>31990</v>
      </c>
      <c r="B325" s="36">
        <f>VLOOKUP(A325,Data!$A:$AH,MATCH(Country!$A$1,Data!$A$1:$AH$1,),)</f>
        <v>23.170459999999999</v>
      </c>
      <c r="C325" s="63">
        <f>IF(B313&gt;0,(Table2[[#This Row],[Country]]-B313)/B313,0)</f>
        <v>5.3542255208610418E-2</v>
      </c>
      <c r="D325" s="63">
        <f>IF(Table2[[#This Row],[Country]]&gt;0,(((Table2[[#This Row],[Country]]-B324)/B324)+1)^12-1,"")</f>
        <v>4.0455896956950177E-2</v>
      </c>
    </row>
    <row r="326" spans="1:4" x14ac:dyDescent="0.2">
      <c r="A326" s="35">
        <v>32021</v>
      </c>
      <c r="B326" s="36">
        <f>VLOOKUP(A326,Data!$A:$AH,MATCH(Country!$A$1,Data!$A$1:$AH$1,),)</f>
        <v>23.26437</v>
      </c>
      <c r="C326" s="63">
        <f>IF(B314&gt;0,(Table2[[#This Row],[Country]]-B314)/B314,0)</f>
        <v>4.9366912179616335E-2</v>
      </c>
      <c r="D326" s="63">
        <f>IF(Table2[[#This Row],[Country]]&gt;0,(((Table2[[#This Row],[Country]]-B325)/B325)+1)^12-1,"")</f>
        <v>4.9735018982344226E-2</v>
      </c>
    </row>
    <row r="327" spans="1:4" x14ac:dyDescent="0.2">
      <c r="A327" s="35">
        <v>32051</v>
      </c>
      <c r="B327" s="36">
        <f>VLOOKUP(A327,Data!$A:$AH,MATCH(Country!$A$1,Data!$A$1:$AH$1,),)</f>
        <v>23.39151</v>
      </c>
      <c r="C327" s="63">
        <f>IF(B315&gt;0,(Table2[[#This Row],[Country]]-B315)/B315,0)</f>
        <v>4.7406526457285499E-2</v>
      </c>
      <c r="D327" s="63">
        <f>IF(Table2[[#This Row],[Country]]&gt;0,(((Table2[[#This Row],[Country]]-B326)/B326)+1)^12-1,"")</f>
        <v>6.7587643800330222E-2</v>
      </c>
    </row>
    <row r="328" spans="1:4" x14ac:dyDescent="0.2">
      <c r="A328" s="35">
        <v>32082</v>
      </c>
      <c r="B328" s="36">
        <f>VLOOKUP(A328,Data!$A:$AH,MATCH(Country!$A$1,Data!$A$1:$AH$1,),)</f>
        <v>23.42558</v>
      </c>
      <c r="C328" s="63">
        <f>IF(B316&gt;0,(Table2[[#This Row],[Country]]-B316)/B316,0)</f>
        <v>4.3534234871132872E-2</v>
      </c>
      <c r="D328" s="63">
        <f>IF(Table2[[#This Row],[Country]]&gt;0,(((Table2[[#This Row],[Country]]-B327)/B327)+1)^12-1,"")</f>
        <v>1.7618832376921967E-2</v>
      </c>
    </row>
    <row r="329" spans="1:4" x14ac:dyDescent="0.2">
      <c r="A329" s="35">
        <v>32112</v>
      </c>
      <c r="B329" s="36">
        <f>VLOOKUP(A329,Data!$A:$AH,MATCH(Country!$A$1,Data!$A$1:$AH$1,),)</f>
        <v>23.487909999999999</v>
      </c>
      <c r="C329" s="63">
        <f>IF(B317&gt;0,(Table2[[#This Row],[Country]]-B317)/B317,0)</f>
        <v>3.6070275546874454E-2</v>
      </c>
      <c r="D329" s="63">
        <f>IF(Table2[[#This Row],[Country]]&gt;0,(((Table2[[#This Row],[Country]]-B328)/B328)+1)^12-1,"")</f>
        <v>3.2400626697602242E-2</v>
      </c>
    </row>
    <row r="330" spans="1:4" x14ac:dyDescent="0.2">
      <c r="A330" s="35">
        <v>32143</v>
      </c>
      <c r="B330" s="36">
        <f>VLOOKUP(A330,Data!$A:$AH,MATCH(Country!$A$1,Data!$A$1:$AH$1,),)</f>
        <v>23.662420000000001</v>
      </c>
      <c r="C330" s="63">
        <f>IF(B318&gt;0,(Table2[[#This Row],[Country]]-B318)/B318,0)</f>
        <v>3.7719846050752695E-2</v>
      </c>
      <c r="D330" s="63">
        <f>IF(Table2[[#This Row],[Country]]&gt;0,(((Table2[[#This Row],[Country]]-B329)/B329)+1)^12-1,"")</f>
        <v>9.2892421816696435E-2</v>
      </c>
    </row>
    <row r="331" spans="1:4" x14ac:dyDescent="0.2">
      <c r="A331" s="35">
        <v>32174</v>
      </c>
      <c r="B331" s="36">
        <f>VLOOKUP(A331,Data!$A:$AH,MATCH(Country!$A$1,Data!$A$1:$AH$1,),)</f>
        <v>23.853560000000002</v>
      </c>
      <c r="C331" s="63">
        <f>IF(B319&gt;0,(Table2[[#This Row],[Country]]-B319)/B319,0)</f>
        <v>4.4731484952856268E-2</v>
      </c>
      <c r="D331" s="63">
        <f>IF(Table2[[#This Row],[Country]]&gt;0,(((Table2[[#This Row],[Country]]-B330)/B330)+1)^12-1,"")</f>
        <v>0.10135808551341308</v>
      </c>
    </row>
    <row r="332" spans="1:4" x14ac:dyDescent="0.2">
      <c r="A332" s="35">
        <v>32203</v>
      </c>
      <c r="B332" s="36">
        <f>VLOOKUP(A332,Data!$A:$AH,MATCH(Country!$A$1,Data!$A$1:$AH$1,),)</f>
        <v>24.02225</v>
      </c>
      <c r="C332" s="63">
        <f>IF(B320&gt;0,(Table2[[#This Row],[Country]]-B320)/B320,0)</f>
        <v>4.9751002457638124E-2</v>
      </c>
      <c r="D332" s="63">
        <f>IF(Table2[[#This Row],[Country]]&gt;0,(((Table2[[#This Row],[Country]]-B331)/B331)+1)^12-1,"")</f>
        <v>8.824264312566088E-2</v>
      </c>
    </row>
    <row r="333" spans="1:4" x14ac:dyDescent="0.2">
      <c r="A333" s="35">
        <v>32234</v>
      </c>
      <c r="B333" s="36">
        <f>VLOOKUP(A333,Data!$A:$AH,MATCH(Country!$A$1,Data!$A$1:$AH$1,),)</f>
        <v>24.188459999999999</v>
      </c>
      <c r="C333" s="63">
        <f>IF(B321&gt;0,(Table2[[#This Row],[Country]]-B321)/B321,0)</f>
        <v>5.1667601445211084E-2</v>
      </c>
      <c r="D333" s="63">
        <f>IF(Table2[[#This Row],[Country]]&gt;0,(((Table2[[#This Row],[Country]]-B332)/B332)+1)^12-1,"")</f>
        <v>8.6261634931116715E-2</v>
      </c>
    </row>
    <row r="334" spans="1:4" x14ac:dyDescent="0.2">
      <c r="A334" s="35">
        <v>32264</v>
      </c>
      <c r="B334" s="36">
        <f>VLOOKUP(A334,Data!$A:$AH,MATCH(Country!$A$1,Data!$A$1:$AH$1,),)</f>
        <v>24.31561</v>
      </c>
      <c r="C334" s="63">
        <f>IF(B322&gt;0,(Table2[[#This Row],[Country]]-B322)/B322,0)</f>
        <v>5.5213422030081512E-2</v>
      </c>
      <c r="D334" s="63">
        <f>IF(Table2[[#This Row],[Country]]&gt;0,(((Table2[[#This Row],[Country]]-B333)/B333)+1)^12-1,"")</f>
        <v>6.4935732350615671E-2</v>
      </c>
    </row>
    <row r="335" spans="1:4" x14ac:dyDescent="0.2">
      <c r="A335" s="35">
        <v>32295</v>
      </c>
      <c r="B335" s="36">
        <f>VLOOKUP(A335,Data!$A:$AH,MATCH(Country!$A$1,Data!$A$1:$AH$1,),)</f>
        <v>24.41865</v>
      </c>
      <c r="C335" s="63">
        <f>IF(B323&gt;0,(Table2[[#This Row],[Country]]-B323)/B323,0)</f>
        <v>5.9035608463038389E-2</v>
      </c>
      <c r="D335" s="63">
        <f>IF(Table2[[#This Row],[Country]]&gt;0,(((Table2[[#This Row],[Country]]-B334)/B334)+1)^12-1,"")</f>
        <v>5.20533689412912E-2</v>
      </c>
    </row>
    <row r="336" spans="1:4" x14ac:dyDescent="0.2">
      <c r="A336" s="35">
        <v>32325</v>
      </c>
      <c r="B336" s="36">
        <f>VLOOKUP(A336,Data!$A:$AH,MATCH(Country!$A$1,Data!$A$1:$AH$1,),)</f>
        <v>24.491779999999999</v>
      </c>
      <c r="C336" s="63">
        <f>IF(B324&gt;0,(Table2[[#This Row],[Country]]-B324)/B324,0)</f>
        <v>6.0525218444089944E-2</v>
      </c>
      <c r="D336" s="63">
        <f>IF(Table2[[#This Row],[Country]]&gt;0,(((Table2[[#This Row],[Country]]-B335)/B335)+1)^12-1,"")</f>
        <v>3.6536013322825189E-2</v>
      </c>
    </row>
    <row r="337" spans="1:4" x14ac:dyDescent="0.2">
      <c r="A337" s="35">
        <v>32356</v>
      </c>
      <c r="B337" s="36">
        <f>VLOOKUP(A337,Data!$A:$AH,MATCH(Country!$A$1,Data!$A$1:$AH$1,),)</f>
        <v>24.531669999999998</v>
      </c>
      <c r="C337" s="63">
        <f>IF(B325&gt;0,(Table2[[#This Row],[Country]]-B325)/B325,0)</f>
        <v>5.8747646788194961E-2</v>
      </c>
      <c r="D337" s="63">
        <f>IF(Table2[[#This Row],[Country]]&gt;0,(((Table2[[#This Row],[Country]]-B336)/B336)+1)^12-1,"")</f>
        <v>1.9720548456217291E-2</v>
      </c>
    </row>
    <row r="338" spans="1:4" x14ac:dyDescent="0.2">
      <c r="A338" s="35">
        <v>32387</v>
      </c>
      <c r="B338" s="36">
        <f>VLOOKUP(A338,Data!$A:$AH,MATCH(Country!$A$1,Data!$A$1:$AH$1,),)</f>
        <v>24.572389999999999</v>
      </c>
      <c r="C338" s="63">
        <f>IF(B326&gt;0,(Table2[[#This Row],[Country]]-B326)/B326,0)</f>
        <v>5.6224174563936143E-2</v>
      </c>
      <c r="D338" s="63">
        <f>IF(Table2[[#This Row],[Country]]&gt;0,(((Table2[[#This Row],[Country]]-B337)/B337)+1)^12-1,"")</f>
        <v>2.0101598321083936E-2</v>
      </c>
    </row>
    <row r="339" spans="1:4" x14ac:dyDescent="0.2">
      <c r="A339" s="35">
        <v>32417</v>
      </c>
      <c r="B339" s="36">
        <f>VLOOKUP(A339,Data!$A:$AH,MATCH(Country!$A$1,Data!$A$1:$AH$1,),)</f>
        <v>24.642189999999999</v>
      </c>
      <c r="C339" s="63">
        <f>IF(B327&gt;0,(Table2[[#This Row],[Country]]-B327)/B327,0)</f>
        <v>5.346726226737817E-2</v>
      </c>
      <c r="D339" s="63">
        <f>IF(Table2[[#This Row],[Country]]&gt;0,(((Table2[[#This Row],[Country]]-B338)/B338)+1)^12-1,"")</f>
        <v>3.4624662724003441E-2</v>
      </c>
    </row>
    <row r="340" spans="1:4" x14ac:dyDescent="0.2">
      <c r="A340" s="35">
        <v>32448</v>
      </c>
      <c r="B340" s="36">
        <f>VLOOKUP(A340,Data!$A:$AH,MATCH(Country!$A$1,Data!$A$1:$AH$1,),)</f>
        <v>24.766020000000001</v>
      </c>
      <c r="C340" s="63">
        <f>IF(B328&gt;0,(Table2[[#This Row],[Country]]-B328)/B328,0)</f>
        <v>5.7221208610416519E-2</v>
      </c>
      <c r="D340" s="63">
        <f>IF(Table2[[#This Row],[Country]]&gt;0,(((Table2[[#This Row],[Country]]-B339)/B339)+1)^12-1,"")</f>
        <v>6.1996315254886802E-2</v>
      </c>
    </row>
    <row r="341" spans="1:4" x14ac:dyDescent="0.2">
      <c r="A341" s="35">
        <v>32478</v>
      </c>
      <c r="B341" s="36">
        <f>VLOOKUP(A341,Data!$A:$AH,MATCH(Country!$A$1,Data!$A$1:$AH$1,),)</f>
        <v>24.8325</v>
      </c>
      <c r="C341" s="63">
        <f>IF(B329&gt;0,(Table2[[#This Row],[Country]]-B329)/B329,0)</f>
        <v>5.7246047008865424E-2</v>
      </c>
      <c r="D341" s="63">
        <f>IF(Table2[[#This Row],[Country]]&gt;0,(((Table2[[#This Row],[Country]]-B340)/B340)+1)^12-1,"")</f>
        <v>3.2691727463069364E-2</v>
      </c>
    </row>
    <row r="342" spans="1:4" x14ac:dyDescent="0.2">
      <c r="A342" s="35">
        <v>32509</v>
      </c>
      <c r="B342" s="36">
        <f>VLOOKUP(A342,Data!$A:$AH,MATCH(Country!$A$1,Data!$A$1:$AH$1,),)</f>
        <v>24.86158</v>
      </c>
      <c r="C342" s="63">
        <f>IF(B330&gt;0,(Table2[[#This Row],[Country]]-B330)/B330,0)</f>
        <v>5.0677825852131736E-2</v>
      </c>
      <c r="D342" s="63">
        <f>IF(Table2[[#This Row],[Country]]&gt;0,(((Table2[[#This Row],[Country]]-B341)/B341)+1)^12-1,"")</f>
        <v>1.4143415350179156E-2</v>
      </c>
    </row>
    <row r="343" spans="1:4" x14ac:dyDescent="0.2">
      <c r="A343" s="35">
        <v>32540</v>
      </c>
      <c r="B343" s="36">
        <f>VLOOKUP(A343,Data!$A:$AH,MATCH(Country!$A$1,Data!$A$1:$AH$1,),)</f>
        <v>24.865739999999999</v>
      </c>
      <c r="C343" s="63">
        <f>IF(B331&gt;0,(Table2[[#This Row],[Country]]-B331)/B331,0)</f>
        <v>4.2433079171410773E-2</v>
      </c>
      <c r="D343" s="63">
        <f>IF(Table2[[#This Row],[Country]]&gt;0,(((Table2[[#This Row],[Country]]-B342)/B342)+1)^12-1,"")</f>
        <v>2.0097663456817294E-3</v>
      </c>
    </row>
    <row r="344" spans="1:4" x14ac:dyDescent="0.2">
      <c r="A344" s="35">
        <v>32568</v>
      </c>
      <c r="B344" s="36">
        <f>VLOOKUP(A344,Data!$A:$AH,MATCH(Country!$A$1,Data!$A$1:$AH$1,),)</f>
        <v>24.928059999999999</v>
      </c>
      <c r="C344" s="63">
        <f>IF(B332&gt;0,(Table2[[#This Row],[Country]]-B332)/B332,0)</f>
        <v>3.7707125685562295E-2</v>
      </c>
      <c r="D344" s="63">
        <f>IF(Table2[[#This Row],[Country]]&gt;0,(((Table2[[#This Row],[Country]]-B343)/B343)+1)^12-1,"")</f>
        <v>3.0493166653794201E-2</v>
      </c>
    </row>
    <row r="345" spans="1:4" x14ac:dyDescent="0.2">
      <c r="A345" s="35">
        <v>32599</v>
      </c>
      <c r="B345" s="36">
        <f>VLOOKUP(A345,Data!$A:$AH,MATCH(Country!$A$1,Data!$A$1:$AH$1,),)</f>
        <v>24.980419999999999</v>
      </c>
      <c r="C345" s="63">
        <f>IF(B333&gt;0,(Table2[[#This Row],[Country]]-B333)/B333,0)</f>
        <v>3.2741232802749723E-2</v>
      </c>
      <c r="D345" s="63">
        <f>IF(Table2[[#This Row],[Country]]&gt;0,(((Table2[[#This Row],[Country]]-B344)/B344)+1)^12-1,"")</f>
        <v>2.5498562396667479E-2</v>
      </c>
    </row>
    <row r="346" spans="1:4" x14ac:dyDescent="0.2">
      <c r="A346" s="35">
        <v>32629</v>
      </c>
      <c r="B346" s="36">
        <f>VLOOKUP(A346,Data!$A:$AH,MATCH(Country!$A$1,Data!$A$1:$AH$1,),)</f>
        <v>25.026959999999999</v>
      </c>
      <c r="C346" s="63">
        <f>IF(B334&gt;0,(Table2[[#This Row],[Country]]-B334)/B334,0)</f>
        <v>2.9254869608453148E-2</v>
      </c>
      <c r="D346" s="63">
        <f>IF(Table2[[#This Row],[Country]]&gt;0,(((Table2[[#This Row],[Country]]-B345)/B345)+1)^12-1,"")</f>
        <v>2.2587223721086014E-2</v>
      </c>
    </row>
    <row r="347" spans="1:4" x14ac:dyDescent="0.2">
      <c r="A347" s="35">
        <v>32660</v>
      </c>
      <c r="B347" s="36">
        <f>VLOOKUP(A347,Data!$A:$AH,MATCH(Country!$A$1,Data!$A$1:$AH$1,),)</f>
        <v>25.162410000000001</v>
      </c>
      <c r="C347" s="63">
        <f>IF(B335&gt;0,(Table2[[#This Row],[Country]]-B335)/B335,0)</f>
        <v>3.0458686291011245E-2</v>
      </c>
      <c r="D347" s="63">
        <f>IF(Table2[[#This Row],[Country]]&gt;0,(((Table2[[#This Row],[Country]]-B346)/B346)+1)^12-1,"")</f>
        <v>6.6914507307642701E-2</v>
      </c>
    </row>
    <row r="348" spans="1:4" x14ac:dyDescent="0.2">
      <c r="A348" s="35">
        <v>32690</v>
      </c>
      <c r="B348" s="36">
        <f>VLOOKUP(A348,Data!$A:$AH,MATCH(Country!$A$1,Data!$A$1:$AH$1,),)</f>
        <v>25.366009999999999</v>
      </c>
      <c r="C348" s="63">
        <f>IF(B336&gt;0,(Table2[[#This Row],[Country]]-B336)/B336,0)</f>
        <v>3.5694833123603137E-2</v>
      </c>
      <c r="D348" s="63">
        <f>IF(Table2[[#This Row],[Country]]&gt;0,(((Table2[[#This Row],[Country]]-B347)/B347)+1)^12-1,"")</f>
        <v>0.10153702063032699</v>
      </c>
    </row>
    <row r="349" spans="1:4" x14ac:dyDescent="0.2">
      <c r="A349" s="35">
        <v>32721</v>
      </c>
      <c r="B349" s="36">
        <f>VLOOKUP(A349,Data!$A:$AH,MATCH(Country!$A$1,Data!$A$1:$AH$1,),)</f>
        <v>25.548839999999998</v>
      </c>
      <c r="C349" s="63">
        <f>IF(B337&gt;0,(Table2[[#This Row],[Country]]-B337)/B337,0)</f>
        <v>4.1463544878925902E-2</v>
      </c>
      <c r="D349" s="63">
        <f>IF(Table2[[#This Row],[Country]]&gt;0,(((Table2[[#This Row],[Country]]-B348)/B348)+1)^12-1,"")</f>
        <v>9.0004589578547733E-2</v>
      </c>
    </row>
    <row r="350" spans="1:4" x14ac:dyDescent="0.2">
      <c r="A350" s="35">
        <v>32752</v>
      </c>
      <c r="B350" s="36">
        <f>VLOOKUP(A350,Data!$A:$AH,MATCH(Country!$A$1,Data!$A$1:$AH$1,),)</f>
        <v>25.699249999999999</v>
      </c>
      <c r="C350" s="63">
        <f>IF(B338&gt;0,(Table2[[#This Row],[Country]]-B338)/B338,0)</f>
        <v>4.5858787036995613E-2</v>
      </c>
      <c r="D350" s="63">
        <f>IF(Table2[[#This Row],[Country]]&gt;0,(((Table2[[#This Row],[Country]]-B349)/B349)+1)^12-1,"")</f>
        <v>7.2978825803423186E-2</v>
      </c>
    </row>
    <row r="351" spans="1:4" x14ac:dyDescent="0.2">
      <c r="A351" s="35">
        <v>32782</v>
      </c>
      <c r="B351" s="36">
        <f>VLOOKUP(A351,Data!$A:$AH,MATCH(Country!$A$1,Data!$A$1:$AH$1,),)</f>
        <v>25.87875</v>
      </c>
      <c r="C351" s="63">
        <f>IF(B339&gt;0,(Table2[[#This Row],[Country]]-B339)/B339,0)</f>
        <v>5.0180604889419354E-2</v>
      </c>
      <c r="D351" s="63">
        <f>IF(Table2[[#This Row],[Country]]&gt;0,(((Table2[[#This Row],[Country]]-B350)/B350)+1)^12-1,"")</f>
        <v>8.7111653850535209E-2</v>
      </c>
    </row>
    <row r="352" spans="1:4" x14ac:dyDescent="0.2">
      <c r="A352" s="35">
        <v>32813</v>
      </c>
      <c r="B352" s="36">
        <f>VLOOKUP(A352,Data!$A:$AH,MATCH(Country!$A$1,Data!$A$1:$AH$1,),)</f>
        <v>26.038309999999999</v>
      </c>
      <c r="C352" s="63">
        <f>IF(B340&gt;0,(Table2[[#This Row],[Country]]-B340)/B340,0)</f>
        <v>5.1372404609218519E-2</v>
      </c>
      <c r="D352" s="63">
        <f>IF(Table2[[#This Row],[Country]]&gt;0,(((Table2[[#This Row],[Country]]-B351)/B351)+1)^12-1,"")</f>
        <v>7.6549433687874702E-2</v>
      </c>
    </row>
    <row r="353" spans="1:4" x14ac:dyDescent="0.2">
      <c r="A353" s="35">
        <v>32843</v>
      </c>
      <c r="B353" s="36">
        <f>VLOOKUP(A353,Data!$A:$AH,MATCH(Country!$A$1,Data!$A$1:$AH$1,),)</f>
        <v>26.197859999999999</v>
      </c>
      <c r="C353" s="63">
        <f>IF(B341&gt;0,(Table2[[#This Row],[Country]]-B341)/B341,0)</f>
        <v>5.4982784657203222E-2</v>
      </c>
      <c r="D353" s="63">
        <f>IF(Table2[[#This Row],[Country]]&gt;0,(((Table2[[#This Row],[Country]]-B352)/B352)+1)^12-1,"")</f>
        <v>7.6059497767384521E-2</v>
      </c>
    </row>
    <row r="354" spans="1:4" x14ac:dyDescent="0.2">
      <c r="A354" s="35">
        <v>32874</v>
      </c>
      <c r="B354" s="36">
        <f>VLOOKUP(A354,Data!$A:$AH,MATCH(Country!$A$1,Data!$A$1:$AH$1,),)</f>
        <v>26.316700000000001</v>
      </c>
      <c r="C354" s="63">
        <f>IF(B342&gt;0,(Table2[[#This Row],[Country]]-B342)/B342,0)</f>
        <v>5.852886260647959E-2</v>
      </c>
      <c r="D354" s="63">
        <f>IF(Table2[[#This Row],[Country]]&gt;0,(((Table2[[#This Row],[Country]]-B353)/B353)+1)^12-1,"")</f>
        <v>5.5813845828021957E-2</v>
      </c>
    </row>
    <row r="355" spans="1:4" x14ac:dyDescent="0.2">
      <c r="A355" s="35">
        <v>32905</v>
      </c>
      <c r="B355" s="36">
        <f>VLOOKUP(A355,Data!$A:$AH,MATCH(Country!$A$1,Data!$A$1:$AH$1,),)</f>
        <v>26.419740000000001</v>
      </c>
      <c r="C355" s="63">
        <f>IF(B343&gt;0,(Table2[[#This Row],[Country]]-B343)/B343,0)</f>
        <v>6.2495626512623477E-2</v>
      </c>
      <c r="D355" s="63">
        <f>IF(Table2[[#This Row],[Country]]&gt;0,(((Table2[[#This Row],[Country]]-B354)/B354)+1)^12-1,"")</f>
        <v>4.8009732202579425E-2</v>
      </c>
    </row>
    <row r="356" spans="1:4" x14ac:dyDescent="0.2">
      <c r="A356" s="35">
        <v>32933</v>
      </c>
      <c r="B356" s="36">
        <f>VLOOKUP(A356,Data!$A:$AH,MATCH(Country!$A$1,Data!$A$1:$AH$1,),)</f>
        <v>26.51032</v>
      </c>
      <c r="C356" s="63">
        <f>IF(B344&gt;0,(Table2[[#This Row],[Country]]-B344)/B344,0)</f>
        <v>6.3473050048820548E-2</v>
      </c>
      <c r="D356" s="63">
        <f>IF(Table2[[#This Row],[Country]]&gt;0,(((Table2[[#This Row],[Country]]-B355)/B355)+1)^12-1,"")</f>
        <v>4.1926702265596916E-2</v>
      </c>
    </row>
    <row r="357" spans="1:4" x14ac:dyDescent="0.2">
      <c r="A357" s="35">
        <v>32964</v>
      </c>
      <c r="B357" s="36">
        <f>VLOOKUP(A357,Data!$A:$AH,MATCH(Country!$A$1,Data!$A$1:$AH$1,),)</f>
        <v>26.605889999999999</v>
      </c>
      <c r="C357" s="63">
        <f>IF(B345&gt;0,(Table2[[#This Row],[Country]]-B345)/B345,0)</f>
        <v>6.5069762638098161E-2</v>
      </c>
      <c r="D357" s="63">
        <f>IF(Table2[[#This Row],[Country]]&gt;0,(((Table2[[#This Row],[Country]]-B356)/B356)+1)^12-1,"")</f>
        <v>4.4128268469485921E-2</v>
      </c>
    </row>
    <row r="358" spans="1:4" x14ac:dyDescent="0.2">
      <c r="A358" s="35">
        <v>32994</v>
      </c>
      <c r="B358" s="36">
        <f>VLOOKUP(A358,Data!$A:$AH,MATCH(Country!$A$1,Data!$A$1:$AH$1,),)</f>
        <v>26.597580000000001</v>
      </c>
      <c r="C358" s="63">
        <f>IF(B346&gt;0,(Table2[[#This Row],[Country]]-B346)/B346,0)</f>
        <v>6.2757122718860053E-2</v>
      </c>
      <c r="D358" s="63">
        <f>IF(Table2[[#This Row],[Country]]&gt;0,(((Table2[[#This Row],[Country]]-B357)/B357)+1)^12-1,"")</f>
        <v>-3.7416103709421167E-3</v>
      </c>
    </row>
    <row r="359" spans="1:4" x14ac:dyDescent="0.2">
      <c r="A359" s="35">
        <v>33025</v>
      </c>
      <c r="B359" s="36">
        <f>VLOOKUP(A359,Data!$A:$AH,MATCH(Country!$A$1,Data!$A$1:$AH$1,),)</f>
        <v>26.70645</v>
      </c>
      <c r="C359" s="63">
        <f>IF(B347&gt;0,(Table2[[#This Row],[Country]]-B347)/B347,0)</f>
        <v>6.1362961655898579E-2</v>
      </c>
      <c r="D359" s="63">
        <f>IF(Table2[[#This Row],[Country]]&gt;0,(((Table2[[#This Row],[Country]]-B358)/B358)+1)^12-1,"")</f>
        <v>5.0239780758698505E-2</v>
      </c>
    </row>
    <row r="360" spans="1:4" x14ac:dyDescent="0.2">
      <c r="A360" s="35">
        <v>33055</v>
      </c>
      <c r="B360" s="36">
        <f>VLOOKUP(A360,Data!$A:$AH,MATCH(Country!$A$1,Data!$A$1:$AH$1,),)</f>
        <v>26.796189999999999</v>
      </c>
      <c r="C360" s="63">
        <f>IF(B348&gt;0,(Table2[[#This Row],[Country]]-B348)/B348,0)</f>
        <v>5.6381748647106898E-2</v>
      </c>
      <c r="D360" s="63">
        <f>IF(Table2[[#This Row],[Country]]&gt;0,(((Table2[[#This Row],[Country]]-B359)/B359)+1)^12-1,"")</f>
        <v>4.107647253893254E-2</v>
      </c>
    </row>
    <row r="361" spans="1:4" x14ac:dyDescent="0.2">
      <c r="A361" s="35">
        <v>33086</v>
      </c>
      <c r="B361" s="36">
        <f>VLOOKUP(A361,Data!$A:$AH,MATCH(Country!$A$1,Data!$A$1:$AH$1,),)</f>
        <v>26.94162</v>
      </c>
      <c r="C361" s="63">
        <f>IF(B349&gt;0,(Table2[[#This Row],[Country]]-B349)/B349,0)</f>
        <v>5.4514412396022754E-2</v>
      </c>
      <c r="D361" s="63">
        <f>IF(Table2[[#This Row],[Country]]&gt;0,(((Table2[[#This Row],[Country]]-B360)/B360)+1)^12-1,"")</f>
        <v>6.7106814775471202E-2</v>
      </c>
    </row>
    <row r="362" spans="1:4" x14ac:dyDescent="0.2">
      <c r="A362" s="35">
        <v>33117</v>
      </c>
      <c r="B362" s="36">
        <f>VLOOKUP(A362,Data!$A:$AH,MATCH(Country!$A$1,Data!$A$1:$AH$1,),)</f>
        <v>27.046330000000001</v>
      </c>
      <c r="C362" s="63">
        <f>IF(B350&gt;0,(Table2[[#This Row],[Country]]-B350)/B350,0)</f>
        <v>5.2417093884062835E-2</v>
      </c>
      <c r="D362" s="63">
        <f>IF(Table2[[#This Row],[Country]]&gt;0,(((Table2[[#This Row],[Country]]-B361)/B361)+1)^12-1,"")</f>
        <v>4.7648598903445416E-2</v>
      </c>
    </row>
    <row r="363" spans="1:4" x14ac:dyDescent="0.2">
      <c r="A363" s="35">
        <v>33147</v>
      </c>
      <c r="B363" s="36">
        <f>VLOOKUP(A363,Data!$A:$AH,MATCH(Country!$A$1,Data!$A$1:$AH$1,),)</f>
        <v>27.08539</v>
      </c>
      <c r="C363" s="63">
        <f>IF(B351&gt;0,(Table2[[#This Row],[Country]]-B351)/B351,0)</f>
        <v>4.6626672462928086E-2</v>
      </c>
      <c r="D363" s="63">
        <f>IF(Table2[[#This Row],[Country]]&gt;0,(((Table2[[#This Row],[Country]]-B362)/B362)+1)^12-1,"")</f>
        <v>1.7468582293702184E-2</v>
      </c>
    </row>
    <row r="364" spans="1:4" x14ac:dyDescent="0.2">
      <c r="A364" s="35">
        <v>33178</v>
      </c>
      <c r="B364" s="36">
        <f>VLOOKUP(A364,Data!$A:$AH,MATCH(Country!$A$1,Data!$A$1:$AH$1,),)</f>
        <v>27.11281</v>
      </c>
      <c r="C364" s="63">
        <f>IF(B352&gt;0,(Table2[[#This Row],[Country]]-B352)/B352,0)</f>
        <v>4.1266119037679502E-2</v>
      </c>
      <c r="D364" s="63">
        <f>IF(Table2[[#This Row],[Country]]&gt;0,(((Table2[[#This Row],[Country]]-B363)/B363)+1)^12-1,"")</f>
        <v>1.2216116273736422E-2</v>
      </c>
    </row>
    <row r="365" spans="1:4" x14ac:dyDescent="0.2">
      <c r="A365" s="35">
        <v>33208</v>
      </c>
      <c r="B365" s="36">
        <f>VLOOKUP(A365,Data!$A:$AH,MATCH(Country!$A$1,Data!$A$1:$AH$1,),)</f>
        <v>27.18927</v>
      </c>
      <c r="C365" s="63">
        <f>IF(B353&gt;0,(Table2[[#This Row],[Country]]-B353)/B353,0)</f>
        <v>3.7843167342676155E-2</v>
      </c>
      <c r="D365" s="63">
        <f>IF(Table2[[#This Row],[Country]]&gt;0,(((Table2[[#This Row],[Country]]-B364)/B364)+1)^12-1,"")</f>
        <v>3.4370679854870856E-2</v>
      </c>
    </row>
    <row r="366" spans="1:4" x14ac:dyDescent="0.2">
      <c r="A366" s="35">
        <v>33239</v>
      </c>
      <c r="B366" s="36">
        <f>VLOOKUP(A366,Data!$A:$AH,MATCH(Country!$A$1,Data!$A$1:$AH$1,),)</f>
        <v>27.321400000000001</v>
      </c>
      <c r="C366" s="63">
        <f>IF(B354&gt;0,(Table2[[#This Row],[Country]]-B354)/B354,0)</f>
        <v>3.81772790661443E-2</v>
      </c>
      <c r="D366" s="63">
        <f>IF(Table2[[#This Row],[Country]]&gt;0,(((Table2[[#This Row],[Country]]-B365)/B365)+1)^12-1,"")</f>
        <v>5.989983953353395E-2</v>
      </c>
    </row>
    <row r="367" spans="1:4" x14ac:dyDescent="0.2">
      <c r="A367" s="35">
        <v>33270</v>
      </c>
      <c r="B367" s="36">
        <f>VLOOKUP(A367,Data!$A:$AH,MATCH(Country!$A$1,Data!$A$1:$AH$1,),)</f>
        <v>27.461010000000002</v>
      </c>
      <c r="C367" s="63">
        <f>IF(B355&gt;0,(Table2[[#This Row],[Country]]-B355)/B355,0)</f>
        <v>3.941257559688327E-2</v>
      </c>
      <c r="D367" s="63">
        <f>IF(Table2[[#This Row],[Country]]&gt;0,(((Table2[[#This Row],[Country]]-B366)/B366)+1)^12-1,"")</f>
        <v>6.3072000572002018E-2</v>
      </c>
    </row>
    <row r="368" spans="1:4" x14ac:dyDescent="0.2">
      <c r="A368" s="35">
        <v>33298</v>
      </c>
      <c r="B368" s="36">
        <f>VLOOKUP(A368,Data!$A:$AH,MATCH(Country!$A$1,Data!$A$1:$AH$1,),)</f>
        <v>27.605609999999999</v>
      </c>
      <c r="C368" s="63">
        <f>IF(B356&gt;0,(Table2[[#This Row],[Country]]-B356)/B356,0)</f>
        <v>4.1315608412120203E-2</v>
      </c>
      <c r="D368" s="63">
        <f>IF(Table2[[#This Row],[Country]]&gt;0,(((Table2[[#This Row],[Country]]-B367)/B367)+1)^12-1,"")</f>
        <v>6.5050259461170157E-2</v>
      </c>
    </row>
    <row r="369" spans="1:4" x14ac:dyDescent="0.2">
      <c r="A369" s="35">
        <v>33329</v>
      </c>
      <c r="B369" s="36">
        <f>VLOOKUP(A369,Data!$A:$AH,MATCH(Country!$A$1,Data!$A$1:$AH$1,),)</f>
        <v>27.69286</v>
      </c>
      <c r="C369" s="63">
        <f>IF(B357&gt;0,(Table2[[#This Row],[Country]]-B357)/B357,0)</f>
        <v>4.085448748378652E-2</v>
      </c>
      <c r="D369" s="63">
        <f>IF(Table2[[#This Row],[Country]]&gt;0,(((Table2[[#This Row],[Country]]-B368)/B368)+1)^12-1,"")</f>
        <v>3.8593364536963826E-2</v>
      </c>
    </row>
    <row r="370" spans="1:4" x14ac:dyDescent="0.2">
      <c r="A370" s="35">
        <v>33359</v>
      </c>
      <c r="B370" s="36">
        <f>VLOOKUP(A370,Data!$A:$AH,MATCH(Country!$A$1,Data!$A$1:$AH$1,),)</f>
        <v>27.780950000000001</v>
      </c>
      <c r="C370" s="63">
        <f>IF(B358&gt;0,(Table2[[#This Row],[Country]]-B358)/B358,0)</f>
        <v>4.4491641720788129E-2</v>
      </c>
      <c r="D370" s="63">
        <f>IF(Table2[[#This Row],[Country]]&gt;0,(((Table2[[#This Row],[Country]]-B369)/B369)+1)^12-1,"")</f>
        <v>3.8846527285747001E-2</v>
      </c>
    </row>
    <row r="371" spans="1:4" x14ac:dyDescent="0.2">
      <c r="A371" s="35">
        <v>33390</v>
      </c>
      <c r="B371" s="36">
        <f>VLOOKUP(A371,Data!$A:$AH,MATCH(Country!$A$1,Data!$A$1:$AH$1,),)</f>
        <v>27.85491</v>
      </c>
      <c r="C371" s="63">
        <f>IF(B359&gt;0,(Table2[[#This Row],[Country]]-B359)/B359,0)</f>
        <v>4.3003094758007898E-2</v>
      </c>
      <c r="D371" s="63">
        <f>IF(Table2[[#This Row],[Country]]&gt;0,(((Table2[[#This Row],[Country]]-B370)/B370)+1)^12-1,"")</f>
        <v>3.2419029854002579E-2</v>
      </c>
    </row>
    <row r="372" spans="1:4" x14ac:dyDescent="0.2">
      <c r="A372" s="35">
        <v>33420</v>
      </c>
      <c r="B372" s="36">
        <f>VLOOKUP(A372,Data!$A:$AH,MATCH(Country!$A$1,Data!$A$1:$AH$1,),)</f>
        <v>27.889810000000001</v>
      </c>
      <c r="C372" s="63">
        <f>IF(B360&gt;0,(Table2[[#This Row],[Country]]-B360)/B360,0)</f>
        <v>4.0812518496099681E-2</v>
      </c>
      <c r="D372" s="63">
        <f>IF(Table2[[#This Row],[Country]]&gt;0,(((Table2[[#This Row],[Country]]-B371)/B371)+1)^12-1,"")</f>
        <v>1.5139092718156277E-2</v>
      </c>
    </row>
    <row r="373" spans="1:4" x14ac:dyDescent="0.2">
      <c r="A373" s="35">
        <v>33451</v>
      </c>
      <c r="B373" s="36">
        <f>VLOOKUP(A373,Data!$A:$AH,MATCH(Country!$A$1,Data!$A$1:$AH$1,),)</f>
        <v>27.880669999999999</v>
      </c>
      <c r="C373" s="63">
        <f>IF(B361&gt;0,(Table2[[#This Row],[Country]]-B361)/B361,0)</f>
        <v>3.4854993871934879E-2</v>
      </c>
      <c r="D373" s="63">
        <f>IF(Table2[[#This Row],[Country]]&gt;0,(((Table2[[#This Row],[Country]]-B372)/B372)+1)^12-1,"")</f>
        <v>-3.9255385044297819E-3</v>
      </c>
    </row>
    <row r="374" spans="1:4" x14ac:dyDescent="0.2">
      <c r="A374" s="35">
        <v>33482</v>
      </c>
      <c r="B374" s="36">
        <f>VLOOKUP(A374,Data!$A:$AH,MATCH(Country!$A$1,Data!$A$1:$AH$1,),)</f>
        <v>27.879840000000002</v>
      </c>
      <c r="C374" s="63">
        <f>IF(B362&gt;0,(Table2[[#This Row],[Country]]-B362)/B362,0)</f>
        <v>3.0817859576511872E-2</v>
      </c>
      <c r="D374" s="63">
        <f>IF(Table2[[#This Row],[Country]]&gt;0,(((Table2[[#This Row],[Country]]-B373)/B373)+1)^12-1,"")</f>
        <v>-3.5717826637593486E-4</v>
      </c>
    </row>
    <row r="375" spans="1:4" x14ac:dyDescent="0.2">
      <c r="A375" s="35">
        <v>33512</v>
      </c>
      <c r="B375" s="36">
        <f>VLOOKUP(A375,Data!$A:$AH,MATCH(Country!$A$1,Data!$A$1:$AH$1,),)</f>
        <v>27.92306</v>
      </c>
      <c r="C375" s="63">
        <f>IF(B363&gt;0,(Table2[[#This Row],[Country]]-B363)/B363,0)</f>
        <v>3.0927005296951575E-2</v>
      </c>
      <c r="D375" s="63">
        <f>IF(Table2[[#This Row],[Country]]&gt;0,(((Table2[[#This Row],[Country]]-B374)/B374)+1)^12-1,"")</f>
        <v>1.8762122583946939E-2</v>
      </c>
    </row>
    <row r="376" spans="1:4" x14ac:dyDescent="0.2">
      <c r="A376" s="35">
        <v>33543</v>
      </c>
      <c r="B376" s="36">
        <f>VLOOKUP(A376,Data!$A:$AH,MATCH(Country!$A$1,Data!$A$1:$AH$1,),)</f>
        <v>27.967929999999999</v>
      </c>
      <c r="C376" s="63">
        <f>IF(B364&gt;0,(Table2[[#This Row],[Country]]-B364)/B364,0)</f>
        <v>3.1539335096583479E-2</v>
      </c>
      <c r="D376" s="63">
        <f>IF(Table2[[#This Row],[Country]]&gt;0,(((Table2[[#This Row],[Country]]-B375)/B375)+1)^12-1,"")</f>
        <v>1.9454326783167941E-2</v>
      </c>
    </row>
    <row r="377" spans="1:4" x14ac:dyDescent="0.2">
      <c r="A377" s="35">
        <v>33573</v>
      </c>
      <c r="B377" s="36">
        <f>VLOOKUP(A377,Data!$A:$AH,MATCH(Country!$A$1,Data!$A$1:$AH$1,),)</f>
        <v>28.023610000000001</v>
      </c>
      <c r="C377" s="63">
        <f>IF(B365&gt;0,(Table2[[#This Row],[Country]]-B365)/B365,0)</f>
        <v>3.0686370027588124E-2</v>
      </c>
      <c r="D377" s="63">
        <f>IF(Table2[[#This Row],[Country]]&gt;0,(((Table2[[#This Row],[Country]]-B376)/B376)+1)^12-1,"")</f>
        <v>2.4153554099728192E-2</v>
      </c>
    </row>
    <row r="378" spans="1:4" x14ac:dyDescent="0.2">
      <c r="A378" s="35">
        <v>33604</v>
      </c>
      <c r="B378" s="36">
        <f>VLOOKUP(A378,Data!$A:$AH,MATCH(Country!$A$1,Data!$A$1:$AH$1,),)</f>
        <v>28.098400000000002</v>
      </c>
      <c r="C378" s="63">
        <f>IF(B366&gt;0,(Table2[[#This Row],[Country]]-B366)/B366,0)</f>
        <v>2.8439245426661919E-2</v>
      </c>
      <c r="D378" s="63">
        <f>IF(Table2[[#This Row],[Country]]&gt;0,(((Table2[[#This Row],[Country]]-B377)/B377)+1)^12-1,"")</f>
        <v>3.2500151656678078E-2</v>
      </c>
    </row>
    <row r="379" spans="1:4" x14ac:dyDescent="0.2">
      <c r="A379" s="35">
        <v>33635</v>
      </c>
      <c r="B379" s="36">
        <f>VLOOKUP(A379,Data!$A:$AH,MATCH(Country!$A$1,Data!$A$1:$AH$1,),)</f>
        <v>28.254629999999999</v>
      </c>
      <c r="C379" s="63">
        <f>IF(B367&gt;0,(Table2[[#This Row],[Country]]-B367)/B367,0)</f>
        <v>2.8899883871714736E-2</v>
      </c>
      <c r="D379" s="63">
        <f>IF(Table2[[#This Row],[Country]]&gt;0,(((Table2[[#This Row],[Country]]-B378)/B378)+1)^12-1,"")</f>
        <v>6.8799902976190985E-2</v>
      </c>
    </row>
    <row r="380" spans="1:4" x14ac:dyDescent="0.2">
      <c r="A380" s="35">
        <v>33664</v>
      </c>
      <c r="B380" s="36">
        <f>VLOOKUP(A380,Data!$A:$AH,MATCH(Country!$A$1,Data!$A$1:$AH$1,),)</f>
        <v>28.287040000000001</v>
      </c>
      <c r="C380" s="63">
        <f>IF(B368&gt;0,(Table2[[#This Row],[Country]]-B368)/B368,0)</f>
        <v>2.4684475365695686E-2</v>
      </c>
      <c r="D380" s="63">
        <f>IF(Table2[[#This Row],[Country]]&gt;0,(((Table2[[#This Row],[Country]]-B379)/B379)+1)^12-1,"")</f>
        <v>1.3851997162244389E-2</v>
      </c>
    </row>
    <row r="381" spans="1:4" x14ac:dyDescent="0.2">
      <c r="A381" s="35">
        <v>33695</v>
      </c>
      <c r="B381" s="36">
        <f>VLOOKUP(A381,Data!$A:$AH,MATCH(Country!$A$1,Data!$A$1:$AH$1,),)</f>
        <v>28.252140000000001</v>
      </c>
      <c r="C381" s="63">
        <f>IF(B369&gt;0,(Table2[[#This Row],[Country]]-B369)/B369,0)</f>
        <v>2.0195819427823676E-2</v>
      </c>
      <c r="D381" s="63">
        <f>IF(Table2[[#This Row],[Country]]&gt;0,(((Table2[[#This Row],[Country]]-B380)/B380)+1)^12-1,"")</f>
        <v>-1.4705312575801099E-2</v>
      </c>
    </row>
    <row r="382" spans="1:4" x14ac:dyDescent="0.2">
      <c r="A382" s="35">
        <v>33725</v>
      </c>
      <c r="B382" s="36">
        <f>VLOOKUP(A382,Data!$A:$AH,MATCH(Country!$A$1,Data!$A$1:$AH$1,),)</f>
        <v>28.242999999999999</v>
      </c>
      <c r="C382" s="63">
        <f>IF(B370&gt;0,(Table2[[#This Row],[Country]]-B370)/B370,0)</f>
        <v>1.6631900636947184E-2</v>
      </c>
      <c r="D382" s="63">
        <f>IF(Table2[[#This Row],[Country]]&gt;0,(((Table2[[#This Row],[Country]]-B381)/B381)+1)^12-1,"")</f>
        <v>-3.8752835332959146E-3</v>
      </c>
    </row>
    <row r="383" spans="1:4" x14ac:dyDescent="0.2">
      <c r="A383" s="35">
        <v>33756</v>
      </c>
      <c r="B383" s="36">
        <f>VLOOKUP(A383,Data!$A:$AH,MATCH(Country!$A$1,Data!$A$1:$AH$1,),)</f>
        <v>28.19979</v>
      </c>
      <c r="C383" s="63">
        <f>IF(B371&gt;0,(Table2[[#This Row],[Country]]-B371)/B371,0)</f>
        <v>1.2381300101131178E-2</v>
      </c>
      <c r="D383" s="63">
        <f>IF(Table2[[#This Row],[Country]]&gt;0,(((Table2[[#This Row],[Country]]-B382)/B382)+1)^12-1,"")</f>
        <v>-1.8205538000822252E-2</v>
      </c>
    </row>
    <row r="384" spans="1:4" x14ac:dyDescent="0.2">
      <c r="A384" s="35">
        <v>33786</v>
      </c>
      <c r="B384" s="36">
        <f>VLOOKUP(A384,Data!$A:$AH,MATCH(Country!$A$1,Data!$A$1:$AH$1,),)</f>
        <v>28.203939999999999</v>
      </c>
      <c r="C384" s="63">
        <f>IF(B372&gt;0,(Table2[[#This Row],[Country]]-B372)/B372,0)</f>
        <v>1.1263253496527896E-2</v>
      </c>
      <c r="D384" s="63">
        <f>IF(Table2[[#This Row],[Country]]&gt;0,(((Table2[[#This Row],[Country]]-B383)/B383)+1)^12-1,"")</f>
        <v>1.7674006812999909E-3</v>
      </c>
    </row>
    <row r="385" spans="1:4" x14ac:dyDescent="0.2">
      <c r="A385" s="35">
        <v>33817</v>
      </c>
      <c r="B385" s="36">
        <f>VLOOKUP(A385,Data!$A:$AH,MATCH(Country!$A$1,Data!$A$1:$AH$1,),)</f>
        <v>28.24466</v>
      </c>
      <c r="C385" s="63">
        <f>IF(B373&gt;0,(Table2[[#This Row],[Country]]-B373)/B373,0)</f>
        <v>1.3055281670060337E-2</v>
      </c>
      <c r="D385" s="63">
        <f>IF(Table2[[#This Row],[Country]]&gt;0,(((Table2[[#This Row],[Country]]-B384)/B384)+1)^12-1,"")</f>
        <v>1.7463478324218684E-2</v>
      </c>
    </row>
    <row r="386" spans="1:4" x14ac:dyDescent="0.2">
      <c r="A386" s="35">
        <v>33848</v>
      </c>
      <c r="B386" s="36">
        <f>VLOOKUP(A386,Data!$A:$AH,MATCH(Country!$A$1,Data!$A$1:$AH$1,),)</f>
        <v>28.340229999999998</v>
      </c>
      <c r="C386" s="63">
        <f>IF(B374&gt;0,(Table2[[#This Row],[Country]]-B374)/B374,0)</f>
        <v>1.6513365930363903E-2</v>
      </c>
      <c r="D386" s="63">
        <f>IF(Table2[[#This Row],[Country]]&gt;0,(((Table2[[#This Row],[Country]]-B385)/B385)+1)^12-1,"")</f>
        <v>4.1368008419041535E-2</v>
      </c>
    </row>
    <row r="387" spans="1:4" x14ac:dyDescent="0.2">
      <c r="A387" s="35">
        <v>33878</v>
      </c>
      <c r="B387" s="36">
        <f>VLOOKUP(A387,Data!$A:$AH,MATCH(Country!$A$1,Data!$A$1:$AH$1,),)</f>
        <v>28.45242</v>
      </c>
      <c r="C387" s="63">
        <f>IF(B375&gt;0,(Table2[[#This Row],[Country]]-B375)/B375,0)</f>
        <v>1.895780763283109E-2</v>
      </c>
      <c r="D387" s="63">
        <f>IF(Table2[[#This Row],[Country]]&gt;0,(((Table2[[#This Row],[Country]]-B386)/B386)+1)^12-1,"")</f>
        <v>4.8552269688505678E-2</v>
      </c>
    </row>
    <row r="388" spans="1:4" x14ac:dyDescent="0.2">
      <c r="A388" s="35">
        <v>33909</v>
      </c>
      <c r="B388" s="36">
        <f>VLOOKUP(A388,Data!$A:$AH,MATCH(Country!$A$1,Data!$A$1:$AH$1,),)</f>
        <v>28.47485</v>
      </c>
      <c r="C388" s="63">
        <f>IF(B376&gt;0,(Table2[[#This Row],[Country]]-B376)/B376,0)</f>
        <v>1.8125045364458539E-2</v>
      </c>
      <c r="D388" s="63">
        <f>IF(Table2[[#This Row],[Country]]&gt;0,(((Table2[[#This Row],[Country]]-B387)/B387)+1)^12-1,"")</f>
        <v>9.5011287445880832E-3</v>
      </c>
    </row>
    <row r="389" spans="1:4" x14ac:dyDescent="0.2">
      <c r="A389" s="35">
        <v>33939</v>
      </c>
      <c r="B389" s="36">
        <f>VLOOKUP(A389,Data!$A:$AH,MATCH(Country!$A$1,Data!$A$1:$AH$1,),)</f>
        <v>28.459890000000001</v>
      </c>
      <c r="C389" s="63">
        <f>IF(B377&gt;0,(Table2[[#This Row],[Country]]-B377)/B377,0)</f>
        <v>1.5568301157488274E-2</v>
      </c>
      <c r="D389" s="63">
        <f>IF(Table2[[#This Row],[Country]]&gt;0,(((Table2[[#This Row],[Country]]-B388)/B388)+1)^12-1,"")</f>
        <v>-6.2863253788170148E-3</v>
      </c>
    </row>
    <row r="390" spans="1:4" x14ac:dyDescent="0.2">
      <c r="A390" s="35">
        <v>33970</v>
      </c>
      <c r="B390" s="36">
        <f>VLOOKUP(A390,Data!$A:$AH,MATCH(Country!$A$1,Data!$A$1:$AH$1,),)</f>
        <v>28.413360000000001</v>
      </c>
      <c r="C390" s="63">
        <f>IF(B378&gt;0,(Table2[[#This Row],[Country]]-B378)/B378,0)</f>
        <v>1.1209179170344192E-2</v>
      </c>
      <c r="D390" s="63">
        <f>IF(Table2[[#This Row],[Country]]&gt;0,(((Table2[[#This Row],[Country]]-B389)/B389)+1)^12-1,"")</f>
        <v>-1.9443729999615633E-2</v>
      </c>
    </row>
    <row r="391" spans="1:4" x14ac:dyDescent="0.2">
      <c r="A391" s="35">
        <v>34001</v>
      </c>
      <c r="B391" s="36">
        <f>VLOOKUP(A391,Data!$A:$AH,MATCH(Country!$A$1,Data!$A$1:$AH$1,),)</f>
        <v>28.375129999999999</v>
      </c>
      <c r="C391" s="63">
        <f>IF(B379&gt;0,(Table2[[#This Row],[Country]]-B379)/B379,0)</f>
        <v>4.2647877533699731E-3</v>
      </c>
      <c r="D391" s="63">
        <f>IF(Table2[[#This Row],[Country]]&gt;0,(((Table2[[#This Row],[Country]]-B390)/B390)+1)^12-1,"")</f>
        <v>-1.602697664382402E-2</v>
      </c>
    </row>
    <row r="392" spans="1:4" x14ac:dyDescent="0.2">
      <c r="A392" s="35">
        <v>34029</v>
      </c>
      <c r="B392" s="36">
        <f>VLOOKUP(A392,Data!$A:$AH,MATCH(Country!$A$1,Data!$A$1:$AH$1,),)</f>
        <v>28.351859999999999</v>
      </c>
      <c r="C392" s="63">
        <f>IF(B380&gt;0,(Table2[[#This Row],[Country]]-B380)/B380,0)</f>
        <v>2.2915087616094663E-3</v>
      </c>
      <c r="D392" s="63">
        <f>IF(Table2[[#This Row],[Country]]&gt;0,(((Table2[[#This Row],[Country]]-B391)/B391)+1)^12-1,"")</f>
        <v>-9.7967457665915081E-3</v>
      </c>
    </row>
    <row r="393" spans="1:4" x14ac:dyDescent="0.2">
      <c r="A393" s="35">
        <v>34060</v>
      </c>
      <c r="B393" s="36">
        <f>VLOOKUP(A393,Data!$A:$AH,MATCH(Country!$A$1,Data!$A$1:$AH$1,),)</f>
        <v>28.34854</v>
      </c>
      <c r="C393" s="63">
        <f>IF(B381&gt;0,(Table2[[#This Row],[Country]]-B381)/B381,0)</f>
        <v>3.412130904065998E-3</v>
      </c>
      <c r="D393" s="63">
        <f>IF(Table2[[#This Row],[Country]]&gt;0,(((Table2[[#This Row],[Country]]-B392)/B392)+1)^12-1,"")</f>
        <v>-1.4042941479877058E-3</v>
      </c>
    </row>
    <row r="394" spans="1:4" x14ac:dyDescent="0.2">
      <c r="A394" s="35">
        <v>34090</v>
      </c>
      <c r="B394" s="36">
        <f>VLOOKUP(A394,Data!$A:$AH,MATCH(Country!$A$1,Data!$A$1:$AH$1,),)</f>
        <v>28.56128</v>
      </c>
      <c r="C394" s="63">
        <f>IF(B382&gt;0,(Table2[[#This Row],[Country]]-B382)/B382,0)</f>
        <v>1.1269341075664819E-2</v>
      </c>
      <c r="D394" s="63">
        <f>IF(Table2[[#This Row],[Country]]&gt;0,(((Table2[[#This Row],[Country]]-B393)/B393)+1)^12-1,"")</f>
        <v>9.3864781180843515E-2</v>
      </c>
    </row>
    <row r="395" spans="1:4" x14ac:dyDescent="0.2">
      <c r="A395" s="35">
        <v>34121</v>
      </c>
      <c r="B395" s="36">
        <f>VLOOKUP(A395,Data!$A:$AH,MATCH(Country!$A$1,Data!$A$1:$AH$1,),)</f>
        <v>28.60699</v>
      </c>
      <c r="C395" s="63">
        <f>IF(B383&gt;0,(Table2[[#This Row],[Country]]-B383)/B383,0)</f>
        <v>1.4439823842659806E-2</v>
      </c>
      <c r="D395" s="63">
        <f>IF(Table2[[#This Row],[Country]]&gt;0,(((Table2[[#This Row],[Country]]-B394)/B394)+1)^12-1,"")</f>
        <v>1.9374975098801928E-2</v>
      </c>
    </row>
    <row r="396" spans="1:4" x14ac:dyDescent="0.2">
      <c r="A396" s="35">
        <v>34151</v>
      </c>
      <c r="B396" s="36">
        <f>VLOOKUP(A396,Data!$A:$AH,MATCH(Country!$A$1,Data!$A$1:$AH$1,),)</f>
        <v>28.603660000000001</v>
      </c>
      <c r="C396" s="63">
        <f>IF(B384&gt;0,(Table2[[#This Row],[Country]]-B384)/B384,0)</f>
        <v>1.4172487957356386E-2</v>
      </c>
      <c r="D396" s="63">
        <f>IF(Table2[[#This Row],[Country]]&gt;0,(((Table2[[#This Row],[Country]]-B395)/B395)+1)^12-1,"")</f>
        <v>-1.3959674334057537E-3</v>
      </c>
    </row>
    <row r="397" spans="1:4" x14ac:dyDescent="0.2">
      <c r="A397" s="35">
        <v>34182</v>
      </c>
      <c r="B397" s="36">
        <f>VLOOKUP(A397,Data!$A:$AH,MATCH(Country!$A$1,Data!$A$1:$AH$1,),)</f>
        <v>28.634409999999999</v>
      </c>
      <c r="C397" s="63">
        <f>IF(B385&gt;0,(Table2[[#This Row],[Country]]-B385)/B385,0)</f>
        <v>1.3799068567297301E-2</v>
      </c>
      <c r="D397" s="63">
        <f>IF(Table2[[#This Row],[Country]]&gt;0,(((Table2[[#This Row],[Country]]-B396)/B396)+1)^12-1,"")</f>
        <v>1.2976997537679447E-2</v>
      </c>
    </row>
    <row r="398" spans="1:4" x14ac:dyDescent="0.2">
      <c r="A398" s="35">
        <v>34213</v>
      </c>
      <c r="B398" s="36">
        <f>VLOOKUP(A398,Data!$A:$AH,MATCH(Country!$A$1,Data!$A$1:$AH$1,),)</f>
        <v>28.68843</v>
      </c>
      <c r="C398" s="63">
        <f>IF(B386&gt;0,(Table2[[#This Row],[Country]]-B386)/B386,0)</f>
        <v>1.2286421105262804E-2</v>
      </c>
      <c r="D398" s="63">
        <f>IF(Table2[[#This Row],[Country]]&gt;0,(((Table2[[#This Row],[Country]]-B397)/B397)+1)^12-1,"")</f>
        <v>2.2874876797248866E-2</v>
      </c>
    </row>
    <row r="399" spans="1:4" x14ac:dyDescent="0.2">
      <c r="A399" s="35">
        <v>34243</v>
      </c>
      <c r="B399" s="36">
        <f>VLOOKUP(A399,Data!$A:$AH,MATCH(Country!$A$1,Data!$A$1:$AH$1,),)</f>
        <v>28.725819999999999</v>
      </c>
      <c r="C399" s="63">
        <f>IF(B387&gt;0,(Table2[[#This Row],[Country]]-B387)/B387,0)</f>
        <v>9.6090244696232785E-3</v>
      </c>
      <c r="D399" s="63">
        <f>IF(Table2[[#This Row],[Country]]&gt;0,(((Table2[[#This Row],[Country]]-B398)/B398)+1)^12-1,"")</f>
        <v>1.575235211207926E-2</v>
      </c>
    </row>
    <row r="400" spans="1:4" x14ac:dyDescent="0.2">
      <c r="A400" s="35">
        <v>34274</v>
      </c>
      <c r="B400" s="36">
        <f>VLOOKUP(A400,Data!$A:$AH,MATCH(Country!$A$1,Data!$A$1:$AH$1,),)</f>
        <v>28.83718</v>
      </c>
      <c r="C400" s="63">
        <f>IF(B388&gt;0,(Table2[[#This Row],[Country]]-B388)/B388,0)</f>
        <v>1.2724562201381221E-2</v>
      </c>
      <c r="D400" s="63">
        <f>IF(Table2[[#This Row],[Country]]&gt;0,(((Table2[[#This Row],[Country]]-B399)/B399)+1)^12-1,"")</f>
        <v>4.7524626828322702E-2</v>
      </c>
    </row>
    <row r="401" spans="1:4" x14ac:dyDescent="0.2">
      <c r="A401" s="35">
        <v>34304</v>
      </c>
      <c r="B401" s="36">
        <f>VLOOKUP(A401,Data!$A:$AH,MATCH(Country!$A$1,Data!$A$1:$AH$1,),)</f>
        <v>28.873740000000002</v>
      </c>
      <c r="C401" s="63">
        <f>IF(B389&gt;0,(Table2[[#This Row],[Country]]-B389)/B389,0)</f>
        <v>1.4541517904672155E-2</v>
      </c>
      <c r="D401" s="63">
        <f>IF(Table2[[#This Row],[Country]]&gt;0,(((Table2[[#This Row],[Country]]-B400)/B400)+1)^12-1,"")</f>
        <v>1.5320226681177829E-2</v>
      </c>
    </row>
    <row r="402" spans="1:4" x14ac:dyDescent="0.2">
      <c r="A402" s="35">
        <v>34335</v>
      </c>
      <c r="B402" s="36">
        <f>VLOOKUP(A402,Data!$A:$AH,MATCH(Country!$A$1,Data!$A$1:$AH$1,),)</f>
        <v>28.87707</v>
      </c>
      <c r="C402" s="63">
        <f>IF(B390&gt;0,(Table2[[#This Row],[Country]]-B390)/B390,0)</f>
        <v>1.6320139539991008E-2</v>
      </c>
      <c r="D402" s="63">
        <f>IF(Table2[[#This Row],[Country]]&gt;0,(((Table2[[#This Row],[Country]]-B401)/B401)+1)^12-1,"")</f>
        <v>1.3848346944311807E-3</v>
      </c>
    </row>
    <row r="403" spans="1:4" x14ac:dyDescent="0.2">
      <c r="A403" s="35">
        <v>34366</v>
      </c>
      <c r="B403" s="36">
        <f>VLOOKUP(A403,Data!$A:$AH,MATCH(Country!$A$1,Data!$A$1:$AH$1,),)</f>
        <v>28.883710000000001</v>
      </c>
      <c r="C403" s="63">
        <f>IF(B391&gt;0,(Table2[[#This Row],[Country]]-B391)/B391,0)</f>
        <v>1.79234421128644E-2</v>
      </c>
      <c r="D403" s="63">
        <f>IF(Table2[[#This Row],[Country]]&gt;0,(((Table2[[#This Row],[Country]]-B402)/B402)+1)^12-1,"")</f>
        <v>2.7627749726957251E-3</v>
      </c>
    </row>
    <row r="404" spans="1:4" x14ac:dyDescent="0.2">
      <c r="A404" s="35">
        <v>34394</v>
      </c>
      <c r="B404" s="36">
        <f>VLOOKUP(A404,Data!$A:$AH,MATCH(Country!$A$1,Data!$A$1:$AH$1,),)</f>
        <v>28.920280000000002</v>
      </c>
      <c r="C404" s="63">
        <f>IF(B392&gt;0,(Table2[[#This Row],[Country]]-B392)/B392,0)</f>
        <v>2.004877281419996E-2</v>
      </c>
      <c r="D404" s="63">
        <f>IF(Table2[[#This Row],[Country]]&gt;0,(((Table2[[#This Row],[Country]]-B403)/B403)+1)^12-1,"")</f>
        <v>1.5299587419967953E-2</v>
      </c>
    </row>
    <row r="405" spans="1:4" x14ac:dyDescent="0.2">
      <c r="A405" s="35">
        <v>34425</v>
      </c>
      <c r="B405" s="36">
        <f>VLOOKUP(A405,Data!$A:$AH,MATCH(Country!$A$1,Data!$A$1:$AH$1,),)</f>
        <v>28.930250000000001</v>
      </c>
      <c r="C405" s="63">
        <f>IF(B393&gt;0,(Table2[[#This Row],[Country]]-B393)/B393,0)</f>
        <v>2.0519928010401985E-2</v>
      </c>
      <c r="D405" s="63">
        <f>IF(Table2[[#This Row],[Country]]&gt;0,(((Table2[[#This Row],[Country]]-B404)/B404)+1)^12-1,"")</f>
        <v>4.1447422780929166E-3</v>
      </c>
    </row>
    <row r="406" spans="1:4" x14ac:dyDescent="0.2">
      <c r="A406" s="35">
        <v>34455</v>
      </c>
      <c r="B406" s="36">
        <f>VLOOKUP(A406,Data!$A:$AH,MATCH(Country!$A$1,Data!$A$1:$AH$1,),)</f>
        <v>29.0092</v>
      </c>
      <c r="C406" s="63">
        <f>IF(B394&gt;0,(Table2[[#This Row],[Country]]-B394)/B394,0)</f>
        <v>1.5682770520088731E-2</v>
      </c>
      <c r="D406" s="63">
        <f>IF(Table2[[#This Row],[Country]]&gt;0,(((Table2[[#This Row],[Country]]-B405)/B405)+1)^12-1,"")</f>
        <v>3.3243751195236371E-2</v>
      </c>
    </row>
    <row r="407" spans="1:4" x14ac:dyDescent="0.2">
      <c r="A407" s="35">
        <v>34486</v>
      </c>
      <c r="B407" s="36">
        <f>VLOOKUP(A407,Data!$A:$AH,MATCH(Country!$A$1,Data!$A$1:$AH$1,),)</f>
        <v>28.915289999999999</v>
      </c>
      <c r="C407" s="63">
        <f>IF(B395&gt;0,(Table2[[#This Row],[Country]]-B395)/B395,0)</f>
        <v>1.0777086299537251E-2</v>
      </c>
      <c r="D407" s="63">
        <f>IF(Table2[[#This Row],[Country]]&gt;0,(((Table2[[#This Row],[Country]]-B406)/B406)+1)^12-1,"")</f>
        <v>-3.8162730537076306E-2</v>
      </c>
    </row>
    <row r="408" spans="1:4" x14ac:dyDescent="0.2">
      <c r="A408" s="35">
        <v>34516</v>
      </c>
      <c r="B408" s="36">
        <f>VLOOKUP(A408,Data!$A:$AH,MATCH(Country!$A$1,Data!$A$1:$AH$1,),)</f>
        <v>28.987590000000001</v>
      </c>
      <c r="C408" s="63">
        <f>IF(B396&gt;0,(Table2[[#This Row],[Country]]-B396)/B396,0)</f>
        <v>1.3422408181330621E-2</v>
      </c>
      <c r="D408" s="63">
        <f>IF(Table2[[#This Row],[Country]]&gt;0,(((Table2[[#This Row],[Country]]-B407)/B407)+1)^12-1,"")</f>
        <v>3.0420979689087746E-2</v>
      </c>
    </row>
    <row r="409" spans="1:4" x14ac:dyDescent="0.2">
      <c r="A409" s="35">
        <v>34547</v>
      </c>
      <c r="B409" s="36">
        <f>VLOOKUP(A409,Data!$A:$AH,MATCH(Country!$A$1,Data!$A$1:$AH$1,),)</f>
        <v>28.966819999999998</v>
      </c>
      <c r="C409" s="63">
        <f>IF(B397&gt;0,(Table2[[#This Row],[Country]]-B397)/B397,0)</f>
        <v>1.1608760229388329E-2</v>
      </c>
      <c r="D409" s="63">
        <f>IF(Table2[[#This Row],[Country]]&gt;0,(((Table2[[#This Row],[Country]]-B408)/B408)+1)^12-1,"")</f>
        <v>-8.564359129459409E-3</v>
      </c>
    </row>
    <row r="410" spans="1:4" x14ac:dyDescent="0.2">
      <c r="A410" s="35">
        <v>34578</v>
      </c>
      <c r="B410" s="36">
        <f>VLOOKUP(A410,Data!$A:$AH,MATCH(Country!$A$1,Data!$A$1:$AH$1,),)</f>
        <v>28.970140000000001</v>
      </c>
      <c r="C410" s="63">
        <f>IF(B398&gt;0,(Table2[[#This Row],[Country]]-B398)/B398,0)</f>
        <v>9.8196380910353185E-3</v>
      </c>
      <c r="D410" s="63">
        <f>IF(Table2[[#This Row],[Country]]&gt;0,(((Table2[[#This Row],[Country]]-B409)/B409)+1)^12-1,"")</f>
        <v>1.3762340427239117E-3</v>
      </c>
    </row>
    <row r="411" spans="1:4" x14ac:dyDescent="0.2">
      <c r="A411" s="35">
        <v>34608</v>
      </c>
      <c r="B411" s="36">
        <f>VLOOKUP(A411,Data!$A:$AH,MATCH(Country!$A$1,Data!$A$1:$AH$1,),)</f>
        <v>28.955179999999999</v>
      </c>
      <c r="C411" s="63">
        <f>IF(B399&gt;0,(Table2[[#This Row],[Country]]-B399)/B399,0)</f>
        <v>7.9844544037385116E-3</v>
      </c>
      <c r="D411" s="63">
        <f>IF(Table2[[#This Row],[Country]]&gt;0,(((Table2[[#This Row],[Country]]-B410)/B410)+1)^12-1,"")</f>
        <v>-6.1791558501871346E-3</v>
      </c>
    </row>
    <row r="412" spans="1:4" x14ac:dyDescent="0.2">
      <c r="A412" s="35">
        <v>34639</v>
      </c>
      <c r="B412" s="36">
        <f>VLOOKUP(A412,Data!$A:$AH,MATCH(Country!$A$1,Data!$A$1:$AH$1,),)</f>
        <v>28.979279999999999</v>
      </c>
      <c r="C412" s="63">
        <f>IF(B400&gt;0,(Table2[[#This Row],[Country]]-B400)/B400,0)</f>
        <v>4.9276662974673396E-3</v>
      </c>
      <c r="D412" s="63">
        <f>IF(Table2[[#This Row],[Country]]&gt;0,(((Table2[[#This Row],[Country]]-B411)/B411)+1)^12-1,"")</f>
        <v>1.0033699304682786E-2</v>
      </c>
    </row>
    <row r="413" spans="1:4" x14ac:dyDescent="0.2">
      <c r="A413" s="35">
        <v>34669</v>
      </c>
      <c r="B413" s="36">
        <f>VLOOKUP(A413,Data!$A:$AH,MATCH(Country!$A$1,Data!$A$1:$AH$1,),)</f>
        <v>28.972629999999999</v>
      </c>
      <c r="C413" s="63">
        <f>IF(B401&gt;0,(Table2[[#This Row],[Country]]-B401)/B401,0)</f>
        <v>3.4249113554391379E-3</v>
      </c>
      <c r="D413" s="63">
        <f>IF(Table2[[#This Row],[Country]]&gt;0,(((Table2[[#This Row],[Country]]-B412)/B412)+1)^12-1,"")</f>
        <v>-2.7502188021639729E-3</v>
      </c>
    </row>
    <row r="414" spans="1:4" x14ac:dyDescent="0.2">
      <c r="A414" s="35">
        <v>34700</v>
      </c>
      <c r="B414" s="36">
        <f>VLOOKUP(A414,Data!$A:$AH,MATCH(Country!$A$1,Data!$A$1:$AH$1,),)</f>
        <v>29.022490000000001</v>
      </c>
      <c r="C414" s="63">
        <f>IF(B402&gt;0,(Table2[[#This Row],[Country]]-B402)/B402,0)</f>
        <v>5.035829466078153E-3</v>
      </c>
      <c r="D414" s="63">
        <f>IF(Table2[[#This Row],[Country]]&gt;0,(((Table2[[#This Row],[Country]]-B413)/B413)+1)^12-1,"")</f>
        <v>2.0847806887971165E-2</v>
      </c>
    </row>
    <row r="415" spans="1:4" x14ac:dyDescent="0.2">
      <c r="A415" s="35">
        <v>34731</v>
      </c>
      <c r="B415" s="36">
        <f>VLOOKUP(A415,Data!$A:$AH,MATCH(Country!$A$1,Data!$A$1:$AH$1,),)</f>
        <v>29.001719999999999</v>
      </c>
      <c r="C415" s="63">
        <f>IF(B403&gt;0,(Table2[[#This Row],[Country]]-B403)/B403,0)</f>
        <v>4.0856939776780119E-3</v>
      </c>
      <c r="D415" s="63">
        <f>IF(Table2[[#This Row],[Country]]&gt;0,(((Table2[[#This Row],[Country]]-B414)/B414)+1)^12-1,"")</f>
        <v>-8.5541008561577092E-3</v>
      </c>
    </row>
    <row r="416" spans="1:4" x14ac:dyDescent="0.2">
      <c r="A416" s="35">
        <v>34759</v>
      </c>
      <c r="B416" s="36">
        <f>VLOOKUP(A416,Data!$A:$AH,MATCH(Country!$A$1,Data!$A$1:$AH$1,),)</f>
        <v>29.011690000000002</v>
      </c>
      <c r="C416" s="63">
        <f>IF(B404&gt;0,(Table2[[#This Row],[Country]]-B404)/B404,0)</f>
        <v>3.160757779661876E-3</v>
      </c>
      <c r="D416" s="63">
        <f>IF(Table2[[#This Row],[Country]]&gt;0,(((Table2[[#This Row],[Country]]-B415)/B415)+1)^12-1,"")</f>
        <v>4.1330813737019412E-3</v>
      </c>
    </row>
    <row r="417" spans="1:4" x14ac:dyDescent="0.2">
      <c r="A417" s="35">
        <v>34790</v>
      </c>
      <c r="B417" s="36">
        <f>VLOOKUP(A417,Data!$A:$AH,MATCH(Country!$A$1,Data!$A$1:$AH$1,),)</f>
        <v>29.079000000000001</v>
      </c>
      <c r="C417" s="63">
        <f>IF(B405&gt;0,(Table2[[#This Row],[Country]]-B405)/B405,0)</f>
        <v>5.1416769644230418E-3</v>
      </c>
      <c r="D417" s="63">
        <f>IF(Table2[[#This Row],[Country]]&gt;0,(((Table2[[#This Row],[Country]]-B416)/B416)+1)^12-1,"")</f>
        <v>2.8199221631419968E-2</v>
      </c>
    </row>
    <row r="418" spans="1:4" x14ac:dyDescent="0.2">
      <c r="A418" s="35">
        <v>34820</v>
      </c>
      <c r="B418" s="36">
        <f>VLOOKUP(A418,Data!$A:$AH,MATCH(Country!$A$1,Data!$A$1:$AH$1,),)</f>
        <v>29.286760000000001</v>
      </c>
      <c r="C418" s="63">
        <f>IF(B406&gt;0,(Table2[[#This Row],[Country]]-B406)/B406,0)</f>
        <v>9.567999117521377E-3</v>
      </c>
      <c r="D418" s="63">
        <f>IF(Table2[[#This Row],[Country]]&gt;0,(((Table2[[#This Row],[Country]]-B417)/B417)+1)^12-1,"")</f>
        <v>8.9186700068791591E-2</v>
      </c>
    </row>
    <row r="419" spans="1:4" x14ac:dyDescent="0.2">
      <c r="A419" s="35">
        <v>34851</v>
      </c>
      <c r="B419" s="36">
        <f>VLOOKUP(A419,Data!$A:$AH,MATCH(Country!$A$1,Data!$A$1:$AH$1,),)</f>
        <v>29.49202</v>
      </c>
      <c r="C419" s="63">
        <f>IF(B407&gt;0,(Table2[[#This Row],[Country]]-B407)/B407,0)</f>
        <v>1.9945502881001758E-2</v>
      </c>
      <c r="D419" s="63">
        <f>IF(Table2[[#This Row],[Country]]&gt;0,(((Table2[[#This Row],[Country]]-B418)/B418)+1)^12-1,"")</f>
        <v>8.7422457699903866E-2</v>
      </c>
    </row>
    <row r="420" spans="1:4" x14ac:dyDescent="0.2">
      <c r="A420" s="35">
        <v>34881</v>
      </c>
      <c r="B420" s="36">
        <f>VLOOKUP(A420,Data!$A:$AH,MATCH(Country!$A$1,Data!$A$1:$AH$1,),)</f>
        <v>29.645759999999999</v>
      </c>
      <c r="C420" s="63">
        <f>IF(B408&gt;0,(Table2[[#This Row],[Country]]-B408)/B408,0)</f>
        <v>2.2705233515445691E-2</v>
      </c>
      <c r="D420" s="63">
        <f>IF(Table2[[#This Row],[Country]]&gt;0,(((Table2[[#This Row],[Country]]-B419)/B419)+1)^12-1,"")</f>
        <v>6.4380290615900337E-2</v>
      </c>
    </row>
    <row r="421" spans="1:4" x14ac:dyDescent="0.2">
      <c r="A421" s="35">
        <v>34912</v>
      </c>
      <c r="B421" s="36">
        <f>VLOOKUP(A421,Data!$A:$AH,MATCH(Country!$A$1,Data!$A$1:$AH$1,),)</f>
        <v>29.82526</v>
      </c>
      <c r="C421" s="63">
        <f>IF(B409&gt;0,(Table2[[#This Row],[Country]]-B409)/B409,0)</f>
        <v>2.9635286165343718E-2</v>
      </c>
      <c r="D421" s="63">
        <f>IF(Table2[[#This Row],[Country]]&gt;0,(((Table2[[#This Row],[Country]]-B420)/B420)+1)^12-1,"")</f>
        <v>7.5127074249770498E-2</v>
      </c>
    </row>
    <row r="422" spans="1:4" x14ac:dyDescent="0.2">
      <c r="A422" s="35">
        <v>34943</v>
      </c>
      <c r="B422" s="36">
        <f>VLOOKUP(A422,Data!$A:$AH,MATCH(Country!$A$1,Data!$A$1:$AH$1,),)</f>
        <v>29.93412</v>
      </c>
      <c r="C422" s="63">
        <f>IF(B410&gt;0,(Table2[[#This Row],[Country]]-B410)/B410,0)</f>
        <v>3.3274951380973632E-2</v>
      </c>
      <c r="D422" s="63">
        <f>IF(Table2[[#This Row],[Country]]&gt;0,(((Table2[[#This Row],[Country]]-B421)/B421)+1)^12-1,"")</f>
        <v>4.4689150408521172E-2</v>
      </c>
    </row>
    <row r="423" spans="1:4" x14ac:dyDescent="0.2">
      <c r="A423" s="35">
        <v>34973</v>
      </c>
      <c r="B423" s="36">
        <f>VLOOKUP(A423,Data!$A:$AH,MATCH(Country!$A$1,Data!$A$1:$AH$1,),)</f>
        <v>30.028030000000001</v>
      </c>
      <c r="C423" s="63">
        <f>IF(B411&gt;0,(Table2[[#This Row],[Country]]-B411)/B411,0)</f>
        <v>3.7052092233583162E-2</v>
      </c>
      <c r="D423" s="63">
        <f>IF(Table2[[#This Row],[Country]]&gt;0,(((Table2[[#This Row],[Country]]-B422)/B422)+1)^12-1,"")</f>
        <v>3.8303096201078413E-2</v>
      </c>
    </row>
    <row r="424" spans="1:4" x14ac:dyDescent="0.2">
      <c r="A424" s="35">
        <v>35004</v>
      </c>
      <c r="B424" s="36">
        <f>VLOOKUP(A424,Data!$A:$AH,MATCH(Country!$A$1,Data!$A$1:$AH$1,),)</f>
        <v>30.082039999999999</v>
      </c>
      <c r="C424" s="63">
        <f>IF(B412&gt;0,(Table2[[#This Row],[Country]]-B412)/B412,0)</f>
        <v>3.8053395391465905E-2</v>
      </c>
      <c r="D424" s="63">
        <f>IF(Table2[[#This Row],[Country]]&gt;0,(((Table2[[#This Row],[Country]]-B423)/B423)+1)^12-1,"")</f>
        <v>2.1798638885079491E-2</v>
      </c>
    </row>
    <row r="425" spans="1:4" x14ac:dyDescent="0.2">
      <c r="A425" s="35">
        <v>35034</v>
      </c>
      <c r="B425" s="36">
        <f>VLOOKUP(A425,Data!$A:$AH,MATCH(Country!$A$1,Data!$A$1:$AH$1,),)</f>
        <v>30.161819999999999</v>
      </c>
      <c r="C425" s="63">
        <f>IF(B413&gt;0,(Table2[[#This Row],[Country]]-B413)/B413,0)</f>
        <v>4.1045289985755525E-2</v>
      </c>
      <c r="D425" s="63">
        <f>IF(Table2[[#This Row],[Country]]&gt;0,(((Table2[[#This Row],[Country]]-B424)/B424)+1)^12-1,"")</f>
        <v>3.229331081992437E-2</v>
      </c>
    </row>
    <row r="426" spans="1:4" x14ac:dyDescent="0.2">
      <c r="A426" s="35">
        <v>35065</v>
      </c>
      <c r="B426" s="36">
        <f>VLOOKUP(A426,Data!$A:$AH,MATCH(Country!$A$1,Data!$A$1:$AH$1,),)</f>
        <v>30.314730000000001</v>
      </c>
      <c r="C426" s="63">
        <f>IF(B414&gt;0,(Table2[[#This Row],[Country]]-B414)/B414,0)</f>
        <v>4.4525469730543436E-2</v>
      </c>
      <c r="D426" s="63">
        <f>IF(Table2[[#This Row],[Country]]&gt;0,(((Table2[[#This Row],[Country]]-B425)/B425)+1)^12-1,"")</f>
        <v>6.2561138485667689E-2</v>
      </c>
    </row>
    <row r="427" spans="1:4" x14ac:dyDescent="0.2">
      <c r="A427" s="35">
        <v>35096</v>
      </c>
      <c r="B427" s="36">
        <f>VLOOKUP(A427,Data!$A:$AH,MATCH(Country!$A$1,Data!$A$1:$AH$1,),)</f>
        <v>30.430240000000001</v>
      </c>
      <c r="C427" s="63">
        <f>IF(B415&gt;0,(Table2[[#This Row],[Country]]-B415)/B415,0)</f>
        <v>4.9256388931415186E-2</v>
      </c>
      <c r="D427" s="63">
        <f>IF(Table2[[#This Row],[Country]]&gt;0,(((Table2[[#This Row],[Country]]-B426)/B426)+1)^12-1,"")</f>
        <v>4.6694825204930845E-2</v>
      </c>
    </row>
    <row r="428" spans="1:4" x14ac:dyDescent="0.2">
      <c r="A428" s="35">
        <v>35125</v>
      </c>
      <c r="B428" s="36">
        <f>VLOOKUP(A428,Data!$A:$AH,MATCH(Country!$A$1,Data!$A$1:$AH$1,),)</f>
        <v>30.639659999999999</v>
      </c>
      <c r="C428" s="63">
        <f>IF(B416&gt;0,(Table2[[#This Row],[Country]]-B416)/B416,0)</f>
        <v>5.6114276693291484E-2</v>
      </c>
      <c r="D428" s="63">
        <f>IF(Table2[[#This Row],[Country]]&gt;0,(((Table2[[#This Row],[Country]]-B427)/B427)+1)^12-1,"")</f>
        <v>8.5782329828528514E-2</v>
      </c>
    </row>
    <row r="429" spans="1:4" x14ac:dyDescent="0.2">
      <c r="A429" s="35">
        <v>35156</v>
      </c>
      <c r="B429" s="36">
        <f>VLOOKUP(A429,Data!$A:$AH,MATCH(Country!$A$1,Data!$A$1:$AH$1,),)</f>
        <v>30.729410000000001</v>
      </c>
      <c r="C429" s="63">
        <f>IF(B417&gt;0,(Table2[[#This Row],[Country]]-B417)/B417,0)</f>
        <v>5.675607826954162E-2</v>
      </c>
      <c r="D429" s="63">
        <f>IF(Table2[[#This Row],[Country]]&gt;0,(((Table2[[#This Row],[Country]]-B428)/B428)+1)^12-1,"")</f>
        <v>3.572238448555809E-2</v>
      </c>
    </row>
    <row r="430" spans="1:4" x14ac:dyDescent="0.2">
      <c r="A430" s="35">
        <v>35186</v>
      </c>
      <c r="B430" s="36">
        <f>VLOOKUP(A430,Data!$A:$AH,MATCH(Country!$A$1,Data!$A$1:$AH$1,),)</f>
        <v>30.827470000000002</v>
      </c>
      <c r="C430" s="63">
        <f>IF(B418&gt;0,(Table2[[#This Row],[Country]]-B418)/B418,0)</f>
        <v>5.2607731275156437E-2</v>
      </c>
      <c r="D430" s="63">
        <f>IF(Table2[[#This Row],[Country]]&gt;0,(((Table2[[#This Row],[Country]]-B429)/B429)+1)^12-1,"")</f>
        <v>3.8972235587352522E-2</v>
      </c>
    </row>
    <row r="431" spans="1:4" x14ac:dyDescent="0.2">
      <c r="A431" s="35">
        <v>35217</v>
      </c>
      <c r="B431" s="36">
        <f>VLOOKUP(A431,Data!$A:$AH,MATCH(Country!$A$1,Data!$A$1:$AH$1,),)</f>
        <v>30.934670000000001</v>
      </c>
      <c r="C431" s="63">
        <f>IF(B419&gt;0,(Table2[[#This Row],[Country]]-B419)/B419,0)</f>
        <v>4.8916622191358894E-2</v>
      </c>
      <c r="D431" s="63">
        <f>IF(Table2[[#This Row],[Country]]&gt;0,(((Table2[[#This Row],[Country]]-B430)/B430)+1)^12-1,"")</f>
        <v>4.2536441034300543E-2</v>
      </c>
    </row>
    <row r="432" spans="1:4" x14ac:dyDescent="0.2">
      <c r="A432" s="35">
        <v>35247</v>
      </c>
      <c r="B432" s="36">
        <f>VLOOKUP(A432,Data!$A:$AH,MATCH(Country!$A$1,Data!$A$1:$AH$1,),)</f>
        <v>31.056830000000001</v>
      </c>
      <c r="C432" s="63">
        <f>IF(B420&gt;0,(Table2[[#This Row],[Country]]-B420)/B420,0)</f>
        <v>4.759770031195025E-2</v>
      </c>
      <c r="D432" s="63">
        <f>IF(Table2[[#This Row],[Country]]&gt;0,(((Table2[[#This Row],[Country]]-B431)/B431)+1)^12-1,"")</f>
        <v>4.8430503193568342E-2</v>
      </c>
    </row>
    <row r="433" spans="1:4" x14ac:dyDescent="0.2">
      <c r="A433" s="35">
        <v>35278</v>
      </c>
      <c r="B433" s="36">
        <f>VLOOKUP(A433,Data!$A:$AH,MATCH(Country!$A$1,Data!$A$1:$AH$1,),)</f>
        <v>31.114170000000001</v>
      </c>
      <c r="C433" s="63">
        <f>IF(B421&gt;0,(Table2[[#This Row],[Country]]-B421)/B421,0)</f>
        <v>4.3215381860879046E-2</v>
      </c>
      <c r="D433" s="63">
        <f>IF(Table2[[#This Row],[Country]]&gt;0,(((Table2[[#This Row],[Country]]-B432)/B432)+1)^12-1,"")</f>
        <v>2.2381883939248892E-2</v>
      </c>
    </row>
    <row r="434" spans="1:4" x14ac:dyDescent="0.2">
      <c r="A434" s="35">
        <v>35309</v>
      </c>
      <c r="B434" s="36">
        <f>VLOOKUP(A434,Data!$A:$AH,MATCH(Country!$A$1,Data!$A$1:$AH$1,),)</f>
        <v>31.19228</v>
      </c>
      <c r="C434" s="63">
        <f>IF(B422&gt;0,(Table2[[#This Row],[Country]]-B422)/B422,0)</f>
        <v>4.2030966669472834E-2</v>
      </c>
      <c r="D434" s="63">
        <f>IF(Table2[[#This Row],[Country]]&gt;0,(((Table2[[#This Row],[Country]]-B433)/B433)+1)^12-1,"")</f>
        <v>3.0544631014085555E-2</v>
      </c>
    </row>
    <row r="435" spans="1:4" x14ac:dyDescent="0.2">
      <c r="A435" s="35">
        <v>35339</v>
      </c>
      <c r="B435" s="36">
        <f>VLOOKUP(A435,Data!$A:$AH,MATCH(Country!$A$1,Data!$A$1:$AH$1,),)</f>
        <v>31.336880000000001</v>
      </c>
      <c r="C435" s="63">
        <f>IF(B423&gt;0,(Table2[[#This Row],[Country]]-B423)/B423,0)</f>
        <v>4.3587607978278944E-2</v>
      </c>
      <c r="D435" s="63">
        <f>IF(Table2[[#This Row],[Country]]&gt;0,(((Table2[[#This Row],[Country]]-B434)/B434)+1)^12-1,"")</f>
        <v>5.7069656196342633E-2</v>
      </c>
    </row>
    <row r="436" spans="1:4" x14ac:dyDescent="0.2">
      <c r="A436" s="35">
        <v>35370</v>
      </c>
      <c r="B436" s="36">
        <f>VLOOKUP(A436,Data!$A:$AH,MATCH(Country!$A$1,Data!$A$1:$AH$1,),)</f>
        <v>31.495609999999999</v>
      </c>
      <c r="C436" s="63">
        <f>IF(B424&gt;0,(Table2[[#This Row],[Country]]-B424)/B424,0)</f>
        <v>4.6990496655147061E-2</v>
      </c>
      <c r="D436" s="63">
        <f>IF(Table2[[#This Row],[Country]]&gt;0,(((Table2[[#This Row],[Country]]-B435)/B435)+1)^12-1,"")</f>
        <v>6.2505616853797852E-2</v>
      </c>
    </row>
    <row r="437" spans="1:4" x14ac:dyDescent="0.2">
      <c r="A437" s="35">
        <v>35400</v>
      </c>
      <c r="B437" s="36">
        <f>VLOOKUP(A437,Data!$A:$AH,MATCH(Country!$A$1,Data!$A$1:$AH$1,),)</f>
        <v>31.665130000000001</v>
      </c>
      <c r="C437" s="63">
        <f>IF(B425&gt;0,(Table2[[#This Row],[Country]]-B425)/B425,0)</f>
        <v>4.9841488345199414E-2</v>
      </c>
      <c r="D437" s="63">
        <f>IF(Table2[[#This Row],[Country]]&gt;0,(((Table2[[#This Row],[Country]]-B436)/B436)+1)^12-1,"")</f>
        <v>6.6534761919339269E-2</v>
      </c>
    </row>
    <row r="438" spans="1:4" x14ac:dyDescent="0.2">
      <c r="A438" s="35">
        <v>35431</v>
      </c>
      <c r="B438" s="36">
        <f>VLOOKUP(A438,Data!$A:$AH,MATCH(Country!$A$1,Data!$A$1:$AH$1,),)</f>
        <v>31.78314</v>
      </c>
      <c r="C438" s="63">
        <f>IF(B426&gt;0,(Table2[[#This Row],[Country]]-B426)/B426,0)</f>
        <v>4.8438828252799833E-2</v>
      </c>
      <c r="D438" s="63">
        <f>IF(Table2[[#This Row],[Country]]&gt;0,(((Table2[[#This Row],[Country]]-B437)/B437)+1)^12-1,"")</f>
        <v>4.564991550858899E-2</v>
      </c>
    </row>
    <row r="439" spans="1:4" x14ac:dyDescent="0.2">
      <c r="A439" s="35">
        <v>35462</v>
      </c>
      <c r="B439" s="36">
        <f>VLOOKUP(A439,Data!$A:$AH,MATCH(Country!$A$1,Data!$A$1:$AH$1,),)</f>
        <v>31.880369999999999</v>
      </c>
      <c r="C439" s="63">
        <f>IF(B427&gt;0,(Table2[[#This Row],[Country]]-B427)/B427,0)</f>
        <v>4.7654241307331056E-2</v>
      </c>
      <c r="D439" s="63">
        <f>IF(Table2[[#This Row],[Country]]&gt;0,(((Table2[[#This Row],[Country]]-B438)/B438)+1)^12-1,"")</f>
        <v>3.7334033318762838E-2</v>
      </c>
    </row>
    <row r="440" spans="1:4" x14ac:dyDescent="0.2">
      <c r="A440" s="35">
        <v>35490</v>
      </c>
      <c r="B440" s="36">
        <f>VLOOKUP(A440,Data!$A:$AH,MATCH(Country!$A$1,Data!$A$1:$AH$1,),)</f>
        <v>32.004190000000001</v>
      </c>
      <c r="C440" s="63">
        <f>IF(B428&gt;0,(Table2[[#This Row],[Country]]-B428)/B428,0)</f>
        <v>4.4534763114212172E-2</v>
      </c>
      <c r="D440" s="63">
        <f>IF(Table2[[#This Row],[Country]]&gt;0,(((Table2[[#This Row],[Country]]-B439)/B439)+1)^12-1,"")</f>
        <v>4.7615324991034269E-2</v>
      </c>
    </row>
    <row r="441" spans="1:4" x14ac:dyDescent="0.2">
      <c r="A441" s="35">
        <v>35521</v>
      </c>
      <c r="B441" s="36">
        <f>VLOOKUP(A441,Data!$A:$AH,MATCH(Country!$A$1,Data!$A$1:$AH$1,),)</f>
        <v>32.137149999999998</v>
      </c>
      <c r="C441" s="63">
        <f>IF(B429&gt;0,(Table2[[#This Row],[Country]]-B429)/B429,0)</f>
        <v>4.581083724028534E-2</v>
      </c>
      <c r="D441" s="63">
        <f>IF(Table2[[#This Row],[Country]]&gt;0,(((Table2[[#This Row],[Country]]-B440)/B440)+1)^12-1,"")</f>
        <v>5.1008522921081045E-2</v>
      </c>
    </row>
    <row r="442" spans="1:4" x14ac:dyDescent="0.2">
      <c r="A442" s="35">
        <v>35551</v>
      </c>
      <c r="B442" s="36">
        <f>VLOOKUP(A442,Data!$A:$AH,MATCH(Country!$A$1,Data!$A$1:$AH$1,),)</f>
        <v>32.236040000000003</v>
      </c>
      <c r="C442" s="63">
        <f>IF(B430&gt;0,(Table2[[#This Row],[Country]]-B430)/B430,0)</f>
        <v>4.5692040248518639E-2</v>
      </c>
      <c r="D442" s="63">
        <f>IF(Table2[[#This Row],[Country]]&gt;0,(((Table2[[#This Row],[Country]]-B441)/B441)+1)^12-1,"")</f>
        <v>3.7556877989364246E-2</v>
      </c>
    </row>
    <row r="443" spans="1:4" x14ac:dyDescent="0.2">
      <c r="A443" s="35">
        <v>35582</v>
      </c>
      <c r="B443" s="36">
        <f>VLOOKUP(A443,Data!$A:$AH,MATCH(Country!$A$1,Data!$A$1:$AH$1,),)</f>
        <v>32.37482</v>
      </c>
      <c r="C443" s="63">
        <f>IF(B431&gt;0,(Table2[[#This Row],[Country]]-B431)/B431,0)</f>
        <v>4.6554561597068889E-2</v>
      </c>
      <c r="D443" s="63">
        <f>IF(Table2[[#This Row],[Country]]&gt;0,(((Table2[[#This Row],[Country]]-B442)/B442)+1)^12-1,"")</f>
        <v>5.2902405143088194E-2</v>
      </c>
    </row>
    <row r="444" spans="1:4" x14ac:dyDescent="0.2">
      <c r="A444" s="35">
        <v>35612</v>
      </c>
      <c r="B444" s="36">
        <f>VLOOKUP(A444,Data!$A:$AH,MATCH(Country!$A$1,Data!$A$1:$AH$1,),)</f>
        <v>32.524410000000003</v>
      </c>
      <c r="C444" s="63">
        <f>IF(B432&gt;0,(Table2[[#This Row],[Country]]-B432)/B432,0)</f>
        <v>4.7254661856989316E-2</v>
      </c>
      <c r="D444" s="63">
        <f>IF(Table2[[#This Row],[Country]]&gt;0,(((Table2[[#This Row],[Country]]-B443)/B443)+1)^12-1,"")</f>
        <v>5.6877800220280328E-2</v>
      </c>
    </row>
    <row r="445" spans="1:4" x14ac:dyDescent="0.2">
      <c r="A445" s="35">
        <v>35643</v>
      </c>
      <c r="B445" s="36">
        <f>VLOOKUP(A445,Data!$A:$AH,MATCH(Country!$A$1,Data!$A$1:$AH$1,),)</f>
        <v>32.802799999999998</v>
      </c>
      <c r="C445" s="63">
        <f>IF(B433&gt;0,(Table2[[#This Row],[Country]]-B433)/B433,0)</f>
        <v>5.4272056750991469E-2</v>
      </c>
      <c r="D445" s="63">
        <f>IF(Table2[[#This Row],[Country]]&gt;0,(((Table2[[#This Row],[Country]]-B444)/B444)+1)^12-1,"")</f>
        <v>0.10768906214020157</v>
      </c>
    </row>
    <row r="446" spans="1:4" x14ac:dyDescent="0.2">
      <c r="A446" s="35">
        <v>35674</v>
      </c>
      <c r="B446" s="36">
        <f>VLOOKUP(A446,Data!$A:$AH,MATCH(Country!$A$1,Data!$A$1:$AH$1,),)</f>
        <v>32.93327</v>
      </c>
      <c r="C446" s="63">
        <f>IF(B434&gt;0,(Table2[[#This Row],[Country]]-B434)/B434,0)</f>
        <v>5.5814772116690413E-2</v>
      </c>
      <c r="D446" s="63">
        <f>IF(Table2[[#This Row],[Country]]&gt;0,(((Table2[[#This Row],[Country]]-B445)/B445)+1)^12-1,"")</f>
        <v>4.8786923026786333E-2</v>
      </c>
    </row>
    <row r="447" spans="1:4" x14ac:dyDescent="0.2">
      <c r="A447" s="35">
        <v>35704</v>
      </c>
      <c r="B447" s="36">
        <f>VLOOKUP(A447,Data!$A:$AH,MATCH(Country!$A$1,Data!$A$1:$AH$1,),)</f>
        <v>33.091990000000003</v>
      </c>
      <c r="C447" s="63">
        <f>IF(B435&gt;0,(Table2[[#This Row],[Country]]-B435)/B435,0)</f>
        <v>5.6007809328816459E-2</v>
      </c>
      <c r="D447" s="63">
        <f>IF(Table2[[#This Row],[Country]]&gt;0,(((Table2[[#This Row],[Country]]-B446)/B446)+1)^12-1,"")</f>
        <v>5.9391189503737785E-2</v>
      </c>
    </row>
    <row r="448" spans="1:4" x14ac:dyDescent="0.2">
      <c r="A448" s="35">
        <v>35735</v>
      </c>
      <c r="B448" s="36">
        <f>VLOOKUP(A448,Data!$A:$AH,MATCH(Country!$A$1,Data!$A$1:$AH$1,),)</f>
        <v>33.278970000000001</v>
      </c>
      <c r="C448" s="63">
        <f>IF(B436&gt;0,(Table2[[#This Row],[Country]]-B436)/B436,0)</f>
        <v>5.6622494373025377E-2</v>
      </c>
      <c r="D448" s="63">
        <f>IF(Table2[[#This Row],[Country]]&gt;0,(((Table2[[#This Row],[Country]]-B447)/B447)+1)^12-1,"")</f>
        <v>6.9951030755381449E-2</v>
      </c>
    </row>
    <row r="449" spans="1:4" x14ac:dyDescent="0.2">
      <c r="A449" s="35">
        <v>35765</v>
      </c>
      <c r="B449" s="36">
        <f>VLOOKUP(A449,Data!$A:$AH,MATCH(Country!$A$1,Data!$A$1:$AH$1,),)</f>
        <v>33.430219999999998</v>
      </c>
      <c r="C449" s="63">
        <f>IF(B437&gt;0,(Table2[[#This Row],[Country]]-B437)/B437,0)</f>
        <v>5.5742389183306595E-2</v>
      </c>
      <c r="D449" s="63">
        <f>IF(Table2[[#This Row],[Country]]&gt;0,(((Table2[[#This Row],[Country]]-B448)/B448)+1)^12-1,"")</f>
        <v>5.5923125117969708E-2</v>
      </c>
    </row>
    <row r="450" spans="1:4" x14ac:dyDescent="0.2">
      <c r="A450" s="35">
        <v>35796</v>
      </c>
      <c r="B450" s="36">
        <f>VLOOKUP(A450,Data!$A:$AH,MATCH(Country!$A$1,Data!$A$1:$AH$1,),)</f>
        <v>33.623840000000001</v>
      </c>
      <c r="C450" s="63">
        <f>IF(B438&gt;0,(Table2[[#This Row],[Country]]-B438)/B438,0)</f>
        <v>5.7914353333245294E-2</v>
      </c>
      <c r="D450" s="63">
        <f>IF(Table2[[#This Row],[Country]]&gt;0,(((Table2[[#This Row],[Country]]-B449)/B449)+1)^12-1,"")</f>
        <v>7.1758432373163039E-2</v>
      </c>
    </row>
    <row r="451" spans="1:4" x14ac:dyDescent="0.2">
      <c r="A451" s="35">
        <v>35827</v>
      </c>
      <c r="B451" s="36">
        <f>VLOOKUP(A451,Data!$A:$AH,MATCH(Country!$A$1,Data!$A$1:$AH$1,),)</f>
        <v>33.895589999999999</v>
      </c>
      <c r="C451" s="63">
        <f>IF(B439&gt;0,(Table2[[#This Row],[Country]]-B439)/B439,0)</f>
        <v>6.3211938882767021E-2</v>
      </c>
      <c r="D451" s="63">
        <f>IF(Table2[[#This Row],[Country]]&gt;0,(((Table2[[#This Row],[Country]]-B450)/B450)+1)^12-1,"")</f>
        <v>0.10141414324401143</v>
      </c>
    </row>
    <row r="452" spans="1:4" x14ac:dyDescent="0.2">
      <c r="A452" s="35">
        <v>35855</v>
      </c>
      <c r="B452" s="36">
        <f>VLOOKUP(A452,Data!$A:$AH,MATCH(Country!$A$1,Data!$A$1:$AH$1,),)</f>
        <v>34.107500000000002</v>
      </c>
      <c r="C452" s="63">
        <f>IF(B440&gt;0,(Table2[[#This Row],[Country]]-B440)/B440,0)</f>
        <v>6.5719832309456994E-2</v>
      </c>
      <c r="D452" s="63">
        <f>IF(Table2[[#This Row],[Country]]&gt;0,(((Table2[[#This Row],[Country]]-B451)/B451)+1)^12-1,"")</f>
        <v>7.7656319220162251E-2</v>
      </c>
    </row>
    <row r="453" spans="1:4" x14ac:dyDescent="0.2">
      <c r="A453" s="35">
        <v>35886</v>
      </c>
      <c r="B453" s="36">
        <f>VLOOKUP(A453,Data!$A:$AH,MATCH(Country!$A$1,Data!$A$1:$AH$1,),)</f>
        <v>34.321899999999999</v>
      </c>
      <c r="C453" s="63">
        <f>IF(B441&gt;0,(Table2[[#This Row],[Country]]-B441)/B441,0)</f>
        <v>6.798207059431223E-2</v>
      </c>
      <c r="D453" s="63">
        <f>IF(Table2[[#This Row],[Country]]&gt;0,(((Table2[[#This Row],[Country]]-B452)/B452)+1)^12-1,"")</f>
        <v>7.8095431767134293E-2</v>
      </c>
    </row>
    <row r="454" spans="1:4" x14ac:dyDescent="0.2">
      <c r="A454" s="35">
        <v>35916</v>
      </c>
      <c r="B454" s="36">
        <f>VLOOKUP(A454,Data!$A:$AH,MATCH(Country!$A$1,Data!$A$1:$AH$1,),)</f>
        <v>34.520510000000002</v>
      </c>
      <c r="C454" s="63">
        <f>IF(B442&gt;0,(Table2[[#This Row],[Country]]-B442)/B442,0)</f>
        <v>7.0866955122279252E-2</v>
      </c>
      <c r="D454" s="63">
        <f>IF(Table2[[#This Row],[Country]]&gt;0,(((Table2[[#This Row],[Country]]-B453)/B453)+1)^12-1,"")</f>
        <v>7.1693458740158533E-2</v>
      </c>
    </row>
    <row r="455" spans="1:4" x14ac:dyDescent="0.2">
      <c r="A455" s="35">
        <v>35947</v>
      </c>
      <c r="B455" s="36">
        <f>VLOOKUP(A455,Data!$A:$AH,MATCH(Country!$A$1,Data!$A$1:$AH$1,),)</f>
        <v>34.685049999999997</v>
      </c>
      <c r="C455" s="63">
        <f>IF(B443&gt;0,(Table2[[#This Row],[Country]]-B443)/B443,0)</f>
        <v>7.1358852342653864E-2</v>
      </c>
      <c r="D455" s="63">
        <f>IF(Table2[[#This Row],[Country]]&gt;0,(((Table2[[#This Row],[Country]]-B454)/B454)+1)^12-1,"")</f>
        <v>5.8720833737711198E-2</v>
      </c>
    </row>
    <row r="456" spans="1:4" x14ac:dyDescent="0.2">
      <c r="A456" s="35">
        <v>35977</v>
      </c>
      <c r="B456" s="36">
        <f>VLOOKUP(A456,Data!$A:$AH,MATCH(Country!$A$1,Data!$A$1:$AH$1,),)</f>
        <v>34.848770000000002</v>
      </c>
      <c r="C456" s="63">
        <f>IF(B444&gt;0,(Table2[[#This Row],[Country]]-B444)/B444,0)</f>
        <v>7.1465093448274647E-2</v>
      </c>
      <c r="D456" s="63">
        <f>IF(Table2[[#This Row],[Country]]&gt;0,(((Table2[[#This Row],[Country]]-B455)/B455)+1)^12-1,"")</f>
        <v>5.8136147520293946E-2</v>
      </c>
    </row>
    <row r="457" spans="1:4" x14ac:dyDescent="0.2">
      <c r="A457" s="35">
        <v>36008</v>
      </c>
      <c r="B457" s="36">
        <f>VLOOKUP(A457,Data!$A:$AH,MATCH(Country!$A$1,Data!$A$1:$AH$1,),)</f>
        <v>35.056519999999999</v>
      </c>
      <c r="C457" s="63">
        <f>IF(B445&gt;0,(Table2[[#This Row],[Country]]-B445)/B445,0)</f>
        <v>6.870511053934425E-2</v>
      </c>
      <c r="D457" s="63">
        <f>IF(Table2[[#This Row],[Country]]&gt;0,(((Table2[[#This Row],[Country]]-B456)/B456)+1)^12-1,"")</f>
        <v>7.393050172277893E-2</v>
      </c>
    </row>
    <row r="458" spans="1:4" x14ac:dyDescent="0.2">
      <c r="A458" s="35">
        <v>36039</v>
      </c>
      <c r="B458" s="36">
        <f>VLOOKUP(A458,Data!$A:$AH,MATCH(Country!$A$1,Data!$A$1:$AH$1,),)</f>
        <v>35.37979</v>
      </c>
      <c r="C458" s="63">
        <f>IF(B446&gt;0,(Table2[[#This Row],[Country]]-B446)/B446,0)</f>
        <v>7.4287187394388707E-2</v>
      </c>
      <c r="D458" s="63">
        <f>IF(Table2[[#This Row],[Country]]&gt;0,(((Table2[[#This Row],[Country]]-B457)/B457)+1)^12-1,"")</f>
        <v>0.1164451273368039</v>
      </c>
    </row>
    <row r="459" spans="1:4" x14ac:dyDescent="0.2">
      <c r="A459" s="35">
        <v>36069</v>
      </c>
      <c r="B459" s="36">
        <f>VLOOKUP(A459,Data!$A:$AH,MATCH(Country!$A$1,Data!$A$1:$AH$1,),)</f>
        <v>35.71302</v>
      </c>
      <c r="C459" s="63">
        <f>IF(B447&gt;0,(Table2[[#This Row],[Country]]-B447)/B447,0)</f>
        <v>7.9204363351977239E-2</v>
      </c>
      <c r="D459" s="63">
        <f>IF(Table2[[#This Row],[Country]]&gt;0,(((Table2[[#This Row],[Country]]-B458)/B458)+1)^12-1,"")</f>
        <v>0.1190665499503567</v>
      </c>
    </row>
    <row r="460" spans="1:4" x14ac:dyDescent="0.2">
      <c r="A460" s="35">
        <v>36100</v>
      </c>
      <c r="B460" s="36">
        <f>VLOOKUP(A460,Data!$A:$AH,MATCH(Country!$A$1,Data!$A$1:$AH$1,),)</f>
        <v>36.033799999999999</v>
      </c>
      <c r="C460" s="63">
        <f>IF(B448&gt;0,(Table2[[#This Row],[Country]]-B448)/B448,0)</f>
        <v>8.2779905748284824E-2</v>
      </c>
      <c r="D460" s="63">
        <f>IF(Table2[[#This Row],[Country]]&gt;0,(((Table2[[#This Row],[Country]]-B459)/B459)+1)^12-1,"")</f>
        <v>0.113273421921394</v>
      </c>
    </row>
    <row r="461" spans="1:4" x14ac:dyDescent="0.2">
      <c r="A461" s="35">
        <v>36130</v>
      </c>
      <c r="B461" s="36">
        <f>VLOOKUP(A461,Data!$A:$AH,MATCH(Country!$A$1,Data!$A$1:$AH$1,),)</f>
        <v>36.273960000000002</v>
      </c>
      <c r="C461" s="63">
        <f>IF(B449&gt;0,(Table2[[#This Row],[Country]]-B449)/B449,0)</f>
        <v>8.5064950215703164E-2</v>
      </c>
      <c r="D461" s="63">
        <f>IF(Table2[[#This Row],[Country]]&gt;0,(((Table2[[#This Row],[Country]]-B460)/B460)+1)^12-1,"")</f>
        <v>8.2976099887694943E-2</v>
      </c>
    </row>
    <row r="462" spans="1:4" x14ac:dyDescent="0.2">
      <c r="A462" s="35">
        <v>36161</v>
      </c>
      <c r="B462" s="36">
        <f>VLOOKUP(A462,Data!$A:$AH,MATCH(Country!$A$1,Data!$A$1:$AH$1,),)</f>
        <v>36.501660000000001</v>
      </c>
      <c r="C462" s="63">
        <f>IF(B450&gt;0,(Table2[[#This Row],[Country]]-B450)/B450,0)</f>
        <v>8.5588677557352152E-2</v>
      </c>
      <c r="D462" s="63">
        <f>IF(Table2[[#This Row],[Country]]&gt;0,(((Table2[[#This Row],[Country]]-B461)/B461)+1)^12-1,"")</f>
        <v>7.7982594614764089E-2</v>
      </c>
    </row>
    <row r="463" spans="1:4" x14ac:dyDescent="0.2">
      <c r="A463" s="35">
        <v>36192</v>
      </c>
      <c r="B463" s="36">
        <f>VLOOKUP(A463,Data!$A:$AH,MATCH(Country!$A$1,Data!$A$1:$AH$1,),)</f>
        <v>36.691130000000001</v>
      </c>
      <c r="C463" s="63">
        <f>IF(B451&gt;0,(Table2[[#This Row],[Country]]-B451)/B451,0)</f>
        <v>8.2475035837995522E-2</v>
      </c>
      <c r="D463" s="63">
        <f>IF(Table2[[#This Row],[Country]]&gt;0,(((Table2[[#This Row],[Country]]-B462)/B462)+1)^12-1,"")</f>
        <v>6.4098082670254408E-2</v>
      </c>
    </row>
    <row r="464" spans="1:4" x14ac:dyDescent="0.2">
      <c r="A464" s="35">
        <v>36220</v>
      </c>
      <c r="B464" s="36">
        <f>VLOOKUP(A464,Data!$A:$AH,MATCH(Country!$A$1,Data!$A$1:$AH$1,),)</f>
        <v>36.747639999999997</v>
      </c>
      <c r="C464" s="63">
        <f>IF(B452&gt;0,(Table2[[#This Row],[Country]]-B452)/B452,0)</f>
        <v>7.7406435534706303E-2</v>
      </c>
      <c r="D464" s="63">
        <f>IF(Table2[[#This Row],[Country]]&gt;0,(((Table2[[#This Row],[Country]]-B463)/B463)+1)^12-1,"")</f>
        <v>1.863921455343065E-2</v>
      </c>
    </row>
    <row r="465" spans="1:4" x14ac:dyDescent="0.2">
      <c r="A465" s="35">
        <v>36251</v>
      </c>
      <c r="B465" s="36">
        <f>VLOOKUP(A465,Data!$A:$AH,MATCH(Country!$A$1,Data!$A$1:$AH$1,),)</f>
        <v>36.985309999999998</v>
      </c>
      <c r="C465" s="63">
        <f>IF(B453&gt;0,(Table2[[#This Row],[Country]]-B453)/B453,0)</f>
        <v>7.7600890393597063E-2</v>
      </c>
      <c r="D465" s="63">
        <f>IF(Table2[[#This Row],[Country]]&gt;0,(((Table2[[#This Row],[Country]]-B464)/B464)+1)^12-1,"")</f>
        <v>8.0432701523667882E-2</v>
      </c>
    </row>
    <row r="466" spans="1:4" x14ac:dyDescent="0.2">
      <c r="A466" s="35">
        <v>36281</v>
      </c>
      <c r="B466" s="36">
        <f>VLOOKUP(A466,Data!$A:$AH,MATCH(Country!$A$1,Data!$A$1:$AH$1,),)</f>
        <v>37.187249999999999</v>
      </c>
      <c r="C466" s="63">
        <f>IF(B454&gt;0,(Table2[[#This Row],[Country]]-B454)/B454,0)</f>
        <v>7.7250886501966431E-2</v>
      </c>
      <c r="D466" s="63">
        <f>IF(Table2[[#This Row],[Country]]&gt;0,(((Table2[[#This Row],[Country]]-B465)/B465)+1)^12-1,"")</f>
        <v>6.7523890529041175E-2</v>
      </c>
    </row>
    <row r="467" spans="1:4" x14ac:dyDescent="0.2">
      <c r="A467" s="35">
        <v>36312</v>
      </c>
      <c r="B467" s="36">
        <f>VLOOKUP(A467,Data!$A:$AH,MATCH(Country!$A$1,Data!$A$1:$AH$1,),)</f>
        <v>37.368409999999997</v>
      </c>
      <c r="C467" s="63">
        <f>IF(B455&gt;0,(Table2[[#This Row],[Country]]-B455)/B455,0)</f>
        <v>7.7363590365301493E-2</v>
      </c>
      <c r="D467" s="63">
        <f>IF(Table2[[#This Row],[Country]]&gt;0,(((Table2[[#This Row],[Country]]-B466)/B466)+1)^12-1,"")</f>
        <v>6.0050781445620149E-2</v>
      </c>
    </row>
    <row r="468" spans="1:4" x14ac:dyDescent="0.2">
      <c r="A468" s="35">
        <v>36342</v>
      </c>
      <c r="B468" s="36">
        <f>VLOOKUP(A468,Data!$A:$AH,MATCH(Country!$A$1,Data!$A$1:$AH$1,),)</f>
        <v>37.594450000000002</v>
      </c>
      <c r="C468" s="63">
        <f>IF(B456&gt;0,(Table2[[#This Row],[Country]]-B456)/B456,0)</f>
        <v>7.8788433565947946E-2</v>
      </c>
      <c r="D468" s="63">
        <f>IF(Table2[[#This Row],[Country]]&gt;0,(((Table2[[#This Row],[Country]]-B467)/B467)+1)^12-1,"")</f>
        <v>7.5051810556725274E-2</v>
      </c>
    </row>
    <row r="469" spans="1:4" x14ac:dyDescent="0.2">
      <c r="A469" s="35">
        <v>36373</v>
      </c>
      <c r="B469" s="36">
        <f>VLOOKUP(A469,Data!$A:$AH,MATCH(Country!$A$1,Data!$A$1:$AH$1,),)</f>
        <v>37.738219999999998</v>
      </c>
      <c r="C469" s="63">
        <f>IF(B457&gt;0,(Table2[[#This Row],[Country]]-B457)/B457,0)</f>
        <v>7.6496469130421366E-2</v>
      </c>
      <c r="D469" s="63">
        <f>IF(Table2[[#This Row],[Country]]&gt;0,(((Table2[[#This Row],[Country]]-B468)/B468)+1)^12-1,"")</f>
        <v>4.6868462022081836E-2</v>
      </c>
    </row>
    <row r="470" spans="1:4" x14ac:dyDescent="0.2">
      <c r="A470" s="35">
        <v>36404</v>
      </c>
      <c r="B470" s="36">
        <f>VLOOKUP(A470,Data!$A:$AH,MATCH(Country!$A$1,Data!$A$1:$AH$1,),)</f>
        <v>37.871180000000003</v>
      </c>
      <c r="C470" s="63">
        <f>IF(B458&gt;0,(Table2[[#This Row],[Country]]-B458)/B458,0)</f>
        <v>7.0418450759600404E-2</v>
      </c>
      <c r="D470" s="63">
        <f>IF(Table2[[#This Row],[Country]]&gt;0,(((Table2[[#This Row],[Country]]-B469)/B469)+1)^12-1,"")</f>
        <v>4.3107584399137977E-2</v>
      </c>
    </row>
    <row r="471" spans="1:4" x14ac:dyDescent="0.2">
      <c r="A471" s="35">
        <v>36434</v>
      </c>
      <c r="B471" s="36">
        <f>VLOOKUP(A471,Data!$A:$AH,MATCH(Country!$A$1,Data!$A$1:$AH$1,),)</f>
        <v>38.068129999999996</v>
      </c>
      <c r="C471" s="63">
        <f>IF(B459&gt;0,(Table2[[#This Row],[Country]]-B459)/B459,0)</f>
        <v>6.5945417105582119E-2</v>
      </c>
      <c r="D471" s="63">
        <f>IF(Table2[[#This Row],[Country]]&gt;0,(((Table2[[#This Row],[Country]]-B470)/B470)+1)^12-1,"")</f>
        <v>6.4222602448372301E-2</v>
      </c>
    </row>
    <row r="472" spans="1:4" x14ac:dyDescent="0.2">
      <c r="A472" s="35">
        <v>36465</v>
      </c>
      <c r="B472" s="36">
        <f>VLOOKUP(A472,Data!$A:$AH,MATCH(Country!$A$1,Data!$A$1:$AH$1,),)</f>
        <v>38.226019999999998</v>
      </c>
      <c r="C472" s="63">
        <f>IF(B460&gt;0,(Table2[[#This Row],[Country]]-B460)/B460,0)</f>
        <v>6.0837879990453377E-2</v>
      </c>
      <c r="D472" s="63">
        <f>IF(Table2[[#This Row],[Country]]&gt;0,(((Table2[[#This Row],[Country]]-B471)/B471)+1)^12-1,"")</f>
        <v>5.0921961050332865E-2</v>
      </c>
    </row>
    <row r="473" spans="1:4" x14ac:dyDescent="0.2">
      <c r="A473" s="35">
        <v>36495</v>
      </c>
      <c r="B473" s="36">
        <f>VLOOKUP(A473,Data!$A:$AH,MATCH(Country!$A$1,Data!$A$1:$AH$1,),)</f>
        <v>38.454560000000001</v>
      </c>
      <c r="C473" s="63">
        <f>IF(B461&gt;0,(Table2[[#This Row],[Country]]-B461)/B461,0)</f>
        <v>6.0114748982465611E-2</v>
      </c>
      <c r="D473" s="63">
        <f>IF(Table2[[#This Row],[Country]]&gt;0,(((Table2[[#This Row],[Country]]-B472)/B472)+1)^12-1,"")</f>
        <v>7.4150575793695328E-2</v>
      </c>
    </row>
    <row r="474" spans="1:4" x14ac:dyDescent="0.2">
      <c r="A474" s="35">
        <v>36526</v>
      </c>
      <c r="B474" s="36">
        <f>VLOOKUP(A474,Data!$A:$AH,MATCH(Country!$A$1,Data!$A$1:$AH$1,),)</f>
        <v>38.689729999999997</v>
      </c>
      <c r="C474" s="63">
        <f>IF(B462&gt;0,(Table2[[#This Row],[Country]]-B462)/B462,0)</f>
        <v>5.9944397049339571E-2</v>
      </c>
      <c r="D474" s="63">
        <f>IF(Table2[[#This Row],[Country]]&gt;0,(((Table2[[#This Row],[Country]]-B473)/B473)+1)^12-1,"")</f>
        <v>7.5905752948292937E-2</v>
      </c>
    </row>
    <row r="475" spans="1:4" x14ac:dyDescent="0.2">
      <c r="A475" s="35">
        <v>36557</v>
      </c>
      <c r="B475" s="36">
        <f>VLOOKUP(A475,Data!$A:$AH,MATCH(Country!$A$1,Data!$A$1:$AH$1,),)</f>
        <v>38.800260000000002</v>
      </c>
      <c r="C475" s="63">
        <f>IF(B463&gt;0,(Table2[[#This Row],[Country]]-B463)/B463,0)</f>
        <v>5.7483375409806137E-2</v>
      </c>
      <c r="D475" s="63">
        <f>IF(Table2[[#This Row],[Country]]&gt;0,(((Table2[[#This Row],[Country]]-B474)/B474)+1)^12-1,"")</f>
        <v>3.482578612476539E-2</v>
      </c>
    </row>
    <row r="476" spans="1:4" x14ac:dyDescent="0.2">
      <c r="A476" s="35">
        <v>36586</v>
      </c>
      <c r="B476" s="36">
        <f>VLOOKUP(A476,Data!$A:$AH,MATCH(Country!$A$1,Data!$A$1:$AH$1,),)</f>
        <v>39.05621</v>
      </c>
      <c r="C476" s="63">
        <f>IF(B464&gt;0,(Table2[[#This Row],[Country]]-B464)/B464,0)</f>
        <v>6.2822265593110285E-2</v>
      </c>
      <c r="D476" s="63">
        <f>IF(Table2[[#This Row],[Country]]&gt;0,(((Table2[[#This Row],[Country]]-B475)/B475)+1)^12-1,"")</f>
        <v>8.2095365508134233E-2</v>
      </c>
    </row>
    <row r="477" spans="1:4" x14ac:dyDescent="0.2">
      <c r="A477" s="35">
        <v>36617</v>
      </c>
      <c r="B477" s="36">
        <f>VLOOKUP(A477,Data!$A:$AH,MATCH(Country!$A$1,Data!$A$1:$AH$1,),)</f>
        <v>39.519919999999999</v>
      </c>
      <c r="C477" s="63">
        <f>IF(B465&gt;0,(Table2[[#This Row],[Country]]-B465)/B465,0)</f>
        <v>6.8530181307118979E-2</v>
      </c>
      <c r="D477" s="63">
        <f>IF(Table2[[#This Row],[Country]]&gt;0,(((Table2[[#This Row],[Country]]-B476)/B476)+1)^12-1,"")</f>
        <v>0.15215660706046097</v>
      </c>
    </row>
    <row r="478" spans="1:4" x14ac:dyDescent="0.2">
      <c r="A478" s="35">
        <v>36647</v>
      </c>
      <c r="B478" s="36">
        <f>VLOOKUP(A478,Data!$A:$AH,MATCH(Country!$A$1,Data!$A$1:$AH$1,),)</f>
        <v>39.416040000000002</v>
      </c>
      <c r="C478" s="63">
        <f>IF(B466&gt;0,(Table2[[#This Row],[Country]]-B466)/B466,0)</f>
        <v>5.9934251658834779E-2</v>
      </c>
      <c r="D478" s="63">
        <f>IF(Table2[[#This Row],[Country]]&gt;0,(((Table2[[#This Row],[Country]]-B477)/B477)+1)^12-1,"")</f>
        <v>-3.1090534530035852E-2</v>
      </c>
    </row>
    <row r="479" spans="1:4" x14ac:dyDescent="0.2">
      <c r="A479" s="35">
        <v>36678</v>
      </c>
      <c r="B479" s="36">
        <f>VLOOKUP(A479,Data!$A:$AH,MATCH(Country!$A$1,Data!$A$1:$AH$1,),)</f>
        <v>39.563960000000002</v>
      </c>
      <c r="C479" s="63">
        <f>IF(B467&gt;0,(Table2[[#This Row],[Country]]-B467)/B467,0)</f>
        <v>5.8754172307572211E-2</v>
      </c>
      <c r="D479" s="63">
        <f>IF(Table2[[#This Row],[Country]]&gt;0,(((Table2[[#This Row],[Country]]-B478)/B478)+1)^12-1,"")</f>
        <v>4.5974674503602042E-2</v>
      </c>
    </row>
    <row r="480" spans="1:4" x14ac:dyDescent="0.2">
      <c r="A480" s="35">
        <v>36708</v>
      </c>
      <c r="B480" s="36">
        <f>VLOOKUP(A480,Data!$A:$AH,MATCH(Country!$A$1,Data!$A$1:$AH$1,),)</f>
        <v>39.709389999999999</v>
      </c>
      <c r="C480" s="63">
        <f>IF(B468&gt;0,(Table2[[#This Row],[Country]]-B468)/B468,0)</f>
        <v>5.6256708104520665E-2</v>
      </c>
      <c r="D480" s="63">
        <f>IF(Table2[[#This Row],[Country]]&gt;0,(((Table2[[#This Row],[Country]]-B479)/B479)+1)^12-1,"")</f>
        <v>4.5012628026165125E-2</v>
      </c>
    </row>
    <row r="481" spans="1:4" x14ac:dyDescent="0.2">
      <c r="A481" s="35">
        <v>36739</v>
      </c>
      <c r="B481" s="36">
        <f>VLOOKUP(A481,Data!$A:$AH,MATCH(Country!$A$1,Data!$A$1:$AH$1,),)</f>
        <v>39.943739999999998</v>
      </c>
      <c r="C481" s="63">
        <f>IF(B469&gt;0,(Table2[[#This Row],[Country]]-B469)/B469,0)</f>
        <v>5.8442608050936158E-2</v>
      </c>
      <c r="D481" s="63">
        <f>IF(Table2[[#This Row],[Country]]&gt;0,(((Table2[[#This Row],[Country]]-B480)/B480)+1)^12-1,"")</f>
        <v>7.3164075596346967E-2</v>
      </c>
    </row>
    <row r="482" spans="1:4" x14ac:dyDescent="0.2">
      <c r="A482" s="35">
        <v>36770</v>
      </c>
      <c r="B482" s="36">
        <f>VLOOKUP(A482,Data!$A:$AH,MATCH(Country!$A$1,Data!$A$1:$AH$1,),)</f>
        <v>40.239579999999997</v>
      </c>
      <c r="C482" s="63">
        <f>IF(B470&gt;0,(Table2[[#This Row],[Country]]-B470)/B470,0)</f>
        <v>6.2538320696635119E-2</v>
      </c>
      <c r="D482" s="63">
        <f>IF(Table2[[#This Row],[Country]]&gt;0,(((Table2[[#This Row],[Country]]-B481)/B481)+1)^12-1,"")</f>
        <v>9.2588325176144792E-2</v>
      </c>
    </row>
    <row r="483" spans="1:4" x14ac:dyDescent="0.2">
      <c r="A483" s="35">
        <v>36800</v>
      </c>
      <c r="B483" s="36">
        <f>VLOOKUP(A483,Data!$A:$AH,MATCH(Country!$A$1,Data!$A$1:$AH$1,),)</f>
        <v>40.372549999999997</v>
      </c>
      <c r="C483" s="63">
        <f>IF(B471&gt;0,(Table2[[#This Row],[Country]]-B471)/B471,0)</f>
        <v>6.0534100309103722E-2</v>
      </c>
      <c r="D483" s="63">
        <f>IF(Table2[[#This Row],[Country]]&gt;0,(((Table2[[#This Row],[Country]]-B482)/B482)+1)^12-1,"")</f>
        <v>4.0382176142200965E-2</v>
      </c>
    </row>
    <row r="484" spans="1:4" x14ac:dyDescent="0.2">
      <c r="A484" s="35">
        <v>36831</v>
      </c>
      <c r="B484" s="36">
        <f>VLOOKUP(A484,Data!$A:$AH,MATCH(Country!$A$1,Data!$A$1:$AH$1,),)</f>
        <v>40.462299999999999</v>
      </c>
      <c r="C484" s="63">
        <f>IF(B472&gt;0,(Table2[[#This Row],[Country]]-B472)/B472,0)</f>
        <v>5.8501512843869195E-2</v>
      </c>
      <c r="D484" s="63">
        <f>IF(Table2[[#This Row],[Country]]&gt;0,(((Table2[[#This Row],[Country]]-B483)/B483)+1)^12-1,"")</f>
        <v>2.700513779642133E-2</v>
      </c>
    </row>
    <row r="485" spans="1:4" x14ac:dyDescent="0.2">
      <c r="A485" s="35">
        <v>36861</v>
      </c>
      <c r="B485" s="36">
        <f>VLOOKUP(A485,Data!$A:$AH,MATCH(Country!$A$1,Data!$A$1:$AH$1,),)</f>
        <v>40.833759999999998</v>
      </c>
      <c r="C485" s="63">
        <f>IF(B473&gt;0,(Table2[[#This Row],[Country]]-B473)/B473,0)</f>
        <v>6.1870425770051647E-2</v>
      </c>
      <c r="D485" s="63">
        <f>IF(Table2[[#This Row],[Country]]&gt;0,(((Table2[[#This Row],[Country]]-B484)/B484)+1)^12-1,"")</f>
        <v>0.115901017688542</v>
      </c>
    </row>
    <row r="486" spans="1:4" x14ac:dyDescent="0.2">
      <c r="A486" s="35">
        <v>36892</v>
      </c>
      <c r="B486" s="36">
        <f>VLOOKUP(A486,Data!$A:$AH,MATCH(Country!$A$1,Data!$A$1:$AH$1,),)</f>
        <v>41.254260000000002</v>
      </c>
      <c r="C486" s="63">
        <f>IF(B474&gt;0,(Table2[[#This Row],[Country]]-B474)/B474,0)</f>
        <v>6.6284515296436683E-2</v>
      </c>
      <c r="D486" s="63">
        <f>IF(Table2[[#This Row],[Country]]&gt;0,(((Table2[[#This Row],[Country]]-B485)/B485)+1)^12-1,"")</f>
        <v>0.13081914728727639</v>
      </c>
    </row>
    <row r="487" spans="1:4" x14ac:dyDescent="0.2">
      <c r="A487" s="35">
        <v>36923</v>
      </c>
      <c r="B487" s="36">
        <f>VLOOKUP(A487,Data!$A:$AH,MATCH(Country!$A$1,Data!$A$1:$AH$1,),)</f>
        <v>41.572539999999996</v>
      </c>
      <c r="C487" s="63">
        <f>IF(B475&gt;0,(Table2[[#This Row],[Country]]-B475)/B475,0)</f>
        <v>7.1450036675011833E-2</v>
      </c>
      <c r="D487" s="63">
        <f>IF(Table2[[#This Row],[Country]]&gt;0,(((Table2[[#This Row],[Country]]-B486)/B486)+1)^12-1,"")</f>
        <v>9.6612272943452648E-2</v>
      </c>
    </row>
    <row r="488" spans="1:4" x14ac:dyDescent="0.2">
      <c r="A488" s="35">
        <v>36951</v>
      </c>
      <c r="B488" s="36">
        <f>VLOOKUP(A488,Data!$A:$AH,MATCH(Country!$A$1,Data!$A$1:$AH$1,),)</f>
        <v>42.052860000000003</v>
      </c>
      <c r="C488" s="63">
        <f>IF(B476&gt;0,(Table2[[#This Row],[Country]]-B476)/B476,0)</f>
        <v>7.6726594823204874E-2</v>
      </c>
      <c r="D488" s="63">
        <f>IF(Table2[[#This Row],[Country]]&gt;0,(((Table2[[#This Row],[Country]]-B487)/B487)+1)^12-1,"")</f>
        <v>0.14780398971141118</v>
      </c>
    </row>
    <row r="489" spans="1:4" x14ac:dyDescent="0.2">
      <c r="A489" s="35">
        <v>36982</v>
      </c>
      <c r="B489" s="36">
        <f>VLOOKUP(A489,Data!$A:$AH,MATCH(Country!$A$1,Data!$A$1:$AH$1,),)</f>
        <v>42.584719999999997</v>
      </c>
      <c r="C489" s="63">
        <f>IF(B477&gt;0,(Table2[[#This Row],[Country]]-B477)/B477,0)</f>
        <v>7.7550764272802122E-2</v>
      </c>
      <c r="D489" s="63">
        <f>IF(Table2[[#This Row],[Country]]&gt;0,(((Table2[[#This Row],[Country]]-B488)/B488)+1)^12-1,"")</f>
        <v>0.16278415304543503</v>
      </c>
    </row>
    <row r="490" spans="1:4" x14ac:dyDescent="0.2">
      <c r="A490" s="35">
        <v>37012</v>
      </c>
      <c r="B490" s="36">
        <f>VLOOKUP(A490,Data!$A:$AH,MATCH(Country!$A$1,Data!$A$1:$AH$1,),)</f>
        <v>42.557290000000002</v>
      </c>
      <c r="C490" s="63">
        <f>IF(B478&gt;0,(Table2[[#This Row],[Country]]-B478)/B478,0)</f>
        <v>7.9694713116792035E-2</v>
      </c>
      <c r="D490" s="63">
        <f>IF(Table2[[#This Row],[Country]]&gt;0,(((Table2[[#This Row],[Country]]-B489)/B489)+1)^12-1,"")</f>
        <v>-7.7022083069401281E-3</v>
      </c>
    </row>
    <row r="491" spans="1:4" x14ac:dyDescent="0.2">
      <c r="A491" s="35">
        <v>37043</v>
      </c>
      <c r="B491" s="36">
        <f>VLOOKUP(A491,Data!$A:$AH,MATCH(Country!$A$1,Data!$A$1:$AH$1,),)</f>
        <v>42.891359999999999</v>
      </c>
      <c r="C491" s="63">
        <f>IF(B479&gt;0,(Table2[[#This Row],[Country]]-B479)/B479,0)</f>
        <v>8.410179365260699E-2</v>
      </c>
      <c r="D491" s="63">
        <f>IF(Table2[[#This Row],[Country]]&gt;0,(((Table2[[#This Row],[Country]]-B490)/B490)+1)^12-1,"")</f>
        <v>9.8373958112236703E-2</v>
      </c>
    </row>
    <row r="492" spans="1:4" x14ac:dyDescent="0.2">
      <c r="A492" s="35">
        <v>37073</v>
      </c>
      <c r="B492" s="36">
        <f>VLOOKUP(A492,Data!$A:$AH,MATCH(Country!$A$1,Data!$A$1:$AH$1,),)</f>
        <v>43.14067</v>
      </c>
      <c r="C492" s="63">
        <f>IF(B480&gt;0,(Table2[[#This Row],[Country]]-B480)/B480,0)</f>
        <v>8.6409788717479702E-2</v>
      </c>
      <c r="D492" s="63">
        <f>IF(Table2[[#This Row],[Country]]&gt;0,(((Table2[[#This Row],[Country]]-B491)/B491)+1)^12-1,"")</f>
        <v>7.2024777213029134E-2</v>
      </c>
    </row>
    <row r="493" spans="1:4" x14ac:dyDescent="0.2">
      <c r="A493" s="35">
        <v>37104</v>
      </c>
      <c r="B493" s="36">
        <f>VLOOKUP(A493,Data!$A:$AH,MATCH(Country!$A$1,Data!$A$1:$AH$1,),)</f>
        <v>43.422379999999997</v>
      </c>
      <c r="C493" s="63">
        <f>IF(B481&gt;0,(Table2[[#This Row],[Country]]-B481)/B481,0)</f>
        <v>8.7088489961130305E-2</v>
      </c>
      <c r="D493" s="63">
        <f>IF(Table2[[#This Row],[Country]]&gt;0,(((Table2[[#This Row],[Country]]-B492)/B492)+1)^12-1,"")</f>
        <v>8.1236892592232657E-2</v>
      </c>
    </row>
    <row r="494" spans="1:4" x14ac:dyDescent="0.2">
      <c r="A494" s="35">
        <v>37135</v>
      </c>
      <c r="B494" s="36">
        <f>VLOOKUP(A494,Data!$A:$AH,MATCH(Country!$A$1,Data!$A$1:$AH$1,),)</f>
        <v>44.345649999999999</v>
      </c>
      <c r="C494" s="63">
        <f>IF(B482&gt;0,(Table2[[#This Row],[Country]]-B482)/B482,0)</f>
        <v>0.10204057795831872</v>
      </c>
      <c r="D494" s="63">
        <f>IF(Table2[[#This Row],[Country]]&gt;0,(((Table2[[#This Row],[Country]]-B493)/B493)+1)^12-1,"")</f>
        <v>0.28720825450810361</v>
      </c>
    </row>
    <row r="495" spans="1:4" x14ac:dyDescent="0.2">
      <c r="A495" s="35">
        <v>37165</v>
      </c>
      <c r="B495" s="36">
        <f>VLOOKUP(A495,Data!$A:$AH,MATCH(Country!$A$1,Data!$A$1:$AH$1,),)</f>
        <v>44.250909999999998</v>
      </c>
      <c r="C495" s="63">
        <f>IF(B483&gt;0,(Table2[[#This Row],[Country]]-B483)/B483,0)</f>
        <v>9.6064281300041757E-2</v>
      </c>
      <c r="D495" s="63">
        <f>IF(Table2[[#This Row],[Country]]&gt;0,(((Table2[[#This Row],[Country]]-B494)/B494)+1)^12-1,"")</f>
        <v>-2.5337685076128325E-2</v>
      </c>
    </row>
    <row r="496" spans="1:4" x14ac:dyDescent="0.2">
      <c r="A496" s="35">
        <v>37196</v>
      </c>
      <c r="B496" s="36">
        <f>VLOOKUP(A496,Data!$A:$AH,MATCH(Country!$A$1,Data!$A$1:$AH$1,),)</f>
        <v>44.613230000000001</v>
      </c>
      <c r="C496" s="63">
        <f>IF(B484&gt;0,(Table2[[#This Row],[Country]]-B484)/B484,0)</f>
        <v>0.10258759388368932</v>
      </c>
      <c r="D496" s="63">
        <f>IF(Table2[[#This Row],[Country]]&gt;0,(((Table2[[#This Row],[Country]]-B495)/B495)+1)^12-1,"")</f>
        <v>0.10280197067631103</v>
      </c>
    </row>
    <row r="497" spans="1:4" x14ac:dyDescent="0.2">
      <c r="A497" s="35">
        <v>37226</v>
      </c>
      <c r="B497" s="36">
        <f>VLOOKUP(A497,Data!$A:$AH,MATCH(Country!$A$1,Data!$A$1:$AH$1,),)</f>
        <v>45.054499999999997</v>
      </c>
      <c r="C497" s="63">
        <f>IF(B485&gt;0,(Table2[[#This Row],[Country]]-B485)/B485,0)</f>
        <v>0.10336398117635993</v>
      </c>
      <c r="D497" s="63">
        <f>IF(Table2[[#This Row],[Country]]&gt;0,(((Table2[[#This Row],[Country]]-B496)/B496)+1)^12-1,"")</f>
        <v>0.12536676428525584</v>
      </c>
    </row>
    <row r="498" spans="1:4" x14ac:dyDescent="0.2">
      <c r="A498" s="35">
        <v>37257</v>
      </c>
      <c r="B498" s="36">
        <f>VLOOKUP(A498,Data!$A:$AH,MATCH(Country!$A$1,Data!$A$1:$AH$1,),)</f>
        <v>45.224029999999999</v>
      </c>
      <c r="C498" s="63">
        <f>IF(B486&gt;0,(Table2[[#This Row],[Country]]-B486)/B486,0)</f>
        <v>9.6226910869325902E-2</v>
      </c>
      <c r="D498" s="63">
        <f>IF(Table2[[#This Row],[Country]]&gt;0,(((Table2[[#This Row],[Country]]-B497)/B497)+1)^12-1,"")</f>
        <v>4.6099594683313816E-2</v>
      </c>
    </row>
    <row r="499" spans="1:4" x14ac:dyDescent="0.2">
      <c r="A499" s="35">
        <v>37288</v>
      </c>
      <c r="B499" s="36">
        <f>VLOOKUP(A499,Data!$A:$AH,MATCH(Country!$A$1,Data!$A$1:$AH$1,),)</f>
        <v>45.468350000000001</v>
      </c>
      <c r="C499" s="63">
        <f>IF(B487&gt;0,(Table2[[#This Row],[Country]]-B487)/B487,0)</f>
        <v>9.3711137207397113E-2</v>
      </c>
      <c r="D499" s="63">
        <f>IF(Table2[[#This Row],[Country]]&gt;0,(((Table2[[#This Row],[Country]]-B498)/B498)+1)^12-1,"")</f>
        <v>6.6790663430462915E-2</v>
      </c>
    </row>
    <row r="500" spans="1:4" x14ac:dyDescent="0.2">
      <c r="A500" s="35">
        <v>37316</v>
      </c>
      <c r="B500" s="36">
        <f>VLOOKUP(A500,Data!$A:$AH,MATCH(Country!$A$1,Data!$A$1:$AH$1,),)</f>
        <v>45.568069999999999</v>
      </c>
      <c r="C500" s="63">
        <f>IF(B488&gt;0,(Table2[[#This Row],[Country]]-B488)/B488,0)</f>
        <v>8.3590271862603302E-2</v>
      </c>
      <c r="D500" s="63">
        <f>IF(Table2[[#This Row],[Country]]&gt;0,(((Table2[[#This Row],[Country]]-B499)/B499)+1)^12-1,"")</f>
        <v>2.6637880297480931E-2</v>
      </c>
    </row>
    <row r="501" spans="1:4" x14ac:dyDescent="0.2">
      <c r="A501" s="35">
        <v>37347</v>
      </c>
      <c r="B501" s="36">
        <f>VLOOKUP(A501,Data!$A:$AH,MATCH(Country!$A$1,Data!$A$1:$AH$1,),)</f>
        <v>45.568899999999999</v>
      </c>
      <c r="C501" s="63">
        <f>IF(B489&gt;0,(Table2[[#This Row],[Country]]-B489)/B489,0)</f>
        <v>7.0076309061090511E-2</v>
      </c>
      <c r="D501" s="63">
        <f>IF(Table2[[#This Row],[Country]]&gt;0,(((Table2[[#This Row],[Country]]-B500)/B500)+1)^12-1,"")</f>
        <v>2.1859600047546834E-4</v>
      </c>
    </row>
    <row r="502" spans="1:4" x14ac:dyDescent="0.2">
      <c r="A502" s="35">
        <v>37377</v>
      </c>
      <c r="B502" s="36">
        <f>VLOOKUP(A502,Data!$A:$AH,MATCH(Country!$A$1,Data!$A$1:$AH$1,),)</f>
        <v>45.784140000000001</v>
      </c>
      <c r="C502" s="63">
        <f>IF(B490&gt;0,(Table2[[#This Row],[Country]]-B490)/B490,0)</f>
        <v>7.5823672043027146E-2</v>
      </c>
      <c r="D502" s="63">
        <f>IF(Table2[[#This Row],[Country]]&gt;0,(((Table2[[#This Row],[Country]]-B501)/B501)+1)^12-1,"")</f>
        <v>5.8176686225767327E-2</v>
      </c>
    </row>
    <row r="503" spans="1:4" x14ac:dyDescent="0.2">
      <c r="A503" s="35">
        <v>37408</v>
      </c>
      <c r="B503" s="36">
        <f>VLOOKUP(A503,Data!$A:$AH,MATCH(Country!$A$1,Data!$A$1:$AH$1,),)</f>
        <v>45.991059999999997</v>
      </c>
      <c r="C503" s="63">
        <f>IF(B491&gt;0,(Table2[[#This Row],[Country]]-B491)/B491,0)</f>
        <v>7.2268634055903072E-2</v>
      </c>
      <c r="D503" s="63">
        <f>IF(Table2[[#This Row],[Country]]&gt;0,(((Table2[[#This Row],[Country]]-B502)/B502)+1)^12-1,"")</f>
        <v>5.5602234059566102E-2</v>
      </c>
    </row>
    <row r="504" spans="1:4" x14ac:dyDescent="0.2">
      <c r="A504" s="35">
        <v>37438</v>
      </c>
      <c r="B504" s="36">
        <f>VLOOKUP(A504,Data!$A:$AH,MATCH(Country!$A$1,Data!$A$1:$AH$1,),)</f>
        <v>46.345080000000003</v>
      </c>
      <c r="C504" s="63">
        <f>IF(B492&gt;0,(Table2[[#This Row],[Country]]-B492)/B492,0)</f>
        <v>7.4278169532369404E-2</v>
      </c>
      <c r="D504" s="63">
        <f>IF(Table2[[#This Row],[Country]]&gt;0,(((Table2[[#This Row],[Country]]-B503)/B503)+1)^12-1,"")</f>
        <v>9.6383781488724729E-2</v>
      </c>
    </row>
    <row r="505" spans="1:4" x14ac:dyDescent="0.2">
      <c r="A505" s="35">
        <v>37469</v>
      </c>
      <c r="B505" s="36">
        <f>VLOOKUP(A505,Data!$A:$AH,MATCH(Country!$A$1,Data!$A$1:$AH$1,),)</f>
        <v>46.698259999999998</v>
      </c>
      <c r="C505" s="63">
        <f>IF(B493&gt;0,(Table2[[#This Row],[Country]]-B493)/B493,0)</f>
        <v>7.54422028456294E-2</v>
      </c>
      <c r="D505" s="63">
        <f>IF(Table2[[#This Row],[Country]]&gt;0,(((Table2[[#This Row],[Country]]-B504)/B504)+1)^12-1,"")</f>
        <v>9.5379861331760907E-2</v>
      </c>
    </row>
    <row r="506" spans="1:4" x14ac:dyDescent="0.2">
      <c r="A506" s="35">
        <v>37500</v>
      </c>
      <c r="B506" s="36">
        <f>VLOOKUP(A506,Data!$A:$AH,MATCH(Country!$A$1,Data!$A$1:$AH$1,),)</f>
        <v>46.900199999999998</v>
      </c>
      <c r="C506" s="63">
        <f>IF(B494&gt;0,(Table2[[#This Row],[Country]]-B494)/B494,0)</f>
        <v>5.760542465833738E-2</v>
      </c>
      <c r="D506" s="63">
        <f>IF(Table2[[#This Row],[Country]]&gt;0,(((Table2[[#This Row],[Country]]-B505)/B505)+1)^12-1,"")</f>
        <v>5.3144467096696513E-2</v>
      </c>
    </row>
    <row r="507" spans="1:4" x14ac:dyDescent="0.2">
      <c r="A507" s="35">
        <v>37530</v>
      </c>
      <c r="B507" s="36">
        <f>VLOOKUP(A507,Data!$A:$AH,MATCH(Country!$A$1,Data!$A$1:$AH$1,),)</f>
        <v>47.270829999999997</v>
      </c>
      <c r="C507" s="63">
        <f>IF(B495&gt;0,(Table2[[#This Row],[Country]]-B495)/B495,0)</f>
        <v>6.8245376196783281E-2</v>
      </c>
      <c r="D507" s="63">
        <f>IF(Table2[[#This Row],[Country]]&gt;0,(((Table2[[#This Row],[Country]]-B506)/B506)+1)^12-1,"")</f>
        <v>9.9062520402867893E-2</v>
      </c>
    </row>
    <row r="508" spans="1:4" x14ac:dyDescent="0.2">
      <c r="A508" s="35">
        <v>37561</v>
      </c>
      <c r="B508" s="36">
        <f>VLOOKUP(A508,Data!$A:$AH,MATCH(Country!$A$1,Data!$A$1:$AH$1,),)</f>
        <v>47.687170000000002</v>
      </c>
      <c r="C508" s="63">
        <f>IF(B496&gt;0,(Table2[[#This Row],[Country]]-B496)/B496,0)</f>
        <v>6.890198266299033E-2</v>
      </c>
      <c r="D508" s="63">
        <f>IF(Table2[[#This Row],[Country]]&gt;0,(((Table2[[#This Row],[Country]]-B507)/B507)+1)^12-1,"")</f>
        <v>0.11096368943215218</v>
      </c>
    </row>
    <row r="509" spans="1:4" x14ac:dyDescent="0.2">
      <c r="A509" s="35">
        <v>37591</v>
      </c>
      <c r="B509" s="36">
        <f>VLOOKUP(A509,Data!$A:$AH,MATCH(Country!$A$1,Data!$A$1:$AH$1,),)</f>
        <v>47.864179999999998</v>
      </c>
      <c r="C509" s="63">
        <f>IF(B497&gt;0,(Table2[[#This Row],[Country]]-B497)/B497,0)</f>
        <v>6.2361806256866693E-2</v>
      </c>
      <c r="D509" s="63">
        <f>IF(Table2[[#This Row],[Country]]&gt;0,(((Table2[[#This Row],[Country]]-B508)/B508)+1)^12-1,"")</f>
        <v>4.5463505707139307E-2</v>
      </c>
    </row>
    <row r="510" spans="1:4" x14ac:dyDescent="0.2">
      <c r="A510" s="35">
        <v>37622</v>
      </c>
      <c r="B510" s="36">
        <f>VLOOKUP(A510,Data!$A:$AH,MATCH(Country!$A$1,Data!$A$1:$AH$1,),)</f>
        <v>48.135089999999998</v>
      </c>
      <c r="C510" s="63">
        <f>IF(B498&gt;0,(Table2[[#This Row],[Country]]-B498)/B498,0)</f>
        <v>6.4369760943463E-2</v>
      </c>
      <c r="D510" s="63">
        <f>IF(Table2[[#This Row],[Country]]&gt;0,(((Table2[[#This Row],[Country]]-B509)/B509)+1)^12-1,"")</f>
        <v>7.0074417161226643E-2</v>
      </c>
    </row>
    <row r="511" spans="1:4" x14ac:dyDescent="0.2">
      <c r="A511" s="35">
        <v>37653</v>
      </c>
      <c r="B511" s="36">
        <f>VLOOKUP(A511,Data!$A:$AH,MATCH(Country!$A$1,Data!$A$1:$AH$1,),)</f>
        <v>48.435920000000003</v>
      </c>
      <c r="C511" s="63">
        <f>IF(B499&gt;0,(Table2[[#This Row],[Country]]-B499)/B499,0)</f>
        <v>6.526671849759233E-2</v>
      </c>
      <c r="D511" s="63">
        <f>IF(Table2[[#This Row],[Country]]&gt;0,(((Table2[[#This Row],[Country]]-B510)/B510)+1)^12-1,"")</f>
        <v>7.7628777662102966E-2</v>
      </c>
    </row>
    <row r="512" spans="1:4" x14ac:dyDescent="0.2">
      <c r="A512" s="35">
        <v>37681</v>
      </c>
      <c r="B512" s="36">
        <f>VLOOKUP(A512,Data!$A:$AH,MATCH(Country!$A$1,Data!$A$1:$AH$1,),)</f>
        <v>48.60877</v>
      </c>
      <c r="C512" s="63">
        <f>IF(B500&gt;0,(Table2[[#This Row],[Country]]-B500)/B500,0)</f>
        <v>6.672874229696367E-2</v>
      </c>
      <c r="D512" s="63">
        <f>IF(Table2[[#This Row],[Country]]&gt;0,(((Table2[[#This Row],[Country]]-B511)/B511)+1)^12-1,"")</f>
        <v>4.3674188633245459E-2</v>
      </c>
    </row>
    <row r="513" spans="1:4" x14ac:dyDescent="0.2">
      <c r="A513" s="35">
        <v>37712</v>
      </c>
      <c r="B513" s="36">
        <f>VLOOKUP(A513,Data!$A:$AH,MATCH(Country!$A$1,Data!$A$1:$AH$1,),)</f>
        <v>48.917909999999999</v>
      </c>
      <c r="C513" s="63">
        <f>IF(B501&gt;0,(Table2[[#This Row],[Country]]-B501)/B501,0)</f>
        <v>7.3493325491727907E-2</v>
      </c>
      <c r="D513" s="63">
        <f>IF(Table2[[#This Row],[Country]]&gt;0,(((Table2[[#This Row],[Country]]-B512)/B512)+1)^12-1,"")</f>
        <v>7.9043971469024532E-2</v>
      </c>
    </row>
    <row r="514" spans="1:4" x14ac:dyDescent="0.2">
      <c r="A514" s="35">
        <v>37742</v>
      </c>
      <c r="B514" s="36">
        <f>VLOOKUP(A514,Data!$A:$AH,MATCH(Country!$A$1,Data!$A$1:$AH$1,),)</f>
        <v>49.417349999999999</v>
      </c>
      <c r="C514" s="63">
        <f>IF(B502&gt;0,(Table2[[#This Row],[Country]]-B502)/B502,0)</f>
        <v>7.9355209030900181E-2</v>
      </c>
      <c r="D514" s="63">
        <f>IF(Table2[[#This Row],[Country]]&gt;0,(((Table2[[#This Row],[Country]]-B513)/B513)+1)^12-1,"")</f>
        <v>0.12963647809395717</v>
      </c>
    </row>
    <row r="515" spans="1:4" x14ac:dyDescent="0.2">
      <c r="A515" s="35">
        <v>37773</v>
      </c>
      <c r="B515" s="36">
        <f>VLOOKUP(A515,Data!$A:$AH,MATCH(Country!$A$1,Data!$A$1:$AH$1,),)</f>
        <v>49.722340000000003</v>
      </c>
      <c r="C515" s="63">
        <f>IF(B503&gt;0,(Table2[[#This Row],[Country]]-B503)/B503,0)</f>
        <v>8.1130550154747585E-2</v>
      </c>
      <c r="D515" s="63">
        <f>IF(Table2[[#This Row],[Country]]&gt;0,(((Table2[[#This Row],[Country]]-B514)/B514)+1)^12-1,"")</f>
        <v>7.6627019401505514E-2</v>
      </c>
    </row>
    <row r="516" spans="1:4" x14ac:dyDescent="0.2">
      <c r="A516" s="35">
        <v>37803</v>
      </c>
      <c r="B516" s="36">
        <f>VLOOKUP(A516,Data!$A:$AH,MATCH(Country!$A$1,Data!$A$1:$AH$1,),)</f>
        <v>50.110419999999998</v>
      </c>
      <c r="C516" s="63">
        <f>IF(B504&gt;0,(Table2[[#This Row],[Country]]-B504)/B504,0)</f>
        <v>8.1245733096155931E-2</v>
      </c>
      <c r="D516" s="63">
        <f>IF(Table2[[#This Row],[Country]]&gt;0,(((Table2[[#This Row],[Country]]-B515)/B515)+1)^12-1,"")</f>
        <v>9.7786299255647302E-2</v>
      </c>
    </row>
    <row r="517" spans="1:4" x14ac:dyDescent="0.2">
      <c r="A517" s="35">
        <v>37834</v>
      </c>
      <c r="B517" s="36">
        <f>VLOOKUP(A517,Data!$A:$AH,MATCH(Country!$A$1,Data!$A$1:$AH$1,),)</f>
        <v>50.594070000000002</v>
      </c>
      <c r="C517" s="63">
        <f>IF(B505&gt;0,(Table2[[#This Row],[Country]]-B505)/B505,0)</f>
        <v>8.3425164021100673E-2</v>
      </c>
      <c r="D517" s="63">
        <f>IF(Table2[[#This Row],[Country]]&gt;0,(((Table2[[#This Row],[Country]]-B516)/B516)+1)^12-1,"")</f>
        <v>0.12217061972767196</v>
      </c>
    </row>
    <row r="518" spans="1:4" x14ac:dyDescent="0.2">
      <c r="A518" s="35">
        <v>37865</v>
      </c>
      <c r="B518" s="36">
        <f>VLOOKUP(A518,Data!$A:$AH,MATCH(Country!$A$1,Data!$A$1:$AH$1,),)</f>
        <v>50.36056</v>
      </c>
      <c r="C518" s="63">
        <f>IF(B506&gt;0,(Table2[[#This Row],[Country]]-B506)/B506,0)</f>
        <v>7.3781348480390307E-2</v>
      </c>
      <c r="D518" s="63">
        <f>IF(Table2[[#This Row],[Country]]&gt;0,(((Table2[[#This Row],[Country]]-B517)/B517)+1)^12-1,"")</f>
        <v>-5.3999858533435807E-2</v>
      </c>
    </row>
    <row r="519" spans="1:4" x14ac:dyDescent="0.2">
      <c r="A519" s="35">
        <v>37895</v>
      </c>
      <c r="B519" s="36">
        <f>VLOOKUP(A519,Data!$A:$AH,MATCH(Country!$A$1,Data!$A$1:$AH$1,),)</f>
        <v>50.284100000000002</v>
      </c>
      <c r="C519" s="63">
        <f>IF(B507&gt;0,(Table2[[#This Row],[Country]]-B507)/B507,0)</f>
        <v>6.3744808373366962E-2</v>
      </c>
      <c r="D519" s="63">
        <f>IF(Table2[[#This Row],[Country]]&gt;0,(((Table2[[#This Row],[Country]]-B518)/B518)+1)^12-1,"")</f>
        <v>-1.8067650521465195E-2</v>
      </c>
    </row>
    <row r="520" spans="1:4" x14ac:dyDescent="0.2">
      <c r="A520" s="35">
        <v>37926</v>
      </c>
      <c r="B520" s="36">
        <f>VLOOKUP(A520,Data!$A:$AH,MATCH(Country!$A$1,Data!$A$1:$AH$1,),)</f>
        <v>50.32732</v>
      </c>
      <c r="C520" s="63">
        <f>IF(B508&gt;0,(Table2[[#This Row],[Country]]-B508)/B508,0)</f>
        <v>5.536394799691402E-2</v>
      </c>
      <c r="D520" s="63">
        <f>IF(Table2[[#This Row],[Country]]&gt;0,(((Table2[[#This Row],[Country]]-B519)/B519)+1)^12-1,"")</f>
        <v>1.0363093410031832E-2</v>
      </c>
    </row>
    <row r="521" spans="1:4" x14ac:dyDescent="0.2">
      <c r="A521" s="35">
        <v>37956</v>
      </c>
      <c r="B521" s="36">
        <f>VLOOKUP(A521,Data!$A:$AH,MATCH(Country!$A$1,Data!$A$1:$AH$1,),)</f>
        <v>50.311529999999998</v>
      </c>
      <c r="C521" s="63">
        <f>IF(B509&gt;0,(Table2[[#This Row],[Country]]-B509)/B509,0)</f>
        <v>5.1131138149655968E-2</v>
      </c>
      <c r="D521" s="63">
        <f>IF(Table2[[#This Row],[Country]]&gt;0,(((Table2[[#This Row],[Country]]-B520)/B520)+1)^12-1,"")</f>
        <v>-3.7584630843634503E-3</v>
      </c>
    </row>
    <row r="522" spans="1:4" x14ac:dyDescent="0.2">
      <c r="A522" s="35">
        <v>37987</v>
      </c>
      <c r="B522" s="36">
        <f>VLOOKUP(A522,Data!$A:$AH,MATCH(Country!$A$1,Data!$A$1:$AH$1,),)</f>
        <v>50.382159999999999</v>
      </c>
      <c r="C522" s="63">
        <f>IF(B510&gt;0,(Table2[[#This Row],[Country]]-B510)/B510,0)</f>
        <v>4.6682576058339163E-2</v>
      </c>
      <c r="D522" s="63">
        <f>IF(Table2[[#This Row],[Country]]&gt;0,(((Table2[[#This Row],[Country]]-B521)/B521)+1)^12-1,"")</f>
        <v>1.6976921478159213E-2</v>
      </c>
    </row>
    <row r="523" spans="1:4" x14ac:dyDescent="0.2">
      <c r="A523" s="35">
        <v>38018</v>
      </c>
      <c r="B523" s="36">
        <f>VLOOKUP(A523,Data!$A:$AH,MATCH(Country!$A$1,Data!$A$1:$AH$1,),)</f>
        <v>50.70543</v>
      </c>
      <c r="C523" s="63">
        <f>IF(B511&gt;0,(Table2[[#This Row],[Country]]-B511)/B511,0)</f>
        <v>4.685592841015504E-2</v>
      </c>
      <c r="D523" s="63">
        <f>IF(Table2[[#This Row],[Country]]&gt;0,(((Table2[[#This Row],[Country]]-B522)/B522)+1)^12-1,"")</f>
        <v>7.9772461892379631E-2</v>
      </c>
    </row>
    <row r="524" spans="1:4" x14ac:dyDescent="0.2">
      <c r="A524" s="35">
        <v>38047</v>
      </c>
      <c r="B524" s="36">
        <f>VLOOKUP(A524,Data!$A:$AH,MATCH(Country!$A$1,Data!$A$1:$AH$1,),)</f>
        <v>51.002940000000002</v>
      </c>
      <c r="C524" s="63">
        <f>IF(B512&gt;0,(Table2[[#This Row],[Country]]-B512)/B512,0)</f>
        <v>4.925386920919831E-2</v>
      </c>
      <c r="D524" s="63">
        <f>IF(Table2[[#This Row],[Country]]&gt;0,(((Table2[[#This Row],[Country]]-B523)/B523)+1)^12-1,"")</f>
        <v>7.2726214308854287E-2</v>
      </c>
    </row>
    <row r="525" spans="1:4" x14ac:dyDescent="0.2">
      <c r="A525" s="35">
        <v>38078</v>
      </c>
      <c r="B525" s="36">
        <f>VLOOKUP(A525,Data!$A:$AH,MATCH(Country!$A$1,Data!$A$1:$AH$1,),)</f>
        <v>51.343649999999997</v>
      </c>
      <c r="C525" s="63">
        <f>IF(B513&gt;0,(Table2[[#This Row],[Country]]-B513)/B513,0)</f>
        <v>4.9587972993940209E-2</v>
      </c>
      <c r="D525" s="63">
        <f>IF(Table2[[#This Row],[Country]]&gt;0,(((Table2[[#This Row],[Country]]-B524)/B524)+1)^12-1,"")</f>
        <v>8.3174274643118107E-2</v>
      </c>
    </row>
    <row r="526" spans="1:4" x14ac:dyDescent="0.2">
      <c r="A526" s="35">
        <v>38108</v>
      </c>
      <c r="B526" s="36">
        <f>VLOOKUP(A526,Data!$A:$AH,MATCH(Country!$A$1,Data!$A$1:$AH$1,),)</f>
        <v>51.98021</v>
      </c>
      <c r="C526" s="63">
        <f>IF(B514&gt;0,(Table2[[#This Row],[Country]]-B514)/B514,0)</f>
        <v>5.1861542555398064E-2</v>
      </c>
      <c r="D526" s="63">
        <f>IF(Table2[[#This Row],[Country]]&gt;0,(((Table2[[#This Row],[Country]]-B525)/B525)+1)^12-1,"")</f>
        <v>0.15935245372165885</v>
      </c>
    </row>
    <row r="527" spans="1:4" x14ac:dyDescent="0.2">
      <c r="A527" s="35">
        <v>38139</v>
      </c>
      <c r="B527" s="36">
        <f>VLOOKUP(A527,Data!$A:$AH,MATCH(Country!$A$1,Data!$A$1:$AH$1,),)</f>
        <v>51.99933</v>
      </c>
      <c r="C527" s="63">
        <f>IF(B515&gt;0,(Table2[[#This Row],[Country]]-B515)/B515,0)</f>
        <v>4.5794103817318285E-2</v>
      </c>
      <c r="D527" s="63">
        <f>IF(Table2[[#This Row],[Country]]&gt;0,(((Table2[[#This Row],[Country]]-B526)/B526)+1)^12-1,"")</f>
        <v>4.4229283515957452E-3</v>
      </c>
    </row>
    <row r="528" spans="1:4" x14ac:dyDescent="0.2">
      <c r="A528" s="35">
        <v>38169</v>
      </c>
      <c r="B528" s="36">
        <f>VLOOKUP(A528,Data!$A:$AH,MATCH(Country!$A$1,Data!$A$1:$AH$1,),)</f>
        <v>52.11318</v>
      </c>
      <c r="C528" s="63">
        <f>IF(B516&gt;0,(Table2[[#This Row],[Country]]-B516)/B516,0)</f>
        <v>3.9966937016293259E-2</v>
      </c>
      <c r="D528" s="63">
        <f>IF(Table2[[#This Row],[Country]]&gt;0,(((Table2[[#This Row],[Country]]-B527)/B527)+1)^12-1,"")</f>
        <v>2.659211988321597E-2</v>
      </c>
    </row>
    <row r="529" spans="1:4" x14ac:dyDescent="0.2">
      <c r="A529" s="35">
        <v>38200</v>
      </c>
      <c r="B529" s="36">
        <f>VLOOKUP(A529,Data!$A:$AH,MATCH(Country!$A$1,Data!$A$1:$AH$1,),)</f>
        <v>52.330069999999999</v>
      </c>
      <c r="C529" s="63">
        <f>IF(B517&gt;0,(Table2[[#This Row],[Country]]-B517)/B517,0)</f>
        <v>3.4312321582351389E-2</v>
      </c>
      <c r="D529" s="63">
        <f>IF(Table2[[#This Row],[Country]]&gt;0,(((Table2[[#This Row],[Country]]-B528)/B528)+1)^12-1,"")</f>
        <v>5.110206011088203E-2</v>
      </c>
    </row>
    <row r="530" spans="1:4" x14ac:dyDescent="0.2">
      <c r="A530" s="35">
        <v>38231</v>
      </c>
      <c r="B530" s="36">
        <f>VLOOKUP(A530,Data!$A:$AH,MATCH(Country!$A$1,Data!$A$1:$AH$1,),)</f>
        <v>52.617600000000003</v>
      </c>
      <c r="C530" s="63">
        <f>IF(B518&gt;0,(Table2[[#This Row],[Country]]-B518)/B518,0)</f>
        <v>4.4817611241813105E-2</v>
      </c>
      <c r="D530" s="63">
        <f>IF(Table2[[#This Row],[Country]]&gt;0,(((Table2[[#This Row],[Country]]-B529)/B529)+1)^12-1,"")</f>
        <v>6.7964048882884098E-2</v>
      </c>
    </row>
    <row r="531" spans="1:4" x14ac:dyDescent="0.2">
      <c r="A531" s="35">
        <v>38261</v>
      </c>
      <c r="B531" s="36">
        <f>VLOOKUP(A531,Data!$A:$AH,MATCH(Country!$A$1,Data!$A$1:$AH$1,),)</f>
        <v>52.851950000000002</v>
      </c>
      <c r="C531" s="63">
        <f>IF(B519&gt;0,(Table2[[#This Row],[Country]]-B519)/B519,0)</f>
        <v>5.1066838225204386E-2</v>
      </c>
      <c r="D531" s="63">
        <f>IF(Table2[[#This Row],[Country]]&gt;0,(((Table2[[#This Row],[Country]]-B530)/B530)+1)^12-1,"")</f>
        <v>5.4774845653291493E-2</v>
      </c>
    </row>
    <row r="532" spans="1:4" x14ac:dyDescent="0.2">
      <c r="A532" s="35">
        <v>38292</v>
      </c>
      <c r="B532" s="36">
        <f>VLOOKUP(A532,Data!$A:$AH,MATCH(Country!$A$1,Data!$A$1:$AH$1,),)</f>
        <v>53.07217</v>
      </c>
      <c r="C532" s="63">
        <f>IF(B520&gt;0,(Table2[[#This Row],[Country]]-B520)/B520,0)</f>
        <v>5.4539959608419432E-2</v>
      </c>
      <c r="D532" s="63">
        <f>IF(Table2[[#This Row],[Country]]&gt;0,(((Table2[[#This Row],[Country]]-B531)/B531)+1)^12-1,"")</f>
        <v>5.1162739648707767E-2</v>
      </c>
    </row>
    <row r="533" spans="1:4" x14ac:dyDescent="0.2">
      <c r="A533" s="35">
        <v>38322</v>
      </c>
      <c r="B533" s="36">
        <f>VLOOKUP(A533,Data!$A:$AH,MATCH(Country!$A$1,Data!$A$1:$AH$1,),)</f>
        <v>53.226739999999999</v>
      </c>
      <c r="C533" s="63">
        <f>IF(B521&gt;0,(Table2[[#This Row],[Country]]-B521)/B521,0)</f>
        <v>5.7943179227505144E-2</v>
      </c>
      <c r="D533" s="63">
        <f>IF(Table2[[#This Row],[Country]]&gt;0,(((Table2[[#This Row],[Country]]-B532)/B532)+1)^12-1,"")</f>
        <v>3.5514697161936004E-2</v>
      </c>
    </row>
    <row r="534" spans="1:4" x14ac:dyDescent="0.2">
      <c r="A534" s="35">
        <v>38353</v>
      </c>
      <c r="B534" s="36">
        <f>VLOOKUP(A534,Data!$A:$AH,MATCH(Country!$A$1,Data!$A$1:$AH$1,),)</f>
        <v>53.278260000000003</v>
      </c>
      <c r="C534" s="63">
        <f>IF(B522&gt;0,(Table2[[#This Row],[Country]]-B522)/B522,0)</f>
        <v>5.7482648620067189E-2</v>
      </c>
      <c r="D534" s="63">
        <f>IF(Table2[[#This Row],[Country]]&gt;0,(((Table2[[#This Row],[Country]]-B533)/B533)+1)^12-1,"")</f>
        <v>1.167724962115102E-2</v>
      </c>
    </row>
    <row r="535" spans="1:4" x14ac:dyDescent="0.2">
      <c r="A535" s="35">
        <v>38384</v>
      </c>
      <c r="B535" s="36">
        <f>VLOOKUP(A535,Data!$A:$AH,MATCH(Country!$A$1,Data!$A$1:$AH$1,),)</f>
        <v>53.34807</v>
      </c>
      <c r="C535" s="63">
        <f>IF(B523&gt;0,(Table2[[#This Row],[Country]]-B523)/B523,0)</f>
        <v>5.2117495108512046E-2</v>
      </c>
      <c r="D535" s="63">
        <f>IF(Table2[[#This Row],[Country]]&gt;0,(((Table2[[#This Row],[Country]]-B534)/B534)+1)^12-1,"")</f>
        <v>1.5837295682043395E-2</v>
      </c>
    </row>
    <row r="536" spans="1:4" x14ac:dyDescent="0.2">
      <c r="A536" s="35">
        <v>38412</v>
      </c>
      <c r="B536" s="36">
        <f>VLOOKUP(A536,Data!$A:$AH,MATCH(Country!$A$1,Data!$A$1:$AH$1,),)</f>
        <v>53.42286</v>
      </c>
      <c r="C536" s="63">
        <f>IF(B524&gt;0,(Table2[[#This Row],[Country]]-B524)/B524,0)</f>
        <v>4.7446676603348698E-2</v>
      </c>
      <c r="D536" s="63">
        <f>IF(Table2[[#This Row],[Country]]&gt;0,(((Table2[[#This Row],[Country]]-B535)/B535)+1)^12-1,"")</f>
        <v>1.6953425665624744E-2</v>
      </c>
    </row>
    <row r="537" spans="1:4" x14ac:dyDescent="0.2">
      <c r="A537" s="35">
        <v>38443</v>
      </c>
      <c r="B537" s="36">
        <f>VLOOKUP(A537,Data!$A:$AH,MATCH(Country!$A$1,Data!$A$1:$AH$1,),)</f>
        <v>53.539200000000001</v>
      </c>
      <c r="C537" s="63">
        <f>IF(B525&gt;0,(Table2[[#This Row],[Country]]-B525)/B525,0)</f>
        <v>4.2761860522187348E-2</v>
      </c>
      <c r="D537" s="63">
        <f>IF(Table2[[#This Row],[Country]]&gt;0,(((Table2[[#This Row],[Country]]-B536)/B536)+1)^12-1,"")</f>
        <v>2.6447918871179921E-2</v>
      </c>
    </row>
    <row r="538" spans="1:4" x14ac:dyDescent="0.2">
      <c r="A538" s="35">
        <v>38473</v>
      </c>
      <c r="B538" s="36">
        <f>VLOOKUP(A538,Data!$A:$AH,MATCH(Country!$A$1,Data!$A$1:$AH$1,),)</f>
        <v>53.682969999999997</v>
      </c>
      <c r="C538" s="63">
        <f>IF(B526&gt;0,(Table2[[#This Row],[Country]]-B526)/B526,0)</f>
        <v>3.2757851497714187E-2</v>
      </c>
      <c r="D538" s="63">
        <f>IF(Table2[[#This Row],[Country]]&gt;0,(((Table2[[#This Row],[Country]]-B537)/B537)+1)^12-1,"")</f>
        <v>3.2704074785383286E-2</v>
      </c>
    </row>
    <row r="539" spans="1:4" x14ac:dyDescent="0.2">
      <c r="A539" s="35">
        <v>38504</v>
      </c>
      <c r="B539" s="36">
        <f>VLOOKUP(A539,Data!$A:$AH,MATCH(Country!$A$1,Data!$A$1:$AH$1,),)</f>
        <v>53.952219999999997</v>
      </c>
      <c r="C539" s="63">
        <f>IF(B527&gt;0,(Table2[[#This Row],[Country]]-B527)/B527,0)</f>
        <v>3.7556060818475859E-2</v>
      </c>
      <c r="D539" s="63">
        <f>IF(Table2[[#This Row],[Country]]&gt;0,(((Table2[[#This Row],[Country]]-B538)/B538)+1)^12-1,"")</f>
        <v>6.1875041808370668E-2</v>
      </c>
    </row>
    <row r="540" spans="1:4" x14ac:dyDescent="0.2">
      <c r="A540" s="35">
        <v>38534</v>
      </c>
      <c r="B540" s="36">
        <f>VLOOKUP(A540,Data!$A:$AH,MATCH(Country!$A$1,Data!$A$1:$AH$1,),)</f>
        <v>54.214820000000003</v>
      </c>
      <c r="C540" s="63">
        <f>IF(B528&gt;0,(Table2[[#This Row],[Country]]-B528)/B528,0)</f>
        <v>4.0328377581256861E-2</v>
      </c>
      <c r="D540" s="63">
        <f>IF(Table2[[#This Row],[Country]]&gt;0,(((Table2[[#This Row],[Country]]-B539)/B539)+1)^12-1,"")</f>
        <v>5.9996443377425823E-2</v>
      </c>
    </row>
    <row r="541" spans="1:4" x14ac:dyDescent="0.2">
      <c r="A541" s="35">
        <v>38565</v>
      </c>
      <c r="B541" s="36">
        <f>VLOOKUP(A541,Data!$A:$AH,MATCH(Country!$A$1,Data!$A$1:$AH$1,),)</f>
        <v>54.486559999999997</v>
      </c>
      <c r="C541" s="63">
        <f>IF(B529&gt;0,(Table2[[#This Row],[Country]]-B529)/B529,0)</f>
        <v>4.1209384967381052E-2</v>
      </c>
      <c r="D541" s="63">
        <f>IF(Table2[[#This Row],[Country]]&gt;0,(((Table2[[#This Row],[Country]]-B540)/B540)+1)^12-1,"")</f>
        <v>6.1833526026472185E-2</v>
      </c>
    </row>
    <row r="542" spans="1:4" x14ac:dyDescent="0.2">
      <c r="A542" s="35">
        <v>38596</v>
      </c>
      <c r="B542" s="36">
        <f>VLOOKUP(A542,Data!$A:$AH,MATCH(Country!$A$1,Data!$A$1:$AH$1,),)</f>
        <v>54.769939999999998</v>
      </c>
      <c r="C542" s="63">
        <f>IF(B530&gt;0,(Table2[[#This Row],[Country]]-B530)/B530,0)</f>
        <v>4.0905324454174934E-2</v>
      </c>
      <c r="D542" s="63">
        <f>IF(Table2[[#This Row],[Country]]&gt;0,(((Table2[[#This Row],[Country]]-B541)/B541)+1)^12-1,"")</f>
        <v>6.4227571063051103E-2</v>
      </c>
    </row>
    <row r="543" spans="1:4" x14ac:dyDescent="0.2">
      <c r="A543" s="35">
        <v>38626</v>
      </c>
      <c r="B543" s="36">
        <f>VLOOKUP(A543,Data!$A:$AH,MATCH(Country!$A$1,Data!$A$1:$AH$1,),)</f>
        <v>55.052489999999999</v>
      </c>
      <c r="C543" s="63">
        <f>IF(B531&gt;0,(Table2[[#This Row],[Country]]-B531)/B531,0)</f>
        <v>4.1635928286468081E-2</v>
      </c>
      <c r="D543" s="63">
        <f>IF(Table2[[#This Row],[Country]]&gt;0,(((Table2[[#This Row],[Country]]-B542)/B542)+1)^12-1,"")</f>
        <v>6.3693287125085929E-2</v>
      </c>
    </row>
    <row r="544" spans="1:4" x14ac:dyDescent="0.2">
      <c r="A544" s="35">
        <v>38657</v>
      </c>
      <c r="B544" s="36">
        <f>VLOOKUP(A544,Data!$A:$AH,MATCH(Country!$A$1,Data!$A$1:$AH$1,),)</f>
        <v>55.189610000000002</v>
      </c>
      <c r="C544" s="63">
        <f>IF(B532&gt;0,(Table2[[#This Row],[Country]]-B532)/B532,0)</f>
        <v>3.9897369939838563E-2</v>
      </c>
      <c r="D544" s="63">
        <f>IF(Table2[[#This Row],[Country]]&gt;0,(((Table2[[#This Row],[Country]]-B543)/B543)+1)^12-1,"")</f>
        <v>3.03014260773109E-2</v>
      </c>
    </row>
    <row r="545" spans="1:4" x14ac:dyDescent="0.2">
      <c r="A545" s="35">
        <v>38687</v>
      </c>
      <c r="B545" s="36">
        <f>VLOOKUP(A545,Data!$A:$AH,MATCH(Country!$A$1,Data!$A$1:$AH$1,),)</f>
        <v>55.412320000000001</v>
      </c>
      <c r="C545" s="63">
        <f>IF(B533&gt;0,(Table2[[#This Row],[Country]]-B533)/B533,0)</f>
        <v>4.1061691924021676E-2</v>
      </c>
      <c r="D545" s="63">
        <f>IF(Table2[[#This Row],[Country]]&gt;0,(((Table2[[#This Row],[Country]]-B544)/B544)+1)^12-1,"")</f>
        <v>4.951367401521467E-2</v>
      </c>
    </row>
    <row r="546" spans="1:4" x14ac:dyDescent="0.2">
      <c r="A546" s="35">
        <v>38718</v>
      </c>
      <c r="B546" s="36">
        <f>VLOOKUP(A546,Data!$A:$AH,MATCH(Country!$A$1,Data!$A$1:$AH$1,),)</f>
        <v>55.765500000000003</v>
      </c>
      <c r="C546" s="63">
        <f>IF(B534&gt;0,(Table2[[#This Row],[Country]]-B534)/B534,0)</f>
        <v>4.6683957021118931E-2</v>
      </c>
      <c r="D546" s="63">
        <f>IF(Table2[[#This Row],[Country]]&gt;0,(((Table2[[#This Row],[Country]]-B545)/B545)+1)^12-1,"")</f>
        <v>7.9223027046682937E-2</v>
      </c>
    </row>
    <row r="547" spans="1:4" x14ac:dyDescent="0.2">
      <c r="A547" s="35">
        <v>38749</v>
      </c>
      <c r="B547" s="36">
        <f>VLOOKUP(A547,Data!$A:$AH,MATCH(Country!$A$1,Data!$A$1:$AH$1,),)</f>
        <v>55.967440000000003</v>
      </c>
      <c r="C547" s="63">
        <f>IF(B535&gt;0,(Table2[[#This Row],[Country]]-B535)/B535,0)</f>
        <v>4.9099620661066157E-2</v>
      </c>
      <c r="D547" s="63">
        <f>IF(Table2[[#This Row],[Country]]&gt;0,(((Table2[[#This Row],[Country]]-B546)/B546)+1)^12-1,"")</f>
        <v>4.4330837668042911E-2</v>
      </c>
    </row>
    <row r="548" spans="1:4" x14ac:dyDescent="0.2">
      <c r="A548" s="35">
        <v>38777</v>
      </c>
      <c r="B548" s="36">
        <f>VLOOKUP(A548,Data!$A:$AH,MATCH(Country!$A$1,Data!$A$1:$AH$1,),)</f>
        <v>56.087940000000003</v>
      </c>
      <c r="C548" s="63">
        <f>IF(B536&gt;0,(Table2[[#This Row],[Country]]-B536)/B536,0)</f>
        <v>4.9886509258396182E-2</v>
      </c>
      <c r="D548" s="63">
        <f>IF(Table2[[#This Row],[Country]]&gt;0,(((Table2[[#This Row],[Country]]-B547)/B547)+1)^12-1,"")</f>
        <v>2.6144604684442019E-2</v>
      </c>
    </row>
    <row r="549" spans="1:4" x14ac:dyDescent="0.2">
      <c r="A549" s="35">
        <v>38808</v>
      </c>
      <c r="B549" s="36">
        <f>VLOOKUP(A549,Data!$A:$AH,MATCH(Country!$A$1,Data!$A$1:$AH$1,),)</f>
        <v>56.396250000000002</v>
      </c>
      <c r="C549" s="63">
        <f>IF(B537&gt;0,(Table2[[#This Row],[Country]]-B537)/B537,0)</f>
        <v>5.3363703604088236E-2</v>
      </c>
      <c r="D549" s="63">
        <f>IF(Table2[[#This Row],[Country]]&gt;0,(((Table2[[#This Row],[Country]]-B548)/B548)+1)^12-1,"")</f>
        <v>6.7994092657235994E-2</v>
      </c>
    </row>
    <row r="550" spans="1:4" x14ac:dyDescent="0.2">
      <c r="A550" s="35">
        <v>38838</v>
      </c>
      <c r="B550" s="36">
        <f>VLOOKUP(A550,Data!$A:$AH,MATCH(Country!$A$1,Data!$A$1:$AH$1,),)</f>
        <v>56.451090000000001</v>
      </c>
      <c r="C550" s="63">
        <f>IF(B538&gt;0,(Table2[[#This Row],[Country]]-B538)/B538,0)</f>
        <v>5.1564211145545845E-2</v>
      </c>
      <c r="D550" s="63">
        <f>IF(Table2[[#This Row],[Country]]&gt;0,(((Table2[[#This Row],[Country]]-B549)/B549)+1)^12-1,"")</f>
        <v>1.1731471418308104E-2</v>
      </c>
    </row>
    <row r="551" spans="1:4" x14ac:dyDescent="0.2">
      <c r="A551" s="35">
        <v>38869</v>
      </c>
      <c r="B551" s="36">
        <f>VLOOKUP(A551,Data!$A:$AH,MATCH(Country!$A$1,Data!$A$1:$AH$1,),)</f>
        <v>56.76688</v>
      </c>
      <c r="C551" s="63">
        <f>IF(B539&gt;0,(Table2[[#This Row],[Country]]-B539)/B539,0)</f>
        <v>5.2169493674217735E-2</v>
      </c>
      <c r="D551" s="63">
        <f>IF(Table2[[#This Row],[Country]]&gt;0,(((Table2[[#This Row],[Country]]-B550)/B550)+1)^12-1,"")</f>
        <v>6.9232915976670473E-2</v>
      </c>
    </row>
    <row r="552" spans="1:4" x14ac:dyDescent="0.2">
      <c r="A552" s="35">
        <v>38899</v>
      </c>
      <c r="B552" s="36">
        <f>VLOOKUP(A552,Data!$A:$AH,MATCH(Country!$A$1,Data!$A$1:$AH$1,),)</f>
        <v>57.111750000000001</v>
      </c>
      <c r="C552" s="63">
        <f>IF(B540&gt;0,(Table2[[#This Row],[Country]]-B540)/B540,0)</f>
        <v>5.3434282360432024E-2</v>
      </c>
      <c r="D552" s="63">
        <f>IF(Table2[[#This Row],[Country]]&gt;0,(((Table2[[#This Row],[Country]]-B551)/B551)+1)^12-1,"")</f>
        <v>7.5388308012232619E-2</v>
      </c>
    </row>
    <row r="553" spans="1:4" x14ac:dyDescent="0.2">
      <c r="A553" s="35">
        <v>38930</v>
      </c>
      <c r="B553" s="36">
        <f>VLOOKUP(A553,Data!$A:$AH,MATCH(Country!$A$1,Data!$A$1:$AH$1,),)</f>
        <v>57.367710000000002</v>
      </c>
      <c r="C553" s="63">
        <f>IF(B541&gt;0,(Table2[[#This Row],[Country]]-B541)/B541,0)</f>
        <v>5.287817766436357E-2</v>
      </c>
      <c r="D553" s="63">
        <f>IF(Table2[[#This Row],[Country]]&gt;0,(((Table2[[#This Row],[Country]]-B552)/B552)+1)^12-1,"")</f>
        <v>5.5126557968032674E-2</v>
      </c>
    </row>
    <row r="554" spans="1:4" x14ac:dyDescent="0.2">
      <c r="A554" s="35">
        <v>38961</v>
      </c>
      <c r="B554" s="36">
        <f>VLOOKUP(A554,Data!$A:$AH,MATCH(Country!$A$1,Data!$A$1:$AH$1,),)</f>
        <v>57.593739999999997</v>
      </c>
      <c r="C554" s="63">
        <f>IF(B542&gt;0,(Table2[[#This Row],[Country]]-B542)/B542,0)</f>
        <v>5.1557478427034953E-2</v>
      </c>
      <c r="D554" s="63">
        <f>IF(Table2[[#This Row],[Country]]&gt;0,(((Table2[[#This Row],[Country]]-B553)/B553)+1)^12-1,"")</f>
        <v>4.8318400542520124E-2</v>
      </c>
    </row>
    <row r="555" spans="1:4" x14ac:dyDescent="0.2">
      <c r="A555" s="35">
        <v>38991</v>
      </c>
      <c r="B555" s="36">
        <f>VLOOKUP(A555,Data!$A:$AH,MATCH(Country!$A$1,Data!$A$1:$AH$1,),)</f>
        <v>58.00094</v>
      </c>
      <c r="C555" s="63">
        <f>IF(B543&gt;0,(Table2[[#This Row],[Country]]-B543)/B543,0)</f>
        <v>5.3557068899154264E-2</v>
      </c>
      <c r="D555" s="63">
        <f>IF(Table2[[#This Row],[Country]]&gt;0,(((Table2[[#This Row],[Country]]-B554)/B554)+1)^12-1,"")</f>
        <v>8.8220760647410135E-2</v>
      </c>
    </row>
    <row r="556" spans="1:4" x14ac:dyDescent="0.2">
      <c r="A556" s="35">
        <v>39022</v>
      </c>
      <c r="B556" s="36">
        <f>VLOOKUP(A556,Data!$A:$AH,MATCH(Country!$A$1,Data!$A$1:$AH$1,),)</f>
        <v>58.290140000000001</v>
      </c>
      <c r="C556" s="63">
        <f>IF(B544&gt;0,(Table2[[#This Row],[Country]]-B544)/B544,0)</f>
        <v>5.6179596123255793E-2</v>
      </c>
      <c r="D556" s="63">
        <f>IF(Table2[[#This Row],[Country]]&gt;0,(((Table2[[#This Row],[Country]]-B555)/B555)+1)^12-1,"")</f>
        <v>6.1501949090105201E-2</v>
      </c>
    </row>
    <row r="557" spans="1:4" x14ac:dyDescent="0.2">
      <c r="A557" s="35">
        <v>39052</v>
      </c>
      <c r="B557" s="36">
        <f>VLOOKUP(A557,Data!$A:$AH,MATCH(Country!$A$1,Data!$A$1:$AH$1,),)</f>
        <v>58.649140000000003</v>
      </c>
      <c r="C557" s="63">
        <f>IF(B545&gt;0,(Table2[[#This Row],[Country]]-B545)/B545,0)</f>
        <v>5.84133636707505E-2</v>
      </c>
      <c r="D557" s="63">
        <f>IF(Table2[[#This Row],[Country]]&gt;0,(((Table2[[#This Row],[Country]]-B556)/B556)+1)^12-1,"")</f>
        <v>7.6461738572746185E-2</v>
      </c>
    </row>
    <row r="558" spans="1:4" x14ac:dyDescent="0.2">
      <c r="A558" s="35">
        <v>39083</v>
      </c>
      <c r="B558" s="36">
        <f>VLOOKUP(A558,Data!$A:$AH,MATCH(Country!$A$1,Data!$A$1:$AH$1,),)</f>
        <v>58.964919999999999</v>
      </c>
      <c r="C558" s="63">
        <f>IF(B546&gt;0,(Table2[[#This Row],[Country]]-B546)/B546,0)</f>
        <v>5.7372748383857336E-2</v>
      </c>
      <c r="D558" s="63">
        <f>IF(Table2[[#This Row],[Country]]&gt;0,(((Table2[[#This Row],[Country]]-B557)/B557)+1)^12-1,"")</f>
        <v>6.6558754990196478E-2</v>
      </c>
    </row>
    <row r="559" spans="1:4" x14ac:dyDescent="0.2">
      <c r="A559" s="35">
        <v>39114</v>
      </c>
      <c r="B559" s="36">
        <f>VLOOKUP(A559,Data!$A:$AH,MATCH(Country!$A$1,Data!$A$1:$AH$1,),)</f>
        <v>59.096229999999998</v>
      </c>
      <c r="C559" s="63">
        <f>IF(B547&gt;0,(Table2[[#This Row],[Country]]-B547)/B547,0)</f>
        <v>5.5903754039848791E-2</v>
      </c>
      <c r="D559" s="63">
        <f>IF(Table2[[#This Row],[Country]]&gt;0,(((Table2[[#This Row],[Country]]-B558)/B558)+1)^12-1,"")</f>
        <v>2.7052753929738493E-2</v>
      </c>
    </row>
    <row r="560" spans="1:4" x14ac:dyDescent="0.2">
      <c r="A560" s="35">
        <v>39142</v>
      </c>
      <c r="B560" s="36">
        <f>VLOOKUP(A560,Data!$A:$AH,MATCH(Country!$A$1,Data!$A$1:$AH$1,),)</f>
        <v>59.377110000000002</v>
      </c>
      <c r="C560" s="63">
        <f>IF(B548&gt;0,(Table2[[#This Row],[Country]]-B548)/B548,0)</f>
        <v>5.8643087979340987E-2</v>
      </c>
      <c r="D560" s="63">
        <f>IF(Table2[[#This Row],[Country]]&gt;0,(((Table2[[#This Row],[Country]]-B559)/B559)+1)^12-1,"")</f>
        <v>5.8549946393050778E-2</v>
      </c>
    </row>
    <row r="561" spans="1:4" x14ac:dyDescent="0.2">
      <c r="A561" s="35">
        <v>39173</v>
      </c>
      <c r="B561" s="36">
        <f>VLOOKUP(A561,Data!$A:$AH,MATCH(Country!$A$1,Data!$A$1:$AH$1,),)</f>
        <v>59.977939999999997</v>
      </c>
      <c r="C561" s="63">
        <f>IF(B549&gt;0,(Table2[[#This Row],[Country]]-B549)/B549,0)</f>
        <v>6.3509364541081983E-2</v>
      </c>
      <c r="D561" s="63">
        <f>IF(Table2[[#This Row],[Country]]&gt;0,(((Table2[[#This Row],[Country]]-B560)/B560)+1)^12-1,"")</f>
        <v>0.1284176623764357</v>
      </c>
    </row>
    <row r="562" spans="1:4" x14ac:dyDescent="0.2">
      <c r="A562" s="35">
        <v>39203</v>
      </c>
      <c r="B562" s="36">
        <f>VLOOKUP(A562,Data!$A:$AH,MATCH(Country!$A$1,Data!$A$1:$AH$1,),)</f>
        <v>60.090949999999999</v>
      </c>
      <c r="C562" s="63">
        <f>IF(B550&gt;0,(Table2[[#This Row],[Country]]-B550)/B550,0)</f>
        <v>6.4478117251588918E-2</v>
      </c>
      <c r="D562" s="63">
        <f>IF(Table2[[#This Row],[Country]]&gt;0,(((Table2[[#This Row],[Country]]-B561)/B561)+1)^12-1,"")</f>
        <v>2.2846102980563332E-2</v>
      </c>
    </row>
    <row r="563" spans="1:4" x14ac:dyDescent="0.2">
      <c r="A563" s="35">
        <v>39234</v>
      </c>
      <c r="B563" s="36">
        <f>VLOOKUP(A563,Data!$A:$AH,MATCH(Country!$A$1,Data!$A$1:$AH$1,),)</f>
        <v>60.366849999999999</v>
      </c>
      <c r="C563" s="63">
        <f>IF(B551&gt;0,(Table2[[#This Row],[Country]]-B551)/B551,0)</f>
        <v>6.3416731728078046E-2</v>
      </c>
      <c r="D563" s="63">
        <f>IF(Table2[[#This Row],[Country]]&gt;0,(((Table2[[#This Row],[Country]]-B562)/B562)+1)^12-1,"")</f>
        <v>5.6509325135021715E-2</v>
      </c>
    </row>
    <row r="564" spans="1:4" x14ac:dyDescent="0.2">
      <c r="A564" s="35">
        <v>39264</v>
      </c>
      <c r="B564" s="36">
        <f>VLOOKUP(A564,Data!$A:$AH,MATCH(Country!$A$1,Data!$A$1:$AH$1,),)</f>
        <v>60.618650000000002</v>
      </c>
      <c r="C564" s="63">
        <f>IF(B552&gt;0,(Table2[[#This Row],[Country]]-B552)/B552,0)</f>
        <v>6.1404176898799311E-2</v>
      </c>
      <c r="D564" s="63">
        <f>IF(Table2[[#This Row],[Country]]&gt;0,(((Table2[[#This Row],[Country]]-B563)/B563)+1)^12-1,"")</f>
        <v>5.1218386430297302E-2</v>
      </c>
    </row>
    <row r="565" spans="1:4" x14ac:dyDescent="0.2">
      <c r="A565" s="35">
        <v>39295</v>
      </c>
      <c r="B565" s="36">
        <f>VLOOKUP(A565,Data!$A:$AH,MATCH(Country!$A$1,Data!$A$1:$AH$1,),)</f>
        <v>61.253549999999997</v>
      </c>
      <c r="C565" s="63">
        <f>IF(B553&gt;0,(Table2[[#This Row],[Country]]-B553)/B553,0)</f>
        <v>6.7735665237465367E-2</v>
      </c>
      <c r="D565" s="63">
        <f>IF(Table2[[#This Row],[Country]]&gt;0,(((Table2[[#This Row],[Country]]-B564)/B564)+1)^12-1,"")</f>
        <v>0.13318297507619703</v>
      </c>
    </row>
    <row r="566" spans="1:4" x14ac:dyDescent="0.2">
      <c r="A566" s="35">
        <v>39326</v>
      </c>
      <c r="B566" s="36">
        <f>VLOOKUP(A566,Data!$A:$AH,MATCH(Country!$A$1,Data!$A$1:$AH$1,),)</f>
        <v>61.405630000000002</v>
      </c>
      <c r="C566" s="63">
        <f>IF(B554&gt;0,(Table2[[#This Row],[Country]]-B554)/B554,0)</f>
        <v>6.6185838947080106E-2</v>
      </c>
      <c r="D566" s="63">
        <f>IF(Table2[[#This Row],[Country]]&gt;0,(((Table2[[#This Row],[Country]]-B565)/B565)+1)^12-1,"")</f>
        <v>3.0203766242922203E-2</v>
      </c>
    </row>
    <row r="567" spans="1:4" x14ac:dyDescent="0.2">
      <c r="A567" s="35">
        <v>39356</v>
      </c>
      <c r="B567" s="36">
        <f>VLOOKUP(A567,Data!$A:$AH,MATCH(Country!$A$1,Data!$A$1:$AH$1,),)</f>
        <v>61.518650000000001</v>
      </c>
      <c r="C567" s="63">
        <f>IF(B555&gt;0,(Table2[[#This Row],[Country]]-B555)/B555,0)</f>
        <v>6.0649189478653297E-2</v>
      </c>
      <c r="D567" s="63">
        <f>IF(Table2[[#This Row],[Country]]&gt;0,(((Table2[[#This Row],[Country]]-B566)/B566)+1)^12-1,"")</f>
        <v>2.231153423966914E-2</v>
      </c>
    </row>
    <row r="568" spans="1:4" x14ac:dyDescent="0.2">
      <c r="A568" s="35">
        <v>39387</v>
      </c>
      <c r="B568" s="36">
        <f>VLOOKUP(A568,Data!$A:$AH,MATCH(Country!$A$1,Data!$A$1:$AH$1,),)</f>
        <v>61.726399999999998</v>
      </c>
      <c r="C568" s="63">
        <f>IF(B556&gt;0,(Table2[[#This Row],[Country]]-B556)/B556,0)</f>
        <v>5.8950964948788889E-2</v>
      </c>
      <c r="D568" s="63">
        <f>IF(Table2[[#This Row],[Country]]&gt;0,(((Table2[[#This Row],[Country]]-B567)/B567)+1)^12-1,"")</f>
        <v>4.1285517308346842E-2</v>
      </c>
    </row>
    <row r="569" spans="1:4" x14ac:dyDescent="0.2">
      <c r="A569" s="35">
        <v>39417</v>
      </c>
      <c r="B569" s="36">
        <f>VLOOKUP(A569,Data!$A:$AH,MATCH(Country!$A$1,Data!$A$1:$AH$1,),)</f>
        <v>61.977370000000001</v>
      </c>
      <c r="C569" s="63">
        <f>IF(B557&gt;0,(Table2[[#This Row],[Country]]-B557)/B557,0)</f>
        <v>5.6748146690641973E-2</v>
      </c>
      <c r="D569" s="63">
        <f>IF(Table2[[#This Row],[Country]]&gt;0,(((Table2[[#This Row],[Country]]-B568)/B568)+1)^12-1,"")</f>
        <v>4.989612041650382E-2</v>
      </c>
    </row>
    <row r="570" spans="1:4" x14ac:dyDescent="0.2">
      <c r="A570" s="35">
        <v>39448</v>
      </c>
      <c r="B570" s="36">
        <f>VLOOKUP(A570,Data!$A:$AH,MATCH(Country!$A$1,Data!$A$1:$AH$1,),)</f>
        <v>62.258249999999997</v>
      </c>
      <c r="C570" s="63">
        <f>IF(B558&gt;0,(Table2[[#This Row],[Country]]-B558)/B558,0)</f>
        <v>5.5852361030931566E-2</v>
      </c>
      <c r="D570" s="63">
        <f>IF(Table2[[#This Row],[Country]]&gt;0,(((Table2[[#This Row],[Country]]-B569)/B569)+1)^12-1,"")</f>
        <v>5.575997095026386E-2</v>
      </c>
    </row>
    <row r="571" spans="1:4" x14ac:dyDescent="0.2">
      <c r="A571" s="35">
        <v>39479</v>
      </c>
      <c r="B571" s="36">
        <f>VLOOKUP(A571,Data!$A:$AH,MATCH(Country!$A$1,Data!$A$1:$AH$1,),)</f>
        <v>62.962119999999999</v>
      </c>
      <c r="C571" s="63">
        <f>IF(B559&gt;0,(Table2[[#This Row],[Country]]-B559)/B559,0)</f>
        <v>6.5416863309216172E-2</v>
      </c>
      <c r="D571" s="63">
        <f>IF(Table2[[#This Row],[Country]]&gt;0,(((Table2[[#This Row],[Country]]-B570)/B570)+1)^12-1,"")</f>
        <v>0.14442992207889538</v>
      </c>
    </row>
    <row r="572" spans="1:4" x14ac:dyDescent="0.2">
      <c r="A572" s="35">
        <v>39508</v>
      </c>
      <c r="B572" s="36">
        <f>VLOOKUP(A572,Data!$A:$AH,MATCH(Country!$A$1,Data!$A$1:$AH$1,),)</f>
        <v>63.510599999999997</v>
      </c>
      <c r="C572" s="63">
        <f>IF(B560&gt;0,(Table2[[#This Row],[Country]]-B560)/B560,0)</f>
        <v>6.9614199815383318E-2</v>
      </c>
      <c r="D572" s="63">
        <f>IF(Table2[[#This Row],[Country]]&gt;0,(((Table2[[#This Row],[Country]]-B571)/B571)+1)^12-1,"")</f>
        <v>0.10969205026143691</v>
      </c>
    </row>
    <row r="573" spans="1:4" x14ac:dyDescent="0.2">
      <c r="A573" s="35">
        <v>39539</v>
      </c>
      <c r="B573" s="36">
        <f>VLOOKUP(A573,Data!$A:$AH,MATCH(Country!$A$1,Data!$A$1:$AH$1,),)</f>
        <v>63.86544</v>
      </c>
      <c r="C573" s="63">
        <f>IF(B561&gt;0,(Table2[[#This Row],[Country]]-B561)/B561,0)</f>
        <v>6.4815497164457517E-2</v>
      </c>
      <c r="D573" s="63">
        <f>IF(Table2[[#This Row],[Country]]&gt;0,(((Table2[[#This Row],[Country]]-B572)/B572)+1)^12-1,"")</f>
        <v>6.9144276399097704E-2</v>
      </c>
    </row>
    <row r="574" spans="1:4" x14ac:dyDescent="0.2">
      <c r="A574" s="35">
        <v>39569</v>
      </c>
      <c r="B574" s="36">
        <f>VLOOKUP(A574,Data!$A:$AH,MATCH(Country!$A$1,Data!$A$1:$AH$1,),)</f>
        <v>63.964329999999997</v>
      </c>
      <c r="C574" s="63">
        <f>IF(B562&gt;0,(Table2[[#This Row],[Country]]-B562)/B562,0)</f>
        <v>6.4458624801238748E-2</v>
      </c>
      <c r="D574" s="63">
        <f>IF(Table2[[#This Row],[Country]]&gt;0,(((Table2[[#This Row],[Country]]-B573)/B573)+1)^12-1,"")</f>
        <v>1.8740001236446258E-2</v>
      </c>
    </row>
    <row r="575" spans="1:4" x14ac:dyDescent="0.2">
      <c r="A575" s="35">
        <v>39600</v>
      </c>
      <c r="B575" s="36">
        <f>VLOOKUP(A575,Data!$A:$AH,MATCH(Country!$A$1,Data!$A$1:$AH$1,),)</f>
        <v>64.109759999999994</v>
      </c>
      <c r="C575" s="63">
        <f>IF(B563&gt;0,(Table2[[#This Row],[Country]]-B563)/B563,0)</f>
        <v>6.2002738257835137E-2</v>
      </c>
      <c r="D575" s="63">
        <f>IF(Table2[[#This Row],[Country]]&gt;0,(((Table2[[#This Row],[Country]]-B574)/B574)+1)^12-1,"")</f>
        <v>2.7627104368382005E-2</v>
      </c>
    </row>
    <row r="576" spans="1:4" x14ac:dyDescent="0.2">
      <c r="A576" s="35">
        <v>39630</v>
      </c>
      <c r="B576" s="36">
        <f>VLOOKUP(A576,Data!$A:$AH,MATCH(Country!$A$1,Data!$A$1:$AH$1,),)</f>
        <v>64.495350000000002</v>
      </c>
      <c r="C576" s="63">
        <f>IF(B564&gt;0,(Table2[[#This Row],[Country]]-B564)/B564,0)</f>
        <v>6.3952265515645756E-2</v>
      </c>
      <c r="D576" s="63">
        <f>IF(Table2[[#This Row],[Country]]&gt;0,(((Table2[[#This Row],[Country]]-B575)/B575)+1)^12-1,"")</f>
        <v>7.461038683957133E-2</v>
      </c>
    </row>
    <row r="577" spans="1:4" x14ac:dyDescent="0.2">
      <c r="A577" s="35">
        <v>39661</v>
      </c>
      <c r="B577" s="36">
        <f>VLOOKUP(A577,Data!$A:$AH,MATCH(Country!$A$1,Data!$A$1:$AH$1,),)</f>
        <v>64.62</v>
      </c>
      <c r="C577" s="63">
        <f>IF(B565&gt;0,(Table2[[#This Row],[Country]]-B565)/B565,0)</f>
        <v>5.495926358553925E-2</v>
      </c>
      <c r="D577" s="63">
        <f>IF(Table2[[#This Row],[Country]]&gt;0,(((Table2[[#This Row],[Country]]-B576)/B576)+1)^12-1,"")</f>
        <v>2.3440495932385286E-2</v>
      </c>
    </row>
    <row r="578" spans="1:4" x14ac:dyDescent="0.2">
      <c r="A578" s="35">
        <v>39692</v>
      </c>
      <c r="B578" s="36">
        <f>VLOOKUP(A578,Data!$A:$AH,MATCH(Country!$A$1,Data!$A$1:$AH$1,),)</f>
        <v>65.200890000000001</v>
      </c>
      <c r="C578" s="63">
        <f>IF(B566&gt;0,(Table2[[#This Row],[Country]]-B566)/B566,0)</f>
        <v>6.1806384854287771E-2</v>
      </c>
      <c r="D578" s="63">
        <f>IF(Table2[[#This Row],[Country]]&gt;0,(((Table2[[#This Row],[Country]]-B577)/B577)+1)^12-1,"")</f>
        <v>0.11336827771608249</v>
      </c>
    </row>
    <row r="579" spans="1:4" x14ac:dyDescent="0.2">
      <c r="A579" s="35">
        <v>39722</v>
      </c>
      <c r="B579" s="36">
        <f>VLOOKUP(A579,Data!$A:$AH,MATCH(Country!$A$1,Data!$A$1:$AH$1,),)</f>
        <v>66.099220000000003</v>
      </c>
      <c r="C579" s="63">
        <f>IF(B567&gt;0,(Table2[[#This Row],[Country]]-B567)/B567,0)</f>
        <v>7.4458233397514437E-2</v>
      </c>
      <c r="D579" s="63">
        <f>IF(Table2[[#This Row],[Country]]&gt;0,(((Table2[[#This Row],[Country]]-B578)/B578)+1)^12-1,"")</f>
        <v>0.17845696747751205</v>
      </c>
    </row>
    <row r="580" spans="1:4" x14ac:dyDescent="0.2">
      <c r="A580" s="35">
        <v>39753</v>
      </c>
      <c r="B580" s="36">
        <f>VLOOKUP(A580,Data!$A:$AH,MATCH(Country!$A$1,Data!$A$1:$AH$1,),)</f>
        <v>66.519710000000003</v>
      </c>
      <c r="C580" s="63">
        <f>IF(B568&gt;0,(Table2[[#This Row],[Country]]-B568)/B568,0)</f>
        <v>7.7654131781539265E-2</v>
      </c>
      <c r="D580" s="63">
        <f>IF(Table2[[#This Row],[Country]]&gt;0,(((Table2[[#This Row],[Country]]-B579)/B579)+1)^12-1,"")</f>
        <v>7.9066352542687346E-2</v>
      </c>
    </row>
    <row r="581" spans="1:4" x14ac:dyDescent="0.2">
      <c r="A581" s="35">
        <v>39783</v>
      </c>
      <c r="B581" s="36">
        <f>VLOOKUP(A581,Data!$A:$AH,MATCH(Country!$A$1,Data!$A$1:$AH$1,),)</f>
        <v>67.98563</v>
      </c>
      <c r="C581" s="63">
        <f>IF(B569&gt;0,(Table2[[#This Row],[Country]]-B569)/B569,0)</f>
        <v>9.6942803478108214E-2</v>
      </c>
      <c r="D581" s="63">
        <f>IF(Table2[[#This Row],[Country]]&gt;0,(((Table2[[#This Row],[Country]]-B580)/B580)+1)^12-1,"")</f>
        <v>0.29897666679064949</v>
      </c>
    </row>
    <row r="582" spans="1:4" x14ac:dyDescent="0.2">
      <c r="A582" s="35">
        <v>39814</v>
      </c>
      <c r="B582" s="36">
        <f>VLOOKUP(A582,Data!$A:$AH,MATCH(Country!$A$1,Data!$A$1:$AH$1,),)</f>
        <v>68.662080000000003</v>
      </c>
      <c r="C582" s="63">
        <f>IF(B570&gt;0,(Table2[[#This Row],[Country]]-B570)/B570,0)</f>
        <v>0.1028591391502332</v>
      </c>
      <c r="D582" s="63">
        <f>IF(Table2[[#This Row],[Country]]&gt;0,(((Table2[[#This Row],[Country]]-B581)/B581)+1)^12-1,"")</f>
        <v>0.12615442999682713</v>
      </c>
    </row>
    <row r="583" spans="1:4" x14ac:dyDescent="0.2">
      <c r="A583" s="35">
        <v>39845</v>
      </c>
      <c r="B583" s="36">
        <f>VLOOKUP(A583,Data!$A:$AH,MATCH(Country!$A$1,Data!$A$1:$AH$1,),)</f>
        <v>68.904740000000004</v>
      </c>
      <c r="C583" s="63">
        <f>IF(B571&gt;0,(Table2[[#This Row],[Country]]-B571)/B571,0)</f>
        <v>9.4384051871188659E-2</v>
      </c>
      <c r="D583" s="63">
        <f>IF(Table2[[#This Row],[Country]]&gt;0,(((Table2[[#This Row],[Country]]-B582)/B582)+1)^12-1,"")</f>
        <v>4.3243563510898975E-2</v>
      </c>
    </row>
    <row r="584" spans="1:4" x14ac:dyDescent="0.2">
      <c r="A584" s="35">
        <v>39873</v>
      </c>
      <c r="B584" s="36">
        <f>VLOOKUP(A584,Data!$A:$AH,MATCH(Country!$A$1,Data!$A$1:$AH$1,),)</f>
        <v>69.453209999999999</v>
      </c>
      <c r="C584" s="63">
        <f>IF(B572&gt;0,(Table2[[#This Row],[Country]]-B572)/B572,0)</f>
        <v>9.3568790091732759E-2</v>
      </c>
      <c r="D584" s="63">
        <f>IF(Table2[[#This Row],[Country]]&gt;0,(((Table2[[#This Row],[Country]]-B583)/B583)+1)^12-1,"")</f>
        <v>9.981260819789961E-2</v>
      </c>
    </row>
    <row r="585" spans="1:4" x14ac:dyDescent="0.2">
      <c r="A585" s="35">
        <v>39904</v>
      </c>
      <c r="B585" s="36">
        <f>VLOOKUP(A585,Data!$A:$AH,MATCH(Country!$A$1,Data!$A$1:$AH$1,),)</f>
        <v>69.478970000000004</v>
      </c>
      <c r="C585" s="63">
        <f>IF(B573&gt;0,(Table2[[#This Row],[Country]]-B573)/B573,0)</f>
        <v>8.7896208027377631E-2</v>
      </c>
      <c r="D585" s="63">
        <f>IF(Table2[[#This Row],[Country]]&gt;0,(((Table2[[#This Row],[Country]]-B584)/B584)+1)^12-1,"")</f>
        <v>4.4598567123661503E-3</v>
      </c>
    </row>
    <row r="586" spans="1:4" x14ac:dyDescent="0.2">
      <c r="A586" s="35">
        <v>39934</v>
      </c>
      <c r="B586" s="36">
        <f>VLOOKUP(A586,Data!$A:$AH,MATCH(Country!$A$1,Data!$A$1:$AH$1,),)</f>
        <v>69.956810000000004</v>
      </c>
      <c r="C586" s="63">
        <f>IF(B574&gt;0,(Table2[[#This Row],[Country]]-B574)/B574,0)</f>
        <v>9.3684714590147475E-2</v>
      </c>
      <c r="D586" s="63">
        <f>IF(Table2[[#This Row],[Country]]&gt;0,(((Table2[[#This Row],[Country]]-B585)/B585)+1)^12-1,"")</f>
        <v>8.5724186435692351E-2</v>
      </c>
    </row>
    <row r="587" spans="1:4" x14ac:dyDescent="0.2">
      <c r="A587" s="35">
        <v>39965</v>
      </c>
      <c r="B587" s="36">
        <f>VLOOKUP(A587,Data!$A:$AH,MATCH(Country!$A$1,Data!$A$1:$AH$1,),)</f>
        <v>70.036580000000001</v>
      </c>
      <c r="C587" s="63">
        <f>IF(B575&gt;0,(Table2[[#This Row],[Country]]-B575)/B575,0)</f>
        <v>9.2448014155723041E-2</v>
      </c>
      <c r="D587" s="63">
        <f>IF(Table2[[#This Row],[Country]]&gt;0,(((Table2[[#This Row],[Country]]-B586)/B586)+1)^12-1,"")</f>
        <v>1.3769441736477539E-2</v>
      </c>
    </row>
    <row r="588" spans="1:4" x14ac:dyDescent="0.2">
      <c r="A588" s="35">
        <v>39995</v>
      </c>
      <c r="B588" s="36">
        <f>VLOOKUP(A588,Data!$A:$AH,MATCH(Country!$A$1,Data!$A$1:$AH$1,),)</f>
        <v>70.075649999999996</v>
      </c>
      <c r="C588" s="63">
        <f>IF(B576&gt;0,(Table2[[#This Row],[Country]]-B576)/B576,0)</f>
        <v>8.6522516739578809E-2</v>
      </c>
      <c r="D588" s="63">
        <f>IF(Table2[[#This Row],[Country]]&gt;0,(((Table2[[#This Row],[Country]]-B587)/B587)+1)^12-1,"")</f>
        <v>6.7147933958924266E-3</v>
      </c>
    </row>
    <row r="589" spans="1:4" x14ac:dyDescent="0.2">
      <c r="A589" s="35">
        <v>40026</v>
      </c>
      <c r="B589" s="36">
        <f>VLOOKUP(A589,Data!$A:$AH,MATCH(Country!$A$1,Data!$A$1:$AH$1,),)</f>
        <v>70.073149999999998</v>
      </c>
      <c r="C589" s="63">
        <f>IF(B577&gt;0,(Table2[[#This Row],[Country]]-B577)/B577,0)</f>
        <v>8.4387960383782004E-2</v>
      </c>
      <c r="D589" s="63">
        <f>IF(Table2[[#This Row],[Country]]&gt;0,(((Table2[[#This Row],[Country]]-B588)/B588)+1)^12-1,"")</f>
        <v>-4.2802477329018096E-4</v>
      </c>
    </row>
    <row r="590" spans="1:4" x14ac:dyDescent="0.2">
      <c r="A590" s="35">
        <v>40057</v>
      </c>
      <c r="B590" s="36">
        <f>VLOOKUP(A590,Data!$A:$AH,MATCH(Country!$A$1,Data!$A$1:$AH$1,),)</f>
        <v>70.067340000000002</v>
      </c>
      <c r="C590" s="63">
        <f>IF(B578&gt;0,(Table2[[#This Row],[Country]]-B578)/B578,0)</f>
        <v>7.4637784852323336E-2</v>
      </c>
      <c r="D590" s="63">
        <f>IF(Table2[[#This Row],[Country]]&gt;0,(((Table2[[#This Row],[Country]]-B589)/B589)+1)^12-1,"")</f>
        <v>-9.9450666667866283E-4</v>
      </c>
    </row>
    <row r="591" spans="1:4" x14ac:dyDescent="0.2">
      <c r="A591" s="35">
        <v>40087</v>
      </c>
      <c r="B591" s="36">
        <f>VLOOKUP(A591,Data!$A:$AH,MATCH(Country!$A$1,Data!$A$1:$AH$1,),)</f>
        <v>70.290049999999994</v>
      </c>
      <c r="C591" s="63">
        <f>IF(B579&gt;0,(Table2[[#This Row],[Country]]-B579)/B579,0)</f>
        <v>6.3402109737452139E-2</v>
      </c>
      <c r="D591" s="63">
        <f>IF(Table2[[#This Row],[Country]]&gt;0,(((Table2[[#This Row],[Country]]-B590)/B590)+1)^12-1,"")</f>
        <v>3.8816074538733369E-2</v>
      </c>
    </row>
    <row r="592" spans="1:4" x14ac:dyDescent="0.2">
      <c r="A592" s="35">
        <v>40118</v>
      </c>
      <c r="B592" s="36">
        <f>VLOOKUP(A592,Data!$A:$AH,MATCH(Country!$A$1,Data!$A$1:$AH$1,),)</f>
        <v>70.540180000000007</v>
      </c>
      <c r="C592" s="63">
        <f>IF(B580&gt;0,(Table2[[#This Row],[Country]]-B580)/B580,0)</f>
        <v>6.0440281534600841E-2</v>
      </c>
      <c r="D592" s="63">
        <f>IF(Table2[[#This Row],[Country]]&gt;0,(((Table2[[#This Row],[Country]]-B591)/B591)+1)^12-1,"")</f>
        <v>4.3548253316732399E-2</v>
      </c>
    </row>
    <row r="593" spans="1:4" x14ac:dyDescent="0.2">
      <c r="A593" s="35">
        <v>40148</v>
      </c>
      <c r="B593" s="36">
        <f>VLOOKUP(A593,Data!$A:$AH,MATCH(Country!$A$1,Data!$A$1:$AH$1,),)</f>
        <v>70.498630000000006</v>
      </c>
      <c r="C593" s="63">
        <f>IF(B581&gt;0,(Table2[[#This Row],[Country]]-B581)/B581,0)</f>
        <v>3.6963693651143707E-2</v>
      </c>
      <c r="D593" s="63">
        <f>IF(Table2[[#This Row],[Country]]&gt;0,(((Table2[[#This Row],[Country]]-B592)/B592)+1)^12-1,"")</f>
        <v>-7.0454580820218382E-3</v>
      </c>
    </row>
    <row r="594" spans="1:4" x14ac:dyDescent="0.2">
      <c r="A594" s="35">
        <v>40179</v>
      </c>
      <c r="B594" s="36">
        <f>VLOOKUP(A594,Data!$A:$AH,MATCH(Country!$A$1,Data!$A$1:$AH$1,),)</f>
        <v>70.185339999999997</v>
      </c>
      <c r="C594" s="63">
        <f>IF(B582&gt;0,(Table2[[#This Row],[Country]]-B582)/B582,0)</f>
        <v>2.218487992207625E-2</v>
      </c>
      <c r="D594" s="63">
        <f>IF(Table2[[#This Row],[Country]]&gt;0,(((Table2[[#This Row],[Country]]-B593)/B593)+1)^12-1,"")</f>
        <v>-5.2042715502624404E-2</v>
      </c>
    </row>
    <row r="595" spans="1:4" x14ac:dyDescent="0.2">
      <c r="A595" s="35">
        <v>40210</v>
      </c>
      <c r="B595" s="36">
        <f>VLOOKUP(A595,Data!$A:$AH,MATCH(Country!$A$1,Data!$A$1:$AH$1,),)</f>
        <v>70.597530000000006</v>
      </c>
      <c r="C595" s="63">
        <f>IF(B583&gt;0,(Table2[[#This Row],[Country]]-B583)/B583,0)</f>
        <v>2.4567105252846208E-2</v>
      </c>
      <c r="D595" s="63">
        <f>IF(Table2[[#This Row],[Country]]&gt;0,(((Table2[[#This Row],[Country]]-B594)/B594)+1)^12-1,"")</f>
        <v>7.2796090571912719E-2</v>
      </c>
    </row>
    <row r="596" spans="1:4" x14ac:dyDescent="0.2">
      <c r="A596" s="35">
        <v>40238</v>
      </c>
      <c r="B596" s="36">
        <f>VLOOKUP(A596,Data!$A:$AH,MATCH(Country!$A$1,Data!$A$1:$AH$1,),)</f>
        <v>70.573430000000002</v>
      </c>
      <c r="C596" s="63">
        <f>IF(B584&gt;0,(Table2[[#This Row],[Country]]-B584)/B584,0)</f>
        <v>1.6129132116427785E-2</v>
      </c>
      <c r="D596" s="63">
        <f>IF(Table2[[#This Row],[Country]]&gt;0,(((Table2[[#This Row],[Country]]-B595)/B595)+1)^12-1,"")</f>
        <v>-4.0887780569673904E-3</v>
      </c>
    </row>
    <row r="597" spans="1:4" x14ac:dyDescent="0.2">
      <c r="A597" s="35">
        <v>40269</v>
      </c>
      <c r="B597" s="36">
        <f>VLOOKUP(A597,Data!$A:$AH,MATCH(Country!$A$1,Data!$A$1:$AH$1,),)</f>
        <v>70.826049999999995</v>
      </c>
      <c r="C597" s="63">
        <f>IF(B585&gt;0,(Table2[[#This Row],[Country]]-B585)/B585,0)</f>
        <v>1.9388312751325919E-2</v>
      </c>
      <c r="D597" s="63">
        <f>IF(Table2[[#This Row],[Country]]&gt;0,(((Table2[[#This Row],[Country]]-B596)/B596)+1)^12-1,"")</f>
        <v>4.3810243573219276E-2</v>
      </c>
    </row>
    <row r="598" spans="1:4" x14ac:dyDescent="0.2">
      <c r="A598" s="35">
        <v>40299</v>
      </c>
      <c r="B598" s="36">
        <f>VLOOKUP(A598,Data!$A:$AH,MATCH(Country!$A$1,Data!$A$1:$AH$1,),)</f>
        <v>71.280619999999999</v>
      </c>
      <c r="C598" s="63">
        <f>IF(B586&gt;0,(Table2[[#This Row],[Country]]-B586)/B586,0)</f>
        <v>1.8923247072014784E-2</v>
      </c>
      <c r="D598" s="63">
        <f>IF(Table2[[#This Row],[Country]]&gt;0,(((Table2[[#This Row],[Country]]-B597)/B597)+1)^12-1,"")</f>
        <v>7.9795124968897513E-2</v>
      </c>
    </row>
    <row r="599" spans="1:4" x14ac:dyDescent="0.2">
      <c r="A599" s="35">
        <v>40330</v>
      </c>
      <c r="B599" s="36">
        <f>VLOOKUP(A599,Data!$A:$AH,MATCH(Country!$A$1,Data!$A$1:$AH$1,),)</f>
        <v>71.439350000000005</v>
      </c>
      <c r="C599" s="63">
        <f>IF(B587&gt;0,(Table2[[#This Row],[Country]]-B587)/B587,0)</f>
        <v>2.0029104790668016E-2</v>
      </c>
      <c r="D599" s="63">
        <f>IF(Table2[[#This Row],[Country]]&gt;0,(((Table2[[#This Row],[Country]]-B598)/B598)+1)^12-1,"")</f>
        <v>2.7051711002323398E-2</v>
      </c>
    </row>
    <row r="600" spans="1:4" x14ac:dyDescent="0.2">
      <c r="A600" s="35">
        <v>40360</v>
      </c>
      <c r="B600" s="36">
        <f>VLOOKUP(A600,Data!$A:$AH,MATCH(Country!$A$1,Data!$A$1:$AH$1,),)</f>
        <v>71.519120000000001</v>
      </c>
      <c r="C600" s="63">
        <f>IF(B588&gt;0,(Table2[[#This Row],[Country]]-B588)/B588,0)</f>
        <v>2.0598738648874539E-2</v>
      </c>
      <c r="D600" s="63">
        <f>IF(Table2[[#This Row],[Country]]&gt;0,(((Table2[[#This Row],[Country]]-B599)/B599)+1)^12-1,"")</f>
        <v>1.3481935300520886E-2</v>
      </c>
    </row>
    <row r="601" spans="1:4" x14ac:dyDescent="0.2">
      <c r="A601" s="35">
        <v>40391</v>
      </c>
      <c r="B601" s="36">
        <f>VLOOKUP(A601,Data!$A:$AH,MATCH(Country!$A$1,Data!$A$1:$AH$1,),)</f>
        <v>71.937129999999996</v>
      </c>
      <c r="C601" s="63">
        <f>IF(B589&gt;0,(Table2[[#This Row],[Country]]-B589)/B589,0)</f>
        <v>2.6600488204112389E-2</v>
      </c>
      <c r="D601" s="63">
        <f>IF(Table2[[#This Row],[Country]]&gt;0,(((Table2[[#This Row],[Country]]-B600)/B600)+1)^12-1,"")</f>
        <v>7.2435895475447154E-2</v>
      </c>
    </row>
    <row r="602" spans="1:4" x14ac:dyDescent="0.2">
      <c r="A602" s="35">
        <v>40422</v>
      </c>
      <c r="B602" s="36">
        <f>VLOOKUP(A602,Data!$A:$AH,MATCH(Country!$A$1,Data!$A$1:$AH$1,),)</f>
        <v>72.196399999999997</v>
      </c>
      <c r="C602" s="63">
        <f>IF(B590&gt;0,(Table2[[#This Row],[Country]]-B590)/B590,0)</f>
        <v>3.0385911610173805E-2</v>
      </c>
      <c r="D602" s="63">
        <f>IF(Table2[[#This Row],[Country]]&gt;0,(((Table2[[#This Row],[Country]]-B601)/B601)+1)^12-1,"")</f>
        <v>4.4117134051881557E-2</v>
      </c>
    </row>
    <row r="603" spans="1:4" x14ac:dyDescent="0.2">
      <c r="A603" s="35">
        <v>40452</v>
      </c>
      <c r="B603" s="36">
        <f>VLOOKUP(A603,Data!$A:$AH,MATCH(Country!$A$1,Data!$A$1:$AH$1,),)</f>
        <v>72.6036</v>
      </c>
      <c r="C603" s="63">
        <f>IF(B591&gt;0,(Table2[[#This Row],[Country]]-B591)/B591,0)</f>
        <v>3.2914331402524352E-2</v>
      </c>
      <c r="D603" s="63">
        <f>IF(Table2[[#This Row],[Country]]&gt;0,(((Table2[[#This Row],[Country]]-B602)/B602)+1)^12-1,"")</f>
        <v>6.9821583974034374E-2</v>
      </c>
    </row>
    <row r="604" spans="1:4" x14ac:dyDescent="0.2">
      <c r="A604" s="35">
        <v>40483</v>
      </c>
      <c r="B604" s="36">
        <f>VLOOKUP(A604,Data!$A:$AH,MATCH(Country!$A$1,Data!$A$1:$AH$1,),)</f>
        <v>72.775620000000004</v>
      </c>
      <c r="C604" s="63">
        <f>IF(B592&gt;0,(Table2[[#This Row],[Country]]-B592)/B592,0)</f>
        <v>3.1690307566552806E-2</v>
      </c>
      <c r="D604" s="63">
        <f>IF(Table2[[#This Row],[Country]]&gt;0,(((Table2[[#This Row],[Country]]-B603)/B603)+1)^12-1,"")</f>
        <v>2.8805087443478872E-2</v>
      </c>
    </row>
    <row r="605" spans="1:4" x14ac:dyDescent="0.2">
      <c r="A605" s="35">
        <v>40513</v>
      </c>
      <c r="B605" s="36">
        <f>VLOOKUP(A605,Data!$A:$AH,MATCH(Country!$A$1,Data!$A$1:$AH$1,),)</f>
        <v>73.040719999999993</v>
      </c>
      <c r="C605" s="63">
        <f>IF(B593&gt;0,(Table2[[#This Row],[Country]]-B593)/B593,0)</f>
        <v>3.6058714899849645E-2</v>
      </c>
      <c r="D605" s="63">
        <f>IF(Table2[[#This Row],[Country]]&gt;0,(((Table2[[#This Row],[Country]]-B604)/B604)+1)^12-1,"")</f>
        <v>4.4598935689205588E-2</v>
      </c>
    </row>
    <row r="606" spans="1:4" x14ac:dyDescent="0.2">
      <c r="A606" s="35">
        <v>40544</v>
      </c>
      <c r="B606" s="36">
        <f>VLOOKUP(A606,Data!$A:$AH,MATCH(Country!$A$1,Data!$A$1:$AH$1,),)</f>
        <v>73.34487</v>
      </c>
      <c r="C606" s="63">
        <f>IF(B594&gt;0,(Table2[[#This Row],[Country]]-B594)/B594,0)</f>
        <v>4.5016950833322231E-2</v>
      </c>
      <c r="D606" s="63">
        <f>IF(Table2[[#This Row],[Country]]&gt;0,(((Table2[[#This Row],[Country]]-B605)/B605)+1)^12-1,"")</f>
        <v>5.1129852570435341E-2</v>
      </c>
    </row>
    <row r="607" spans="1:4" x14ac:dyDescent="0.2">
      <c r="A607" s="35">
        <v>40575</v>
      </c>
      <c r="B607" s="36">
        <f>VLOOKUP(A607,Data!$A:$AH,MATCH(Country!$A$1,Data!$A$1:$AH$1,),)</f>
        <v>73.722980000000007</v>
      </c>
      <c r="C607" s="63">
        <f>IF(B595&gt;0,(Table2[[#This Row],[Country]]-B595)/B595,0)</f>
        <v>4.4271378899516746E-2</v>
      </c>
      <c r="D607" s="63">
        <f>IF(Table2[[#This Row],[Country]]&gt;0,(((Table2[[#This Row],[Country]]-B606)/B606)+1)^12-1,"")</f>
        <v>6.3647352728692042E-2</v>
      </c>
    </row>
    <row r="608" spans="1:4" x14ac:dyDescent="0.2">
      <c r="A608" s="35">
        <v>40603</v>
      </c>
      <c r="B608" s="36">
        <f>VLOOKUP(A608,Data!$A:$AH,MATCH(Country!$A$1,Data!$A$1:$AH$1,),)</f>
        <v>74.091130000000007</v>
      </c>
      <c r="C608" s="63">
        <f>IF(B596&gt;0,(Table2[[#This Row],[Country]]-B596)/B596,0)</f>
        <v>4.9844537809767851E-2</v>
      </c>
      <c r="D608" s="63">
        <f>IF(Table2[[#This Row],[Country]]&gt;0,(((Table2[[#This Row],[Country]]-B607)/B607)+1)^12-1,"")</f>
        <v>6.1597874541157616E-2</v>
      </c>
    </row>
    <row r="609" spans="1:4" x14ac:dyDescent="0.2">
      <c r="A609" s="35">
        <v>40634</v>
      </c>
      <c r="B609" s="36">
        <f>VLOOKUP(A609,Data!$A:$AH,MATCH(Country!$A$1,Data!$A$1:$AH$1,),)</f>
        <v>74.608019999999996</v>
      </c>
      <c r="C609" s="63">
        <f>IF(B597&gt;0,(Table2[[#This Row],[Country]]-B597)/B597,0)</f>
        <v>5.339800821872745E-2</v>
      </c>
      <c r="D609" s="63">
        <f>IF(Table2[[#This Row],[Country]]&gt;0,(((Table2[[#This Row],[Country]]-B608)/B608)+1)^12-1,"")</f>
        <v>8.7005027460122619E-2</v>
      </c>
    </row>
    <row r="610" spans="1:4" x14ac:dyDescent="0.2">
      <c r="A610" s="35">
        <v>40664</v>
      </c>
      <c r="B610" s="36">
        <f>VLOOKUP(A610,Data!$A:$AH,MATCH(Country!$A$1,Data!$A$1:$AH$1,),)</f>
        <v>75.034329999999997</v>
      </c>
      <c r="C610" s="63">
        <f>IF(B598&gt;0,(Table2[[#This Row],[Country]]-B598)/B598,0)</f>
        <v>5.2661017819429716E-2</v>
      </c>
      <c r="D610" s="63">
        <f>IF(Table2[[#This Row],[Country]]&gt;0,(((Table2[[#This Row],[Country]]-B609)/B609)+1)^12-1,"")</f>
        <v>7.0764423723552961E-2</v>
      </c>
    </row>
    <row r="611" spans="1:4" x14ac:dyDescent="0.2">
      <c r="A611" s="35">
        <v>40695</v>
      </c>
      <c r="B611" s="36">
        <f>VLOOKUP(A611,Data!$A:$AH,MATCH(Country!$A$1,Data!$A$1:$AH$1,),)</f>
        <v>75.734049999999996</v>
      </c>
      <c r="C611" s="63">
        <f>IF(B599&gt;0,(Table2[[#This Row],[Country]]-B599)/B599,0)</f>
        <v>6.0116728385686484E-2</v>
      </c>
      <c r="D611" s="63">
        <f>IF(Table2[[#This Row],[Country]]&gt;0,(((Table2[[#This Row],[Country]]-B610)/B610)+1)^12-1,"")</f>
        <v>0.11782566542253181</v>
      </c>
    </row>
    <row r="612" spans="1:4" x14ac:dyDescent="0.2">
      <c r="A612" s="35">
        <v>40725</v>
      </c>
      <c r="B612" s="36">
        <f>VLOOKUP(A612,Data!$A:$AH,MATCH(Country!$A$1,Data!$A$1:$AH$1,),)</f>
        <v>77.296360000000007</v>
      </c>
      <c r="C612" s="63">
        <f>IF(B600&gt;0,(Table2[[#This Row],[Country]]-B600)/B600,0)</f>
        <v>8.0778958130357389E-2</v>
      </c>
      <c r="D612" s="63">
        <f>IF(Table2[[#This Row],[Country]]&gt;0,(((Table2[[#This Row],[Country]]-B611)/B611)+1)^12-1,"")</f>
        <v>0.27765714934607666</v>
      </c>
    </row>
    <row r="613" spans="1:4" x14ac:dyDescent="0.2">
      <c r="A613" s="35">
        <v>40756</v>
      </c>
      <c r="B613" s="36">
        <f>VLOOKUP(A613,Data!$A:$AH,MATCH(Country!$A$1,Data!$A$1:$AH$1,),)</f>
        <v>79.072249999999997</v>
      </c>
      <c r="C613" s="63">
        <f>IF(B601&gt;0,(Table2[[#This Row],[Country]]-B601)/B601,0)</f>
        <v>9.9185497113938259E-2</v>
      </c>
      <c r="D613" s="63">
        <f>IF(Table2[[#This Row],[Country]]&gt;0,(((Table2[[#This Row],[Country]]-B612)/B612)+1)^12-1,"")</f>
        <v>0.31335051238882627</v>
      </c>
    </row>
    <row r="614" spans="1:4" x14ac:dyDescent="0.2">
      <c r="A614" s="35">
        <v>40787</v>
      </c>
      <c r="B614" s="36">
        <f>VLOOKUP(A614,Data!$A:$AH,MATCH(Country!$A$1,Data!$A$1:$AH$1,),)</f>
        <v>79.276679999999999</v>
      </c>
      <c r="C614" s="63">
        <f>IF(B602&gt;0,(Table2[[#This Row],[Country]]-B602)/B602,0)</f>
        <v>9.8069709847028411E-2</v>
      </c>
      <c r="D614" s="63">
        <f>IF(Table2[[#This Row],[Country]]&gt;0,(((Table2[[#This Row],[Country]]-B613)/B613)+1)^12-1,"")</f>
        <v>3.1469257410675411E-2</v>
      </c>
    </row>
    <row r="615" spans="1:4" x14ac:dyDescent="0.2">
      <c r="A615" s="35">
        <v>40817</v>
      </c>
      <c r="B615" s="36">
        <f>VLOOKUP(A615,Data!$A:$AH,MATCH(Country!$A$1,Data!$A$1:$AH$1,),)</f>
        <v>79.539280000000005</v>
      </c>
      <c r="C615" s="63">
        <f>IF(B603&gt;0,(Table2[[#This Row],[Country]]-B603)/B603,0)</f>
        <v>9.5528045441272955E-2</v>
      </c>
      <c r="D615" s="63">
        <f>IF(Table2[[#This Row],[Country]]&gt;0,(((Table2[[#This Row],[Country]]-B614)/B614)+1)^12-1,"")</f>
        <v>4.0481623252737187E-2</v>
      </c>
    </row>
    <row r="616" spans="1:4" x14ac:dyDescent="0.2">
      <c r="A616" s="35">
        <v>40848</v>
      </c>
      <c r="B616" s="36">
        <f>VLOOKUP(A616,Data!$A:$AH,MATCH(Country!$A$1,Data!$A$1:$AH$1,),)</f>
        <v>79.88</v>
      </c>
      <c r="C616" s="63">
        <f>IF(B604&gt;0,(Table2[[#This Row],[Country]]-B604)/B604,0)</f>
        <v>9.7620329445492759E-2</v>
      </c>
      <c r="D616" s="63">
        <f>IF(Table2[[#This Row],[Country]]&gt;0,(((Table2[[#This Row],[Country]]-B615)/B615)+1)^12-1,"")</f>
        <v>5.263258517135383E-2</v>
      </c>
    </row>
    <row r="617" spans="1:4" x14ac:dyDescent="0.2">
      <c r="A617" s="35">
        <v>40878</v>
      </c>
      <c r="B617" s="36">
        <f>VLOOKUP(A617,Data!$A:$AH,MATCH(Country!$A$1,Data!$A$1:$AH$1,),)</f>
        <v>80.202439999999996</v>
      </c>
      <c r="C617" s="63">
        <f>IF(B605&gt;0,(Table2[[#This Row],[Country]]-B605)/B605,0)</f>
        <v>9.8051059737636809E-2</v>
      </c>
      <c r="D617" s="63">
        <f>IF(Table2[[#This Row],[Country]]&gt;0,(((Table2[[#This Row],[Country]]-B616)/B616)+1)^12-1,"")</f>
        <v>4.9528648957651633E-2</v>
      </c>
    </row>
    <row r="618" spans="1:4" x14ac:dyDescent="0.2">
      <c r="A618" s="35">
        <v>40909</v>
      </c>
      <c r="B618" s="36">
        <f>VLOOKUP(A618,Data!$A:$AH,MATCH(Country!$A$1,Data!$A$1:$AH$1,),)</f>
        <v>80.860600000000005</v>
      </c>
      <c r="C618" s="63">
        <f>IF(B606&gt;0,(Table2[[#This Row],[Country]]-B606)/B606,0)</f>
        <v>0.10247110670453169</v>
      </c>
      <c r="D618" s="63">
        <f>IF(Table2[[#This Row],[Country]]&gt;0,(((Table2[[#This Row],[Country]]-B617)/B617)+1)^12-1,"")</f>
        <v>0.1030432522817768</v>
      </c>
    </row>
    <row r="619" spans="1:4" x14ac:dyDescent="0.2">
      <c r="A619" s="35">
        <v>40940</v>
      </c>
      <c r="B619" s="36">
        <f>VLOOKUP(A619,Data!$A:$AH,MATCH(Country!$A$1,Data!$A$1:$AH$1,),)</f>
        <v>81.216279999999998</v>
      </c>
      <c r="C619" s="63">
        <f>IF(B607&gt;0,(Table2[[#This Row],[Country]]-B607)/B607,0)</f>
        <v>0.10164130641490604</v>
      </c>
      <c r="D619" s="63">
        <f>IF(Table2[[#This Row],[Country]]&gt;0,(((Table2[[#This Row],[Country]]-B618)/B618)+1)^12-1,"")</f>
        <v>5.4080078646928875E-2</v>
      </c>
    </row>
    <row r="620" spans="1:4" x14ac:dyDescent="0.2">
      <c r="A620" s="35">
        <v>40969</v>
      </c>
      <c r="B620" s="36">
        <f>VLOOKUP(A620,Data!$A:$AH,MATCH(Country!$A$1,Data!$A$1:$AH$1,),)</f>
        <v>81.58775</v>
      </c>
      <c r="C620" s="63">
        <f>IF(B608&gt;0,(Table2[[#This Row],[Country]]-B608)/B608,0)</f>
        <v>0.1011810725521394</v>
      </c>
      <c r="D620" s="63">
        <f>IF(Table2[[#This Row],[Country]]&gt;0,(((Table2[[#This Row],[Country]]-B619)/B619)+1)^12-1,"")</f>
        <v>5.6288027732490642E-2</v>
      </c>
    </row>
    <row r="621" spans="1:4" x14ac:dyDescent="0.2">
      <c r="A621" s="35">
        <v>41000</v>
      </c>
      <c r="B621" s="36">
        <f>VLOOKUP(A621,Data!$A:$AH,MATCH(Country!$A$1,Data!$A$1:$AH$1,),)</f>
        <v>82.038989999999998</v>
      </c>
      <c r="C621" s="63">
        <f>IF(B609&gt;0,(Table2[[#This Row],[Country]]-B609)/B609,0)</f>
        <v>9.9600150225136685E-2</v>
      </c>
      <c r="D621" s="63">
        <f>IF(Table2[[#This Row],[Country]]&gt;0,(((Table2[[#This Row],[Country]]-B620)/B620)+1)^12-1,"")</f>
        <v>6.8425347722679053E-2</v>
      </c>
    </row>
    <row r="622" spans="1:4" x14ac:dyDescent="0.2">
      <c r="A622" s="35">
        <v>41030</v>
      </c>
      <c r="B622" s="36">
        <f>VLOOKUP(A622,Data!$A:$AH,MATCH(Country!$A$1,Data!$A$1:$AH$1,),)</f>
        <v>82.302419999999998</v>
      </c>
      <c r="C622" s="63">
        <f>IF(B610&gt;0,(Table2[[#This Row],[Country]]-B610)/B610,0)</f>
        <v>9.6863529000658782E-2</v>
      </c>
      <c r="D622" s="63">
        <f>IF(Table2[[#This Row],[Country]]&gt;0,(((Table2[[#This Row],[Country]]-B621)/B621)+1)^12-1,"")</f>
        <v>3.9220255570789009E-2</v>
      </c>
    </row>
    <row r="623" spans="1:4" x14ac:dyDescent="0.2">
      <c r="A623" s="35">
        <v>41061</v>
      </c>
      <c r="B623" s="36">
        <f>VLOOKUP(A623,Data!$A:$AH,MATCH(Country!$A$1,Data!$A$1:$AH$1,),)</f>
        <v>82.882469999999998</v>
      </c>
      <c r="C623" s="63">
        <f>IF(B611&gt;0,(Table2[[#This Row],[Country]]-B611)/B611,0)</f>
        <v>9.4388455390937126E-2</v>
      </c>
      <c r="D623" s="63">
        <f>IF(Table2[[#This Row],[Country]]&gt;0,(((Table2[[#This Row],[Country]]-B622)/B622)+1)^12-1,"")</f>
        <v>8.7930012776100908E-2</v>
      </c>
    </row>
    <row r="624" spans="1:4" x14ac:dyDescent="0.2">
      <c r="A624" s="35">
        <v>41091</v>
      </c>
      <c r="B624" s="36">
        <f>VLOOKUP(A624,Data!$A:$AH,MATCH(Country!$A$1,Data!$A$1:$AH$1,),)</f>
        <v>83.490780000000001</v>
      </c>
      <c r="C624" s="63">
        <f>IF(B612&gt;0,(Table2[[#This Row],[Country]]-B612)/B612,0)</f>
        <v>8.0138573148851935E-2</v>
      </c>
      <c r="D624" s="63">
        <f>IF(Table2[[#This Row],[Country]]&gt;0,(((Table2[[#This Row],[Country]]-B623)/B623)+1)^12-1,"")</f>
        <v>9.1716815136968943E-2</v>
      </c>
    </row>
    <row r="625" spans="1:4" x14ac:dyDescent="0.2">
      <c r="A625" s="35">
        <v>41122</v>
      </c>
      <c r="B625" s="36">
        <f>VLOOKUP(A625,Data!$A:$AH,MATCH(Country!$A$1,Data!$A$1:$AH$1,),)</f>
        <v>84.081630000000004</v>
      </c>
      <c r="C625" s="63">
        <f>IF(B613&gt;0,(Table2[[#This Row],[Country]]-B613)/B613,0)</f>
        <v>6.3351934464998871E-2</v>
      </c>
      <c r="D625" s="63">
        <f>IF(Table2[[#This Row],[Country]]&gt;0,(((Table2[[#This Row],[Country]]-B624)/B624)+1)^12-1,"")</f>
        <v>8.8306559479010893E-2</v>
      </c>
    </row>
    <row r="626" spans="1:4" x14ac:dyDescent="0.2">
      <c r="A626" s="35">
        <v>41153</v>
      </c>
      <c r="B626" s="36">
        <f>VLOOKUP(A626,Data!$A:$AH,MATCH(Country!$A$1,Data!$A$1:$AH$1,),)</f>
        <v>84.765559999999994</v>
      </c>
      <c r="C626" s="63">
        <f>IF(B614&gt;0,(Table2[[#This Row],[Country]]-B614)/B614,0)</f>
        <v>6.9237006393305003E-2</v>
      </c>
      <c r="D626" s="63">
        <f>IF(Table2[[#This Row],[Country]]&gt;0,(((Table2[[#This Row],[Country]]-B625)/B625)+1)^12-1,"")</f>
        <v>0.10209684344805181</v>
      </c>
    </row>
    <row r="627" spans="1:4" x14ac:dyDescent="0.2">
      <c r="A627" s="35">
        <v>41183</v>
      </c>
      <c r="B627" s="36">
        <f>VLOOKUP(A627,Data!$A:$AH,MATCH(Country!$A$1,Data!$A$1:$AH$1,),)</f>
        <v>85.273319999999998</v>
      </c>
      <c r="C627" s="63">
        <f>IF(B615&gt;0,(Table2[[#This Row],[Country]]-B615)/B615,0)</f>
        <v>7.2090670169506099E-2</v>
      </c>
      <c r="D627" s="63">
        <f>IF(Table2[[#This Row],[Country]]&gt;0,(((Table2[[#This Row],[Country]]-B626)/B626)+1)^12-1,"")</f>
        <v>7.4298173999703732E-2</v>
      </c>
    </row>
    <row r="628" spans="1:4" x14ac:dyDescent="0.2">
      <c r="A628" s="35">
        <v>41214</v>
      </c>
      <c r="B628" s="36">
        <f>VLOOKUP(A628,Data!$A:$AH,MATCH(Country!$A$1,Data!$A$1:$AH$1,),)</f>
        <v>85.760289999999998</v>
      </c>
      <c r="C628" s="63">
        <f>IF(B616&gt;0,(Table2[[#This Row],[Country]]-B616)/B616,0)</f>
        <v>7.3614046069103684E-2</v>
      </c>
      <c r="D628" s="63">
        <f>IF(Table2[[#This Row],[Country]]&gt;0,(((Table2[[#This Row],[Country]]-B627)/B627)+1)^12-1,"")</f>
        <v>7.0722249654700864E-2</v>
      </c>
    </row>
    <row r="629" spans="1:4" x14ac:dyDescent="0.2">
      <c r="A629" s="35">
        <v>41244</v>
      </c>
      <c r="B629" s="36">
        <f>VLOOKUP(A629,Data!$A:$AH,MATCH(Country!$A$1,Data!$A$1:$AH$1,),)</f>
        <v>86.805710000000005</v>
      </c>
      <c r="C629" s="63">
        <f>IF(B617&gt;0,(Table2[[#This Row],[Country]]-B617)/B617,0)</f>
        <v>8.2332532526441959E-2</v>
      </c>
      <c r="D629" s="63">
        <f>IF(Table2[[#This Row],[Country]]&gt;0,(((Table2[[#This Row],[Country]]-B628)/B628)+1)^12-1,"")</f>
        <v>0.15649732398335425</v>
      </c>
    </row>
    <row r="630" spans="1:4" x14ac:dyDescent="0.2">
      <c r="A630" s="35">
        <v>41275</v>
      </c>
      <c r="B630" s="36">
        <f>VLOOKUP(A630,Data!$A:$AH,MATCH(Country!$A$1,Data!$A$1:$AH$1,),)</f>
        <v>87.017619999999994</v>
      </c>
      <c r="C630" s="63">
        <f>IF(B618&gt;0,(Table2[[#This Row],[Country]]-B618)/B618,0)</f>
        <v>7.6143634848121186E-2</v>
      </c>
      <c r="D630" s="63">
        <f>IF(Table2[[#This Row],[Country]]&gt;0,(((Table2[[#This Row],[Country]]-B629)/B629)+1)^12-1,"")</f>
        <v>2.9690928356397972E-2</v>
      </c>
    </row>
    <row r="631" spans="1:4" x14ac:dyDescent="0.2">
      <c r="A631" s="35">
        <v>41306</v>
      </c>
      <c r="B631" s="36">
        <f>VLOOKUP(A631,Data!$A:$AH,MATCH(Country!$A$1,Data!$A$1:$AH$1,),)</f>
        <v>86.992689999999996</v>
      </c>
      <c r="C631" s="63">
        <f>IF(B619&gt;0,(Table2[[#This Row],[Country]]-B619)/B619,0)</f>
        <v>7.1123794391961787E-2</v>
      </c>
      <c r="D631" s="63">
        <f>IF(Table2[[#This Row],[Country]]&gt;0,(((Table2[[#This Row],[Country]]-B630)/B630)+1)^12-1,"")</f>
        <v>-3.4325123908566235E-3</v>
      </c>
    </row>
    <row r="632" spans="1:4" x14ac:dyDescent="0.2">
      <c r="A632" s="35">
        <v>41334</v>
      </c>
      <c r="B632" s="36">
        <f>VLOOKUP(A632,Data!$A:$AH,MATCH(Country!$A$1,Data!$A$1:$AH$1,),)</f>
        <v>87.586870000000005</v>
      </c>
      <c r="C632" s="63">
        <f>IF(B620&gt;0,(Table2[[#This Row],[Country]]-B620)/B620,0)</f>
        <v>7.3529665911855696E-2</v>
      </c>
      <c r="D632" s="63">
        <f>IF(Table2[[#This Row],[Country]]&gt;0,(((Table2[[#This Row],[Country]]-B631)/B631)+1)^12-1,"")</f>
        <v>8.5112973628299837E-2</v>
      </c>
    </row>
    <row r="633" spans="1:4" x14ac:dyDescent="0.2">
      <c r="A633" s="35">
        <v>41365</v>
      </c>
      <c r="B633" s="36">
        <f>VLOOKUP(A633,Data!$A:$AH,MATCH(Country!$A$1,Data!$A$1:$AH$1,),)</f>
        <v>87.881050000000002</v>
      </c>
      <c r="C633" s="63">
        <f>IF(B621&gt;0,(Table2[[#This Row],[Country]]-B621)/B621,0)</f>
        <v>7.1210774291589937E-2</v>
      </c>
      <c r="D633" s="63">
        <f>IF(Table2[[#This Row],[Country]]&gt;0,(((Table2[[#This Row],[Country]]-B632)/B632)+1)^12-1,"")</f>
        <v>4.1057617485394271E-2</v>
      </c>
    </row>
    <row r="634" spans="1:4" x14ac:dyDescent="0.2">
      <c r="A634" s="35">
        <v>41395</v>
      </c>
      <c r="B634" s="36">
        <f>VLOOKUP(A634,Data!$A:$AH,MATCH(Country!$A$1,Data!$A$1:$AH$1,),)</f>
        <v>88.181880000000007</v>
      </c>
      <c r="C634" s="63">
        <f>IF(B622&gt;0,(Table2[[#This Row],[Country]]-B622)/B622,0)</f>
        <v>7.1437267579738353E-2</v>
      </c>
      <c r="D634" s="63">
        <f>IF(Table2[[#This Row],[Country]]&gt;0,(((Table2[[#This Row],[Country]]-B633)/B633)+1)^12-1,"")</f>
        <v>4.1860075831860577E-2</v>
      </c>
    </row>
    <row r="635" spans="1:4" x14ac:dyDescent="0.2">
      <c r="A635" s="35">
        <v>41426</v>
      </c>
      <c r="B635" s="36">
        <f>VLOOKUP(A635,Data!$A:$AH,MATCH(Country!$A$1,Data!$A$1:$AH$1,),)</f>
        <v>88.63561</v>
      </c>
      <c r="C635" s="63">
        <f>IF(B623&gt;0,(Table2[[#This Row],[Country]]-B623)/B623,0)</f>
        <v>6.9413230566125764E-2</v>
      </c>
      <c r="D635" s="63">
        <f>IF(Table2[[#This Row],[Country]]&gt;0,(((Table2[[#This Row],[Country]]-B634)/B634)+1)^12-1,"")</f>
        <v>6.3522328178331255E-2</v>
      </c>
    </row>
    <row r="636" spans="1:4" x14ac:dyDescent="0.2">
      <c r="A636" s="35">
        <v>41456</v>
      </c>
      <c r="B636" s="36">
        <f>VLOOKUP(A636,Data!$A:$AH,MATCH(Country!$A$1,Data!$A$1:$AH$1,),)</f>
        <v>89.100980000000007</v>
      </c>
      <c r="C636" s="63">
        <f>IF(B624&gt;0,(Table2[[#This Row],[Country]]-B624)/B624,0)</f>
        <v>6.7195443616648518E-2</v>
      </c>
      <c r="D636" s="63">
        <f>IF(Table2[[#This Row],[Country]]&gt;0,(((Table2[[#This Row],[Country]]-B635)/B635)+1)^12-1,"")</f>
        <v>6.4856078357072855E-2</v>
      </c>
    </row>
    <row r="637" spans="1:4" x14ac:dyDescent="0.2">
      <c r="A637" s="35">
        <v>41487</v>
      </c>
      <c r="B637" s="36">
        <f>VLOOKUP(A637,Data!$A:$AH,MATCH(Country!$A$1,Data!$A$1:$AH$1,),)</f>
        <v>89.587130000000002</v>
      </c>
      <c r="C637" s="63">
        <f>IF(B625&gt;0,(Table2[[#This Row],[Country]]-B625)/B625,0)</f>
        <v>6.5478036046637031E-2</v>
      </c>
      <c r="D637" s="63">
        <f>IF(Table2[[#This Row],[Country]]&gt;0,(((Table2[[#This Row],[Country]]-B636)/B636)+1)^12-1,"")</f>
        <v>6.74750096954293E-2</v>
      </c>
    </row>
    <row r="638" spans="1:4" x14ac:dyDescent="0.2">
      <c r="A638" s="35">
        <v>41518</v>
      </c>
      <c r="B638" s="36">
        <f>VLOOKUP(A638,Data!$A:$AH,MATCH(Country!$A$1,Data!$A$1:$AH$1,),)</f>
        <v>90.020920000000004</v>
      </c>
      <c r="C638" s="63">
        <f>IF(B626&gt;0,(Table2[[#This Row],[Country]]-B626)/B626,0)</f>
        <v>6.1998764592601174E-2</v>
      </c>
      <c r="D638" s="63">
        <f>IF(Table2[[#This Row],[Country]]&gt;0,(((Table2[[#This Row],[Country]]-B637)/B637)+1)^12-1,"")</f>
        <v>5.9677904121552272E-2</v>
      </c>
    </row>
    <row r="639" spans="1:4" x14ac:dyDescent="0.2">
      <c r="A639" s="35">
        <v>41548</v>
      </c>
      <c r="B639" s="36">
        <f>VLOOKUP(A639,Data!$A:$AH,MATCH(Country!$A$1,Data!$A$1:$AH$1,),)</f>
        <v>90.956649999999996</v>
      </c>
      <c r="C639" s="63">
        <f>IF(B627&gt;0,(Table2[[#This Row],[Country]]-B627)/B627,0)</f>
        <v>6.6648396004752697E-2</v>
      </c>
      <c r="D639" s="63">
        <f>IF(Table2[[#This Row],[Country]]&gt;0,(((Table2[[#This Row],[Country]]-B638)/B638)+1)^12-1,"")</f>
        <v>0.132119092343705</v>
      </c>
    </row>
    <row r="640" spans="1:4" x14ac:dyDescent="0.2">
      <c r="A640" s="35">
        <v>41579</v>
      </c>
      <c r="B640" s="36">
        <f>VLOOKUP(A640,Data!$A:$AH,MATCH(Country!$A$1,Data!$A$1:$AH$1,),)</f>
        <v>91.021469999999994</v>
      </c>
      <c r="C640" s="63">
        <f>IF(B628&gt;0,(Table2[[#This Row],[Country]]-B628)/B628,0)</f>
        <v>6.1347507103812218E-2</v>
      </c>
      <c r="D640" s="63">
        <f>IF(Table2[[#This Row],[Country]]&gt;0,(((Table2[[#This Row],[Country]]-B639)/B639)+1)^12-1,"")</f>
        <v>8.5853650518821212E-3</v>
      </c>
    </row>
    <row r="641" spans="1:4" x14ac:dyDescent="0.2">
      <c r="A641" s="35">
        <v>41609</v>
      </c>
      <c r="B641" s="36">
        <f>VLOOKUP(A641,Data!$A:$AH,MATCH(Country!$A$1,Data!$A$1:$AH$1,),)</f>
        <v>91.536699999999996</v>
      </c>
      <c r="C641" s="63">
        <f>IF(B629&gt;0,(Table2[[#This Row],[Country]]-B629)/B629,0)</f>
        <v>5.4500907831984684E-2</v>
      </c>
      <c r="D641" s="63">
        <f>IF(Table2[[#This Row],[Country]]&gt;0,(((Table2[[#This Row],[Country]]-B640)/B640)+1)^12-1,"")</f>
        <v>7.0081553806556451E-2</v>
      </c>
    </row>
    <row r="642" spans="1:4" x14ac:dyDescent="0.2">
      <c r="A642" s="35">
        <v>41640</v>
      </c>
      <c r="B642" s="36">
        <f>VLOOKUP(A642,Data!$A:$AH,MATCH(Country!$A$1,Data!$A$1:$AH$1,),)</f>
        <v>91.957189999999997</v>
      </c>
      <c r="C642" s="63">
        <f>IF(B630&gt;0,(Table2[[#This Row],[Country]]-B630)/B630,0)</f>
        <v>5.6765170088540734E-2</v>
      </c>
      <c r="D642" s="63">
        <f>IF(Table2[[#This Row],[Country]]&gt;0,(((Table2[[#This Row],[Country]]-B641)/B641)+1)^12-1,"")</f>
        <v>5.6538390485376011E-2</v>
      </c>
    </row>
    <row r="643" spans="1:4" x14ac:dyDescent="0.2">
      <c r="A643" s="35">
        <v>41671</v>
      </c>
      <c r="B643" s="36">
        <f>VLOOKUP(A643,Data!$A:$AH,MATCH(Country!$A$1,Data!$A$1:$AH$1,),)</f>
        <v>92.647769999999994</v>
      </c>
      <c r="C643" s="63">
        <f>IF(B631&gt;0,(Table2[[#This Row],[Country]]-B631)/B631,0)</f>
        <v>6.5006381570681379E-2</v>
      </c>
      <c r="D643" s="63">
        <f>IF(Table2[[#This Row],[Country]]&gt;0,(((Table2[[#This Row],[Country]]-B642)/B642)+1)^12-1,"")</f>
        <v>9.3934563693908402E-2</v>
      </c>
    </row>
    <row r="644" spans="1:4" x14ac:dyDescent="0.2">
      <c r="A644" s="35">
        <v>41699</v>
      </c>
      <c r="B644" s="36">
        <f>VLOOKUP(A644,Data!$A:$AH,MATCH(Country!$A$1,Data!$A$1:$AH$1,),)</f>
        <v>92.993480000000005</v>
      </c>
      <c r="C644" s="63">
        <f>IF(B632&gt;0,(Table2[[#This Row],[Country]]-B632)/B632,0)</f>
        <v>6.1728544472476297E-2</v>
      </c>
      <c r="D644" s="63">
        <f>IF(Table2[[#This Row],[Country]]&gt;0,(((Table2[[#This Row],[Country]]-B643)/B643)+1)^12-1,"")</f>
        <v>4.5707821894463985E-2</v>
      </c>
    </row>
    <row r="645" spans="1:4" x14ac:dyDescent="0.2">
      <c r="A645" s="35">
        <v>41730</v>
      </c>
      <c r="B645" s="36">
        <f>VLOOKUP(A645,Data!$A:$AH,MATCH(Country!$A$1,Data!$A$1:$AH$1,),)</f>
        <v>93.460509999999999</v>
      </c>
      <c r="C645" s="63">
        <f>IF(B633&gt;0,(Table2[[#This Row],[Country]]-B633)/B633,0)</f>
        <v>6.3488772607974045E-2</v>
      </c>
      <c r="D645" s="63">
        <f>IF(Table2[[#This Row],[Country]]&gt;0,(((Table2[[#This Row],[Country]]-B644)/B644)+1)^12-1,"")</f>
        <v>6.1959016940232647E-2</v>
      </c>
    </row>
    <row r="646" spans="1:4" x14ac:dyDescent="0.2">
      <c r="A646" s="35">
        <v>41760</v>
      </c>
      <c r="B646" s="36">
        <f>VLOOKUP(A646,Data!$A:$AH,MATCH(Country!$A$1,Data!$A$1:$AH$1,),)</f>
        <v>94.028090000000006</v>
      </c>
      <c r="C646" s="63">
        <f>IF(B634&gt;0,(Table2[[#This Row],[Country]]-B634)/B634,0)</f>
        <v>6.6297180327749866E-2</v>
      </c>
      <c r="D646" s="63">
        <f>IF(Table2[[#This Row],[Country]]&gt;0,(((Table2[[#This Row],[Country]]-B645)/B645)+1)^12-1,"")</f>
        <v>7.5359344149452445E-2</v>
      </c>
    </row>
    <row r="647" spans="1:4" x14ac:dyDescent="0.2">
      <c r="A647" s="35">
        <v>41791</v>
      </c>
      <c r="B647" s="36">
        <f>VLOOKUP(A647,Data!$A:$AH,MATCH(Country!$A$1,Data!$A$1:$AH$1,),)</f>
        <v>94.462720000000004</v>
      </c>
      <c r="C647" s="63">
        <f>IF(B635&gt;0,(Table2[[#This Row],[Country]]-B635)/B635,0)</f>
        <v>6.5742312824382934E-2</v>
      </c>
      <c r="D647" s="63">
        <f>IF(Table2[[#This Row],[Country]]&gt;0,(((Table2[[#This Row],[Country]]-B646)/B646)+1)^12-1,"")</f>
        <v>5.690021951443458E-2</v>
      </c>
    </row>
    <row r="648" spans="1:4" x14ac:dyDescent="0.2">
      <c r="A648" s="35">
        <v>41821</v>
      </c>
      <c r="B648" s="36">
        <f>VLOOKUP(A648,Data!$A:$AH,MATCH(Country!$A$1,Data!$A$1:$AH$1,),)</f>
        <v>94.972130000000007</v>
      </c>
      <c r="C648" s="63">
        <f>IF(B636&gt;0,(Table2[[#This Row],[Country]]-B636)/B636,0)</f>
        <v>6.5893214642532547E-2</v>
      </c>
      <c r="D648" s="63">
        <f>IF(Table2[[#This Row],[Country]]&gt;0,(((Table2[[#This Row],[Country]]-B647)/B647)+1)^12-1,"")</f>
        <v>6.6666804050481421E-2</v>
      </c>
    </row>
    <row r="649" spans="1:4" x14ac:dyDescent="0.2">
      <c r="A649" s="35">
        <v>41852</v>
      </c>
      <c r="B649" s="36">
        <f>VLOOKUP(A649,Data!$A:$AH,MATCH(Country!$A$1,Data!$A$1:$AH$1,),)</f>
        <v>95.214789999999994</v>
      </c>
      <c r="C649" s="63">
        <f>IF(B637&gt;0,(Table2[[#This Row],[Country]]-B637)/B637,0)</f>
        <v>6.281772839469231E-2</v>
      </c>
      <c r="D649" s="63">
        <f>IF(Table2[[#This Row],[Country]]&gt;0,(((Table2[[#This Row],[Country]]-B648)/B648)+1)^12-1,"")</f>
        <v>3.1095346942479063E-2</v>
      </c>
    </row>
    <row r="650" spans="1:4" x14ac:dyDescent="0.2">
      <c r="A650" s="35">
        <v>41883</v>
      </c>
      <c r="B650" s="36">
        <f>VLOOKUP(A650,Data!$A:$AH,MATCH(Country!$A$1,Data!$A$1:$AH$1,),)</f>
        <v>95.500659999999996</v>
      </c>
      <c r="C650" s="63">
        <f>IF(B638&gt;0,(Table2[[#This Row],[Country]]-B638)/B638,0)</f>
        <v>6.0871850676487115E-2</v>
      </c>
      <c r="D650" s="63">
        <f>IF(Table2[[#This Row],[Country]]&gt;0,(((Table2[[#This Row],[Country]]-B649)/B649)+1)^12-1,"")</f>
        <v>3.662936961114438E-2</v>
      </c>
    </row>
    <row r="651" spans="1:4" x14ac:dyDescent="0.2">
      <c r="A651" s="35">
        <v>41913</v>
      </c>
      <c r="B651" s="36">
        <f>VLOOKUP(A651,Data!$A:$AH,MATCH(Country!$A$1,Data!$A$1:$AH$1,),)</f>
        <v>95.994290000000007</v>
      </c>
      <c r="C651" s="63">
        <f>IF(B639&gt;0,(Table2[[#This Row],[Country]]-B639)/B639,0)</f>
        <v>5.5385065303086803E-2</v>
      </c>
      <c r="D651" s="63">
        <f>IF(Table2[[#This Row],[Country]]&gt;0,(((Table2[[#This Row],[Country]]-B650)/B650)+1)^12-1,"")</f>
        <v>6.3820448102334337E-2</v>
      </c>
    </row>
    <row r="652" spans="1:4" x14ac:dyDescent="0.2">
      <c r="A652" s="35">
        <v>41944</v>
      </c>
      <c r="B652" s="36">
        <f>VLOOKUP(A652,Data!$A:$AH,MATCH(Country!$A$1,Data!$A$1:$AH$1,),)</f>
        <v>96.320049999999995</v>
      </c>
      <c r="C652" s="63">
        <f>IF(B640&gt;0,(Table2[[#This Row],[Country]]-B640)/B640,0)</f>
        <v>5.8212419553320786E-2</v>
      </c>
      <c r="D652" s="63">
        <f>IF(Table2[[#This Row],[Country]]&gt;0,(((Table2[[#This Row],[Country]]-B651)/B651)+1)^12-1,"")</f>
        <v>4.1491147136543782E-2</v>
      </c>
    </row>
    <row r="653" spans="1:4" x14ac:dyDescent="0.2">
      <c r="A653" s="35">
        <v>41974</v>
      </c>
      <c r="B653" s="36">
        <f>VLOOKUP(A653,Data!$A:$AH,MATCH(Country!$A$1,Data!$A$1:$AH$1,),)</f>
        <v>96.963250000000002</v>
      </c>
      <c r="C653" s="63">
        <f>IF(B641&gt;0,(Table2[[#This Row],[Country]]-B641)/B641,0)</f>
        <v>5.9282779475336188E-2</v>
      </c>
      <c r="D653" s="63">
        <f>IF(Table2[[#This Row],[Country]]&gt;0,(((Table2[[#This Row],[Country]]-B652)/B652)+1)^12-1,"")</f>
        <v>8.3142437787524281E-2</v>
      </c>
    </row>
    <row r="654" spans="1:4" x14ac:dyDescent="0.2">
      <c r="A654" s="35">
        <v>42005</v>
      </c>
      <c r="B654" s="36">
        <f>VLOOKUP(A654,Data!$A:$AH,MATCH(Country!$A$1,Data!$A$1:$AH$1,),)</f>
        <v>97.495930000000001</v>
      </c>
      <c r="C654" s="63">
        <f>IF(B642&gt;0,(Table2[[#This Row],[Country]]-B642)/B642,0)</f>
        <v>6.0231723044168753E-2</v>
      </c>
      <c r="D654" s="63">
        <f>IF(Table2[[#This Row],[Country]]&gt;0,(((Table2[[#This Row],[Country]]-B653)/B653)+1)^12-1,"")</f>
        <v>6.7952339578482901E-2</v>
      </c>
    </row>
    <row r="655" spans="1:4" x14ac:dyDescent="0.2">
      <c r="A655" s="35">
        <v>42036</v>
      </c>
      <c r="B655" s="36">
        <f>VLOOKUP(A655,Data!$A:$AH,MATCH(Country!$A$1,Data!$A$1:$AH$1,),)</f>
        <v>98.496480000000005</v>
      </c>
      <c r="C655" s="63">
        <f>IF(B643&gt;0,(Table2[[#This Row],[Country]]-B643)/B643,0)</f>
        <v>6.3128448747336405E-2</v>
      </c>
      <c r="D655" s="63">
        <f>IF(Table2[[#This Row],[Country]]&gt;0,(((Table2[[#This Row],[Country]]-B654)/B654)+1)^12-1,"")</f>
        <v>0.13034414049974363</v>
      </c>
    </row>
    <row r="656" spans="1:4" x14ac:dyDescent="0.2">
      <c r="A656" s="35">
        <v>42064</v>
      </c>
      <c r="B656" s="36">
        <f>VLOOKUP(A656,Data!$A:$AH,MATCH(Country!$A$1,Data!$A$1:$AH$1,),)</f>
        <v>98.636920000000003</v>
      </c>
      <c r="C656" s="63">
        <f>IF(B644&gt;0,(Table2[[#This Row],[Country]]-B644)/B644,0)</f>
        <v>6.0686405111412087E-2</v>
      </c>
      <c r="D656" s="63">
        <f>IF(Table2[[#This Row],[Country]]&gt;0,(((Table2[[#This Row],[Country]]-B655)/B655)+1)^12-1,"")</f>
        <v>1.7244871723056665E-2</v>
      </c>
    </row>
    <row r="657" spans="1:4" x14ac:dyDescent="0.2">
      <c r="A657" s="35">
        <v>42095</v>
      </c>
      <c r="B657" s="36">
        <f>VLOOKUP(A657,Data!$A:$AH,MATCH(Country!$A$1,Data!$A$1:$AH$1,),)</f>
        <v>99.029160000000005</v>
      </c>
      <c r="C657" s="63">
        <f>IF(B645&gt;0,(Table2[[#This Row],[Country]]-B645)/B645,0)</f>
        <v>5.9582919031792199E-2</v>
      </c>
      <c r="D657" s="63">
        <f>IF(Table2[[#This Row],[Country]]&gt;0,(((Table2[[#This Row],[Country]]-B656)/B656)+1)^12-1,"")</f>
        <v>4.8776893725351433E-2</v>
      </c>
    </row>
    <row r="658" spans="1:4" x14ac:dyDescent="0.2">
      <c r="A658" s="35">
        <v>42125</v>
      </c>
      <c r="B658" s="36">
        <f>VLOOKUP(A658,Data!$A:$AH,MATCH(Country!$A$1,Data!$A$1:$AH$1,),)</f>
        <v>99.300899999999999</v>
      </c>
      <c r="C658" s="63">
        <f>IF(B646&gt;0,(Table2[[#This Row],[Country]]-B646)/B646,0)</f>
        <v>5.6076965936455718E-2</v>
      </c>
      <c r="D658" s="63">
        <f>IF(Table2[[#This Row],[Country]]&gt;0,(((Table2[[#This Row],[Country]]-B657)/B657)+1)^12-1,"")</f>
        <v>3.3430020653693049E-2</v>
      </c>
    </row>
    <row r="659" spans="1:4" x14ac:dyDescent="0.2">
      <c r="A659" s="35">
        <v>42156</v>
      </c>
      <c r="B659" s="36">
        <f>VLOOKUP(A659,Data!$A:$AH,MATCH(Country!$A$1,Data!$A$1:$AH$1,),)</f>
        <v>99.677359999999993</v>
      </c>
      <c r="C659" s="63">
        <f>IF(B647&gt;0,(Table2[[#This Row],[Country]]-B647)/B647,0)</f>
        <v>5.5203153159256779E-2</v>
      </c>
      <c r="D659" s="63">
        <f>IF(Table2[[#This Row],[Country]]&gt;0,(((Table2[[#This Row],[Country]]-B658)/B658)+1)^12-1,"")</f>
        <v>4.64539161818871E-2</v>
      </c>
    </row>
    <row r="660" spans="1:4" x14ac:dyDescent="0.2">
      <c r="A660" s="35">
        <v>42186</v>
      </c>
      <c r="B660" s="36">
        <f>VLOOKUP(A660,Data!$A:$AH,MATCH(Country!$A$1,Data!$A$1:$AH$1,),)</f>
        <v>100.1095</v>
      </c>
      <c r="C660" s="63">
        <f>IF(B648&gt;0,(Table2[[#This Row],[Country]]-B648)/B648,0)</f>
        <v>5.409344825687272E-2</v>
      </c>
      <c r="D660" s="63">
        <f>IF(Table2[[#This Row],[Country]]&gt;0,(((Table2[[#This Row],[Country]]-B659)/B659)+1)^12-1,"")</f>
        <v>5.3283264088751725E-2</v>
      </c>
    </row>
    <row r="661" spans="1:4" x14ac:dyDescent="0.2">
      <c r="A661" s="35">
        <v>42217</v>
      </c>
      <c r="B661" s="36">
        <f>VLOOKUP(A661,Data!$A:$AH,MATCH(Country!$A$1,Data!$A$1:$AH$1,),)</f>
        <v>100.5333</v>
      </c>
      <c r="C661" s="63">
        <f>IF(B649&gt;0,(Table2[[#This Row],[Country]]-B649)/B649,0)</f>
        <v>5.585802373769877E-2</v>
      </c>
      <c r="D661" s="63">
        <f>IF(Table2[[#This Row],[Country]]&gt;0,(((Table2[[#This Row],[Country]]-B660)/B660)+1)^12-1,"")</f>
        <v>5.2000035281723811E-2</v>
      </c>
    </row>
    <row r="662" spans="1:4" x14ac:dyDescent="0.2">
      <c r="A662" s="35">
        <v>42248</v>
      </c>
      <c r="B662" s="36">
        <f>VLOOKUP(A662,Data!$A:$AH,MATCH(Country!$A$1,Data!$A$1:$AH$1,),)</f>
        <v>100.9945</v>
      </c>
      <c r="C662" s="63">
        <f>IF(B650&gt;0,(Table2[[#This Row],[Country]]-B650)/B650,0)</f>
        <v>5.752672285196779E-2</v>
      </c>
      <c r="D662" s="63">
        <f>IF(Table2[[#This Row],[Country]]&gt;0,(((Table2[[#This Row],[Country]]-B661)/B661)+1)^12-1,"")</f>
        <v>5.6460878607294651E-2</v>
      </c>
    </row>
    <row r="663" spans="1:4" x14ac:dyDescent="0.2">
      <c r="A663" s="35">
        <v>42278</v>
      </c>
      <c r="B663" s="36">
        <f>VLOOKUP(A663,Data!$A:$AH,MATCH(Country!$A$1,Data!$A$1:$AH$1,),)</f>
        <v>101.25960000000001</v>
      </c>
      <c r="C663" s="63">
        <f>IF(B651&gt;0,(Table2[[#This Row],[Country]]-B651)/B651,0)</f>
        <v>5.4850241613329284E-2</v>
      </c>
      <c r="D663" s="63">
        <f>IF(Table2[[#This Row],[Country]]&gt;0,(((Table2[[#This Row],[Country]]-B662)/B662)+1)^12-1,"")</f>
        <v>3.1957492451742953E-2</v>
      </c>
    </row>
    <row r="664" spans="1:4" x14ac:dyDescent="0.2">
      <c r="A664" s="35">
        <v>42309</v>
      </c>
      <c r="B664" s="36">
        <f>VLOOKUP(A664,Data!$A:$AH,MATCH(Country!$A$1,Data!$A$1:$AH$1,),)</f>
        <v>102.0009</v>
      </c>
      <c r="C664" s="63">
        <f>IF(B652&gt;0,(Table2[[#This Row],[Country]]-B652)/B652,0)</f>
        <v>5.8978893802484604E-2</v>
      </c>
      <c r="D664" s="63">
        <f>IF(Table2[[#This Row],[Country]]&gt;0,(((Table2[[#This Row],[Country]]-B663)/B663)+1)^12-1,"")</f>
        <v>9.1474403105044289E-2</v>
      </c>
    </row>
    <row r="665" spans="1:4" x14ac:dyDescent="0.2">
      <c r="A665" s="35">
        <v>42339</v>
      </c>
      <c r="B665" s="36">
        <f>VLOOKUP(A665,Data!$A:$AH,MATCH(Country!$A$1,Data!$A$1:$AH$1,),)</f>
        <v>102.4654</v>
      </c>
      <c r="C665" s="63">
        <f>IF(B653&gt;0,(Table2[[#This Row],[Country]]-B653)/B653,0)</f>
        <v>5.6744694510549101E-2</v>
      </c>
      <c r="D665" s="63">
        <f>IF(Table2[[#This Row],[Country]]&gt;0,(((Table2[[#This Row],[Country]]-B664)/B664)+1)^12-1,"")</f>
        <v>5.6036264523028123E-2</v>
      </c>
    </row>
    <row r="666" spans="1:4" x14ac:dyDescent="0.2">
      <c r="A666" s="35">
        <v>42370</v>
      </c>
      <c r="B666" s="36">
        <f>VLOOKUP(A666,Data!$A:$AH,MATCH(Country!$A$1,Data!$A$1:$AH$1,),)</f>
        <v>103.5283</v>
      </c>
      <c r="C666" s="63">
        <f>IF(B654&gt;0,(Table2[[#This Row],[Country]]-B654)/B654,0)</f>
        <v>6.1873044341440718E-2</v>
      </c>
      <c r="D666" s="63">
        <f>IF(Table2[[#This Row],[Country]]&gt;0,(((Table2[[#This Row],[Country]]-B665)/B665)+1)^12-1,"")</f>
        <v>0.13183238155700816</v>
      </c>
    </row>
    <row r="667" spans="1:4" x14ac:dyDescent="0.2">
      <c r="A667" s="35">
        <v>42401</v>
      </c>
      <c r="B667" s="36">
        <f>VLOOKUP(A667,Data!$A:$AH,MATCH(Country!$A$1,Data!$A$1:$AH$1,),)</f>
        <v>104.16240000000001</v>
      </c>
      <c r="C667" s="63">
        <f>IF(B655&gt;0,(Table2[[#This Row],[Country]]-B655)/B655,0)</f>
        <v>5.752408613993109E-2</v>
      </c>
      <c r="D667" s="63">
        <f>IF(Table2[[#This Row],[Country]]&gt;0,(((Table2[[#This Row],[Country]]-B666)/B666)+1)^12-1,"")</f>
        <v>7.6025943652420436E-2</v>
      </c>
    </row>
    <row r="668" spans="1:4" x14ac:dyDescent="0.2">
      <c r="A668" s="35">
        <v>42430</v>
      </c>
      <c r="B668" s="36">
        <f>VLOOKUP(A668,Data!$A:$AH,MATCH(Country!$A$1,Data!$A$1:$AH$1,),)</f>
        <v>104.6909</v>
      </c>
      <c r="C668" s="63">
        <f>IF(B656&gt;0,(Table2[[#This Row],[Country]]-B656)/B656,0)</f>
        <v>6.1376409563477806E-2</v>
      </c>
      <c r="D668" s="63">
        <f>IF(Table2[[#This Row],[Country]]&gt;0,(((Table2[[#This Row],[Country]]-B667)/B667)+1)^12-1,"")</f>
        <v>6.2613833207064484E-2</v>
      </c>
    </row>
    <row r="669" spans="1:4" x14ac:dyDescent="0.2">
      <c r="A669" s="35">
        <v>42461</v>
      </c>
      <c r="B669" s="36">
        <f>VLOOKUP(A669,Data!$A:$AH,MATCH(Country!$A$1,Data!$A$1:$AH$1,),)</f>
        <v>105.43300000000001</v>
      </c>
      <c r="C669" s="63">
        <f>IF(B657&gt;0,(Table2[[#This Row],[Country]]-B657)/B657,0)</f>
        <v>6.4666205388392697E-2</v>
      </c>
      <c r="D669" s="63">
        <f>IF(Table2[[#This Row],[Country]]&gt;0,(((Table2[[#This Row],[Country]]-B668)/B668)+1)^12-1,"")</f>
        <v>8.8457734426966361E-2</v>
      </c>
    </row>
    <row r="670" spans="1:4" x14ac:dyDescent="0.2">
      <c r="A670" s="35">
        <v>42491</v>
      </c>
      <c r="B670" s="36">
        <f>VLOOKUP(A670,Data!$A:$AH,MATCH(Country!$A$1,Data!$A$1:$AH$1,),)</f>
        <v>106.0047</v>
      </c>
      <c r="C670" s="63">
        <f>IF(B658&gt;0,(Table2[[#This Row],[Country]]-B658)/B658,0)</f>
        <v>6.7509962145358204E-2</v>
      </c>
      <c r="D670" s="63">
        <f>IF(Table2[[#This Row],[Country]]&gt;0,(((Table2[[#This Row],[Country]]-B669)/B669)+1)^12-1,"")</f>
        <v>6.7044878649123341E-2</v>
      </c>
    </row>
    <row r="671" spans="1:4" x14ac:dyDescent="0.2">
      <c r="A671" s="35">
        <v>42522</v>
      </c>
      <c r="B671" s="36">
        <f>VLOOKUP(A671,Data!$A:$AH,MATCH(Country!$A$1,Data!$A$1:$AH$1,),)</f>
        <v>106.5665</v>
      </c>
      <c r="C671" s="63">
        <f>IF(B659&gt;0,(Table2[[#This Row],[Country]]-B659)/B659,0)</f>
        <v>6.9114390670057993E-2</v>
      </c>
      <c r="D671" s="63">
        <f>IF(Table2[[#This Row],[Country]]&gt;0,(((Table2[[#This Row],[Country]]-B670)/B670)+1)^12-1,"")</f>
        <v>6.5484098155080384E-2</v>
      </c>
    </row>
    <row r="672" spans="1:4" x14ac:dyDescent="0.2">
      <c r="A672" s="35">
        <v>42552</v>
      </c>
      <c r="B672" s="36">
        <f>VLOOKUP(A672,Data!$A:$AH,MATCH(Country!$A$1,Data!$A$1:$AH$1,),)</f>
        <v>107.0543</v>
      </c>
      <c r="C672" s="63">
        <f>IF(B660&gt;0,(Table2[[#This Row],[Country]]-B660)/B660,0)</f>
        <v>6.9372037618807419E-2</v>
      </c>
      <c r="D672" s="63">
        <f>IF(Table2[[#This Row],[Country]]&gt;0,(((Table2[[#This Row],[Country]]-B671)/B671)+1)^12-1,"")</f>
        <v>5.6333286107614899E-2</v>
      </c>
    </row>
    <row r="673" spans="1:4" x14ac:dyDescent="0.2">
      <c r="A673" s="35">
        <v>42583</v>
      </c>
      <c r="B673" s="36">
        <f>VLOOKUP(A673,Data!$A:$AH,MATCH(Country!$A$1,Data!$A$1:$AH$1,),)</f>
        <v>107.78060000000001</v>
      </c>
      <c r="C673" s="63">
        <f>IF(B661&gt;0,(Table2[[#This Row],[Country]]-B661)/B661,0)</f>
        <v>7.2088551753498695E-2</v>
      </c>
      <c r="D673" s="63">
        <f>IF(Table2[[#This Row],[Country]]&gt;0,(((Table2[[#This Row],[Country]]-B672)/B672)+1)^12-1,"")</f>
        <v>8.4520511172644586E-2</v>
      </c>
    </row>
    <row r="674" spans="1:4" x14ac:dyDescent="0.2">
      <c r="A674" s="35">
        <v>42614</v>
      </c>
      <c r="B674" s="36">
        <f>VLOOKUP(A674,Data!$A:$AH,MATCH(Country!$A$1,Data!$A$1:$AH$1,),)</f>
        <v>108.28749999999999</v>
      </c>
      <c r="C674" s="63">
        <f>IF(B662&gt;0,(Table2[[#This Row],[Country]]-B662)/B662,0)</f>
        <v>7.2211853120714417E-2</v>
      </c>
      <c r="D674" s="63">
        <f>IF(Table2[[#This Row],[Country]]&gt;0,(((Table2[[#This Row],[Country]]-B673)/B673)+1)^12-1,"")</f>
        <v>5.7919849521504974E-2</v>
      </c>
    </row>
    <row r="675" spans="1:4" x14ac:dyDescent="0.2">
      <c r="A675" s="35">
        <v>42644</v>
      </c>
      <c r="B675" s="36">
        <f>VLOOKUP(A675,Data!$A:$AH,MATCH(Country!$A$1,Data!$A$1:$AH$1,),)</f>
        <v>108.85760000000001</v>
      </c>
      <c r="C675" s="63">
        <f>IF(B663&gt;0,(Table2[[#This Row],[Country]]-B663)/B663,0)</f>
        <v>7.5034860892201807E-2</v>
      </c>
      <c r="D675" s="63">
        <f>IF(Table2[[#This Row],[Country]]&gt;0,(((Table2[[#This Row],[Country]]-B674)/B674)+1)^12-1,"")</f>
        <v>6.5038071676897458E-2</v>
      </c>
    </row>
    <row r="676" spans="1:4" x14ac:dyDescent="0.2">
      <c r="A676" s="35">
        <v>42675</v>
      </c>
      <c r="B676" s="36">
        <f>VLOOKUP(A676,Data!$A:$AH,MATCH(Country!$A$1,Data!$A$1:$AH$1,),)</f>
        <v>109.4418</v>
      </c>
      <c r="C676" s="63">
        <f>IF(B664&gt;0,(Table2[[#This Row],[Country]]-B664)/B664,0)</f>
        <v>7.2949356329208848E-2</v>
      </c>
      <c r="D676" s="63">
        <f>IF(Table2[[#This Row],[Country]]&gt;0,(((Table2[[#This Row],[Country]]-B675)/B675)+1)^12-1,"")</f>
        <v>6.6335005151894721E-2</v>
      </c>
    </row>
    <row r="677" spans="1:4" x14ac:dyDescent="0.2">
      <c r="A677" s="35">
        <v>42705</v>
      </c>
      <c r="B677" s="36">
        <f>VLOOKUP(A677,Data!$A:$AH,MATCH(Country!$A$1,Data!$A$1:$AH$1,),)</f>
        <v>109.6853</v>
      </c>
      <c r="C677" s="63">
        <f>IF(B665&gt;0,(Table2[[#This Row],[Country]]-B665)/B665,0)</f>
        <v>7.0461833945897792E-2</v>
      </c>
      <c r="D677" s="63">
        <f>IF(Table2[[#This Row],[Country]]&gt;0,(((Table2[[#This Row],[Country]]-B676)/B676)+1)^12-1,"")</f>
        <v>2.7028277306652582E-2</v>
      </c>
    </row>
    <row r="678" spans="1:4" x14ac:dyDescent="0.2">
      <c r="A678" s="35">
        <v>42736</v>
      </c>
      <c r="B678" s="36">
        <f>VLOOKUP(A678,Data!$A:$AH,MATCH(Country!$A$1,Data!$A$1:$AH$1,),)</f>
        <v>110.321</v>
      </c>
      <c r="C678" s="63">
        <f>IF(B666&gt;0,(Table2[[#This Row],[Country]]-B666)/B666,0)</f>
        <v>6.5612011401713313E-2</v>
      </c>
      <c r="D678" s="63">
        <f>IF(Table2[[#This Row],[Country]]&gt;0,(((Table2[[#This Row],[Country]]-B677)/B677)+1)^12-1,"")</f>
        <v>7.1808381482405759E-2</v>
      </c>
    </row>
    <row r="679" spans="1:4" x14ac:dyDescent="0.2">
      <c r="A679" s="35">
        <v>42767</v>
      </c>
      <c r="B679" s="36">
        <f>VLOOKUP(A679,Data!$A:$AH,MATCH(Country!$A$1,Data!$A$1:$AH$1,),)</f>
        <v>110.867</v>
      </c>
      <c r="C679" s="63">
        <f>IF(B667&gt;0,(Table2[[#This Row],[Country]]-B667)/B667,0)</f>
        <v>6.4366796463983147E-2</v>
      </c>
      <c r="D679" s="63">
        <f>IF(Table2[[#This Row],[Country]]&gt;0,(((Table2[[#This Row],[Country]]-B678)/B678)+1)^12-1,"")</f>
        <v>6.1033932357418497E-2</v>
      </c>
    </row>
    <row r="680" spans="1:4" x14ac:dyDescent="0.2">
      <c r="A680" s="35">
        <v>42795</v>
      </c>
      <c r="B680" s="36">
        <f>VLOOKUP(A680,Data!$A:$AH,MATCH(Country!$A$1,Data!$A$1:$AH$1,),)</f>
        <v>111.4512</v>
      </c>
      <c r="C680" s="63">
        <f>IF(B668&gt;0,(Table2[[#This Row],[Country]]-B668)/B668,0)</f>
        <v>6.4573902793843604E-2</v>
      </c>
      <c r="D680" s="63">
        <f>IF(Table2[[#This Row],[Country]]&gt;0,(((Table2[[#This Row],[Country]]-B679)/B679)+1)^12-1,"")</f>
        <v>6.5097673113619692E-2</v>
      </c>
    </row>
    <row r="681" spans="1:4" x14ac:dyDescent="0.2">
      <c r="A681" s="35">
        <v>42826</v>
      </c>
      <c r="B681" s="36">
        <f>VLOOKUP(A681,Data!$A:$AH,MATCH(Country!$A$1,Data!$A$1:$AH$1,),)</f>
        <v>111.99469999999999</v>
      </c>
      <c r="C681" s="63">
        <f>IF(B669&gt;0,(Table2[[#This Row],[Country]]-B669)/B669,0)</f>
        <v>6.2235732645376567E-2</v>
      </c>
      <c r="D681" s="63">
        <f>IF(Table2[[#This Row],[Country]]&gt;0,(((Table2[[#This Row],[Country]]-B680)/B680)+1)^12-1,"")</f>
        <v>6.011422500079755E-2</v>
      </c>
    </row>
    <row r="682" spans="1:4" x14ac:dyDescent="0.2">
      <c r="A682" s="35">
        <v>42856</v>
      </c>
      <c r="B682" s="36">
        <f>VLOOKUP(A682,Data!$A:$AH,MATCH(Country!$A$1,Data!$A$1:$AH$1,),)</f>
        <v>112.441</v>
      </c>
      <c r="C682" s="63">
        <f>IF(B670&gt;0,(Table2[[#This Row],[Country]]-B670)/B670,0)</f>
        <v>6.0717119146603903E-2</v>
      </c>
      <c r="D682" s="63">
        <f>IF(Table2[[#This Row],[Country]]&gt;0,(((Table2[[#This Row],[Country]]-B681)/B681)+1)^12-1,"")</f>
        <v>4.8882268100934878E-2</v>
      </c>
    </row>
    <row r="683" spans="1:4" x14ac:dyDescent="0.2">
      <c r="A683" s="35">
        <v>42887</v>
      </c>
      <c r="B683" s="36">
        <f>VLOOKUP(A683,Data!$A:$AH,MATCH(Country!$A$1,Data!$A$1:$AH$1,),)</f>
        <v>112.6703</v>
      </c>
      <c r="C683" s="63">
        <f>IF(B671&gt;0,(Table2[[#This Row],[Country]]-B671)/B671,0)</f>
        <v>5.7276911599799113E-2</v>
      </c>
      <c r="D683" s="63">
        <f>IF(Table2[[#This Row],[Country]]&gt;0,(((Table2[[#This Row],[Country]]-B682)/B682)+1)^12-1,"")</f>
        <v>2.4747849886296303E-2</v>
      </c>
    </row>
    <row r="684" spans="1:4" x14ac:dyDescent="0.2">
      <c r="A684" s="35">
        <v>42917</v>
      </c>
      <c r="B684" s="36">
        <f>VLOOKUP(A684,Data!$A:$AH,MATCH(Country!$A$1,Data!$A$1:$AH$1,),)</f>
        <v>113.1698</v>
      </c>
      <c r="C684" s="63">
        <f>IF(B672&gt;0,(Table2[[#This Row],[Country]]-B672)/B672,0)</f>
        <v>5.7125215895111145E-2</v>
      </c>
      <c r="D684" s="63">
        <f>IF(Table2[[#This Row],[Country]]&gt;0,(((Table2[[#This Row],[Country]]-B683)/B683)+1)^12-1,"")</f>
        <v>5.4515996841354664E-2</v>
      </c>
    </row>
    <row r="685" spans="1:4" x14ac:dyDescent="0.2">
      <c r="A685" s="35">
        <v>42948</v>
      </c>
      <c r="B685" s="36">
        <f>VLOOKUP(A685,Data!$A:$AH,MATCH(Country!$A$1,Data!$A$1:$AH$1,),)</f>
        <v>113.631</v>
      </c>
      <c r="C685" s="63">
        <f>IF(B673&gt;0,(Table2[[#This Row],[Country]]-B673)/B673,0)</f>
        <v>5.4280640486321224E-2</v>
      </c>
      <c r="D685" s="63">
        <f>IF(Table2[[#This Row],[Country]]&gt;0,(((Table2[[#This Row],[Country]]-B684)/B684)+1)^12-1,"")</f>
        <v>5.0014662047245917E-2</v>
      </c>
    </row>
    <row r="686" spans="1:4" x14ac:dyDescent="0.2">
      <c r="A686" s="35">
        <v>42979</v>
      </c>
      <c r="B686" s="36">
        <f>VLOOKUP(A686,Data!$A:$AH,MATCH(Country!$A$1,Data!$A$1:$AH$1,),)</f>
        <v>113.9858</v>
      </c>
      <c r="C686" s="63">
        <f>IF(B674&gt;0,(Table2[[#This Row],[Country]]-B674)/B674,0)</f>
        <v>5.2621955442687322E-2</v>
      </c>
      <c r="D686" s="63">
        <f>IF(Table2[[#This Row],[Country]]&gt;0,(((Table2[[#This Row],[Country]]-B685)/B685)+1)^12-1,"")</f>
        <v>3.8118846840800025E-2</v>
      </c>
    </row>
    <row r="687" spans="1:4" x14ac:dyDescent="0.2">
      <c r="A687" s="35">
        <v>43009</v>
      </c>
      <c r="B687" s="36">
        <f>VLOOKUP(A687,Data!$A:$AH,MATCH(Country!$A$1,Data!$A$1:$AH$1,),)</f>
        <v>114.4221</v>
      </c>
      <c r="C687" s="63">
        <f>IF(B675&gt;0,(Table2[[#This Row],[Country]]-B675)/B675,0)</f>
        <v>5.1117239402669129E-2</v>
      </c>
      <c r="D687" s="63">
        <f>IF(Table2[[#This Row],[Country]]&gt;0,(((Table2[[#This Row],[Country]]-B686)/B686)+1)^12-1,"")</f>
        <v>4.6911451207755084E-2</v>
      </c>
    </row>
    <row r="688" spans="1:4" x14ac:dyDescent="0.2">
      <c r="A688" s="35">
        <v>43040</v>
      </c>
      <c r="B688" s="36">
        <f>VLOOKUP(A688,Data!$A:$AH,MATCH(Country!$A$1,Data!$A$1:$AH$1,),)</f>
        <v>114.62990000000001</v>
      </c>
      <c r="C688" s="63">
        <f>IF(B676&gt;0,(Table2[[#This Row],[Country]]-B676)/B676,0)</f>
        <v>4.7405104813700118E-2</v>
      </c>
      <c r="D688" s="63">
        <f>IF(Table2[[#This Row],[Country]]&gt;0,(((Table2[[#This Row],[Country]]-B687)/B687)+1)^12-1,"")</f>
        <v>2.201199425532252E-2</v>
      </c>
    </row>
    <row r="689" spans="1:4" x14ac:dyDescent="0.2">
      <c r="A689" s="35">
        <v>43070</v>
      </c>
      <c r="B689" s="36">
        <f>VLOOKUP(A689,Data!$A:$AH,MATCH(Country!$A$1,Data!$A$1:$AH$1,),)</f>
        <v>114.9764</v>
      </c>
      <c r="C689" s="63">
        <f>IF(B677&gt;0,(Table2[[#This Row],[Country]]-B677)/B677,0)</f>
        <v>4.8238916244929812E-2</v>
      </c>
      <c r="D689" s="63">
        <f>IF(Table2[[#This Row],[Country]]&gt;0,(((Table2[[#This Row],[Country]]-B688)/B688)+1)^12-1,"")</f>
        <v>3.6882428122827937E-2</v>
      </c>
    </row>
    <row r="690" spans="1:4" x14ac:dyDescent="0.2">
      <c r="A690" s="35">
        <v>43101</v>
      </c>
      <c r="B690" s="36">
        <f>VLOOKUP(A690,Data!$A:$AH,MATCH(Country!$A$1,Data!$A$1:$AH$1,),)</f>
        <v>115.1651</v>
      </c>
      <c r="C690" s="63">
        <f>IF(B678&gt;0,(Table2[[#This Row],[Country]]-B678)/B678,0)</f>
        <v>4.3909137879460824E-2</v>
      </c>
      <c r="D690" s="63">
        <f>IF(Table2[[#This Row],[Country]]&gt;0,(((Table2[[#This Row],[Country]]-B689)/B689)+1)^12-1,"")</f>
        <v>1.9873227434088259E-2</v>
      </c>
    </row>
    <row r="691" spans="1:4" x14ac:dyDescent="0.2">
      <c r="A691" s="35">
        <v>43132</v>
      </c>
      <c r="B691" s="36">
        <f>VLOOKUP(A691,Data!$A:$AH,MATCH(Country!$A$1,Data!$A$1:$AH$1,),)</f>
        <v>115.45180000000001</v>
      </c>
      <c r="C691" s="63">
        <f>IF(B679&gt;0,(Table2[[#This Row],[Country]]-B679)/B679,0)</f>
        <v>4.135405485852419E-2</v>
      </c>
      <c r="D691" s="63">
        <f>IF(Table2[[#This Row],[Country]]&gt;0,(((Table2[[#This Row],[Country]]-B690)/B690)+1)^12-1,"")</f>
        <v>3.0286079167201052E-2</v>
      </c>
    </row>
    <row r="692" spans="1:4" x14ac:dyDescent="0.2">
      <c r="A692" s="35">
        <v>43160</v>
      </c>
      <c r="B692" s="36">
        <f>VLOOKUP(A692,Data!$A:$AH,MATCH(Country!$A$1,Data!$A$1:$AH$1,),)</f>
        <v>115.9487</v>
      </c>
      <c r="C692" s="63">
        <f>IF(B680&gt;0,(Table2[[#This Row],[Country]]-B680)/B680,0)</f>
        <v>4.0353984524168447E-2</v>
      </c>
      <c r="D692" s="63">
        <f>IF(Table2[[#This Row],[Country]]&gt;0,(((Table2[[#This Row],[Country]]-B691)/B691)+1)^12-1,"")</f>
        <v>5.2887827394203946E-2</v>
      </c>
    </row>
    <row r="693" spans="1:4" x14ac:dyDescent="0.2">
      <c r="A693" s="35">
        <v>43191</v>
      </c>
      <c r="B693" s="36">
        <f>VLOOKUP(A693,Data!$A:$AH,MATCH(Country!$A$1,Data!$A$1:$AH$1,),)</f>
        <v>116.252</v>
      </c>
      <c r="C693" s="63">
        <f>IF(B681&gt;0,(Table2[[#This Row],[Country]]-B681)/B681,0)</f>
        <v>3.8013405991533536E-2</v>
      </c>
      <c r="D693" s="63">
        <f>IF(Table2[[#This Row],[Country]]&gt;0,(((Table2[[#This Row],[Country]]-B692)/B692)+1)^12-1,"")</f>
        <v>3.1845308059369248E-2</v>
      </c>
    </row>
    <row r="694" spans="1:4" x14ac:dyDescent="0.2">
      <c r="A694" s="35">
        <v>43221</v>
      </c>
      <c r="B694" s="36">
        <f>VLOOKUP(A694,Data!$A:$AH,MATCH(Country!$A$1,Data!$A$1:$AH$1,),)</f>
        <v>116.7988</v>
      </c>
      <c r="C694" s="63">
        <f>IF(B682&gt;0,(Table2[[#This Row],[Country]]-B682)/B682,0)</f>
        <v>3.8756325539616311E-2</v>
      </c>
      <c r="D694" s="63">
        <f>IF(Table2[[#This Row],[Country]]&gt;0,(((Table2[[#This Row],[Country]]-B693)/B693)+1)^12-1,"")</f>
        <v>5.792619601004545E-2</v>
      </c>
    </row>
    <row r="695" spans="1:4" x14ac:dyDescent="0.2">
      <c r="A695" s="35">
        <v>43252</v>
      </c>
      <c r="B695" s="36">
        <f>VLOOKUP(A695,Data!$A:$AH,MATCH(Country!$A$1,Data!$A$1:$AH$1,),)</f>
        <v>117.3398</v>
      </c>
      <c r="C695" s="63">
        <f>IF(B683&gt;0,(Table2[[#This Row],[Country]]-B683)/B683,0)</f>
        <v>4.1443929766761957E-2</v>
      </c>
      <c r="D695" s="63">
        <f>IF(Table2[[#This Row],[Country]]&gt;0,(((Table2[[#This Row],[Country]]-B694)/B694)+1)^12-1,"")</f>
        <v>5.7020849804129803E-2</v>
      </c>
    </row>
    <row r="696" spans="1:4" x14ac:dyDescent="0.2">
      <c r="A696" s="35">
        <v>43282</v>
      </c>
      <c r="B696" s="36">
        <f>VLOOKUP(A696,Data!$A:$AH,MATCH(Country!$A$1,Data!$A$1:$AH$1,),)</f>
        <v>117.61409999999999</v>
      </c>
      <c r="C696" s="63">
        <f>IF(B684&gt;0,(Table2[[#This Row],[Country]]-B684)/B684,0)</f>
        <v>3.9271077619647633E-2</v>
      </c>
      <c r="D696" s="63">
        <f>IF(Table2[[#This Row],[Country]]&gt;0,(((Table2[[#This Row],[Country]]-B695)/B695)+1)^12-1,"")</f>
        <v>2.8415353979442282E-2</v>
      </c>
    </row>
    <row r="697" spans="1:4" x14ac:dyDescent="0.2">
      <c r="A697" s="35">
        <v>43313</v>
      </c>
      <c r="B697" s="36">
        <f>VLOOKUP(A697,Data!$A:$AH,MATCH(Country!$A$1,Data!$A$1:$AH$1,),)</f>
        <v>117.97969999999999</v>
      </c>
      <c r="C697" s="63">
        <f>IF(B685&gt;0,(Table2[[#This Row],[Country]]-B685)/B685,0)</f>
        <v>3.8270366361292198E-2</v>
      </c>
      <c r="D697" s="63">
        <f>IF(Table2[[#This Row],[Country]]&gt;0,(((Table2[[#This Row],[Country]]-B696)/B696)+1)^12-1,"")</f>
        <v>3.7946035400832523E-2</v>
      </c>
    </row>
    <row r="698" spans="1:4" x14ac:dyDescent="0.2">
      <c r="A698" s="35">
        <v>43344</v>
      </c>
      <c r="B698" s="36">
        <f>VLOOKUP(A698,Data!$A:$AH,MATCH(Country!$A$1,Data!$A$1:$AH$1,),)</f>
        <v>118.2415</v>
      </c>
      <c r="C698" s="63">
        <f>IF(B686&gt;0,(Table2[[#This Row],[Country]]-B686)/B686,0)</f>
        <v>3.7335352298268773E-2</v>
      </c>
      <c r="D698" s="63">
        <f>IF(Table2[[#This Row],[Country]]&gt;0,(((Table2[[#This Row],[Country]]-B697)/B697)+1)^12-1,"")</f>
        <v>2.6955714681024423E-2</v>
      </c>
    </row>
    <row r="699" spans="1:4" x14ac:dyDescent="0.2">
      <c r="A699" s="35">
        <v>43374</v>
      </c>
      <c r="B699" s="36">
        <f>VLOOKUP(A699,Data!$A:$AH,MATCH(Country!$A$1,Data!$A$1:$AH$1,),)</f>
        <v>118.2988</v>
      </c>
      <c r="C699" s="63">
        <f>IF(B687&gt;0,(Table2[[#This Row],[Country]]-B687)/B687,0)</f>
        <v>3.3880692628434537E-2</v>
      </c>
      <c r="D699" s="63">
        <f>IF(Table2[[#This Row],[Country]]&gt;0,(((Table2[[#This Row],[Country]]-B698)/B698)+1)^12-1,"")</f>
        <v>5.8307415695286746E-3</v>
      </c>
    </row>
    <row r="700" spans="1:4" x14ac:dyDescent="0.2">
      <c r="A700" s="35">
        <v>43405</v>
      </c>
      <c r="B700" s="36">
        <f>VLOOKUP(A700,Data!$A:$AH,MATCH(Country!$A$1,Data!$A$1:$AH$1,),)</f>
        <v>118.3819</v>
      </c>
      <c r="C700" s="63">
        <f>IF(B688&gt;0,(Table2[[#This Row],[Country]]-B688)/B688,0)</f>
        <v>3.2731425221517209E-2</v>
      </c>
      <c r="D700" s="63">
        <f>IF(Table2[[#This Row],[Country]]&gt;0,(((Table2[[#This Row],[Country]]-B699)/B699)+1)^12-1,"")</f>
        <v>8.4621461882159466E-3</v>
      </c>
    </row>
    <row r="701" spans="1:4" x14ac:dyDescent="0.2">
      <c r="A701" s="35">
        <v>43435</v>
      </c>
      <c r="B701" s="36">
        <f>VLOOKUP(A701,Data!$A:$AH,MATCH(Country!$A$1,Data!$A$1:$AH$1,),)</f>
        <v>119.2653</v>
      </c>
      <c r="C701" s="63">
        <f>IF(B689&gt;0,(Table2[[#This Row],[Country]]-B689)/B689,0)</f>
        <v>3.7302437717653347E-2</v>
      </c>
      <c r="D701" s="63">
        <f>IF(Table2[[#This Row],[Country]]&gt;0,(((Table2[[#This Row],[Country]]-B700)/B700)+1)^12-1,"")</f>
        <v>9.3315706392942177E-2</v>
      </c>
    </row>
    <row r="702" spans="1:4" x14ac:dyDescent="0.2">
      <c r="A702" s="35">
        <v>43466</v>
      </c>
      <c r="B702" s="36">
        <f>VLOOKUP(A702,Data!$A:$AH,MATCH(Country!$A$1,Data!$A$1:$AH$1,),)</f>
        <v>119.9542</v>
      </c>
      <c r="C702" s="63">
        <f>IF(B690&gt;0,(Table2[[#This Row],[Country]]-B690)/B690,0)</f>
        <v>4.1584646737596764E-2</v>
      </c>
      <c r="D702" s="63">
        <f>IF(Table2[[#This Row],[Country]]&gt;0,(((Table2[[#This Row],[Country]]-B701)/B701)+1)^12-1,"")</f>
        <v>7.1559386437387795E-2</v>
      </c>
    </row>
    <row r="703" spans="1:4" x14ac:dyDescent="0.2">
      <c r="A703" s="35">
        <v>43497</v>
      </c>
      <c r="B703" s="36">
        <f>VLOOKUP(A703,Data!$A:$AH,MATCH(Country!$A$1,Data!$A$1:$AH$1,),)</f>
        <v>120.20189999999999</v>
      </c>
      <c r="C703" s="63">
        <f>IF(B691&gt;0,(Table2[[#This Row],[Country]]-B691)/B691,0)</f>
        <v>4.1143576800015146E-2</v>
      </c>
      <c r="D703" s="63">
        <f>IF(Table2[[#This Row],[Country]]&gt;0,(((Table2[[#This Row],[Country]]-B702)/B702)+1)^12-1,"")</f>
        <v>2.5062830160121896E-2</v>
      </c>
    </row>
    <row r="704" spans="1:4" x14ac:dyDescent="0.2">
      <c r="A704" s="35">
        <v>43525</v>
      </c>
      <c r="B704" s="36">
        <f>VLOOKUP(A704,Data!$A:$AH,MATCH(Country!$A$1,Data!$A$1:$AH$1,),)</f>
        <v>120.5958</v>
      </c>
      <c r="C704" s="63">
        <f>IF(B692&gt;0,(Table2[[#This Row],[Country]]-B692)/B692,0)</f>
        <v>4.0078931458481161E-2</v>
      </c>
      <c r="D704" s="63">
        <f>IF(Table2[[#This Row],[Country]]&gt;0,(((Table2[[#This Row],[Country]]-B703)/B703)+1)^12-1,"")</f>
        <v>4.0040387171141223E-2</v>
      </c>
    </row>
    <row r="705" spans="1:4" x14ac:dyDescent="0.2">
      <c r="A705" s="35">
        <v>43556</v>
      </c>
      <c r="B705" s="36">
        <f>VLOOKUP(A705,Data!$A:$AH,MATCH(Country!$A$1,Data!$A$1:$AH$1,),)</f>
        <v>120.98220000000001</v>
      </c>
      <c r="C705" s="63">
        <f>IF(B693&gt;0,(Table2[[#This Row],[Country]]-B693)/B693,0)</f>
        <v>4.0689192444001057E-2</v>
      </c>
      <c r="D705" s="63">
        <f>IF(Table2[[#This Row],[Country]]&gt;0,(((Table2[[#This Row],[Country]]-B704)/B704)+1)^12-1,"")</f>
        <v>3.9133958737603836E-2</v>
      </c>
    </row>
    <row r="706" spans="1:4" x14ac:dyDescent="0.2">
      <c r="A706" s="35">
        <v>43586</v>
      </c>
      <c r="B706" s="36">
        <f>VLOOKUP(A706,Data!$A:$AH,MATCH(Country!$A$1,Data!$A$1:$AH$1,),)</f>
        <v>121.77079999999999</v>
      </c>
      <c r="C706" s="63">
        <f>IF(B694&gt;0,(Table2[[#This Row],[Country]]-B694)/B694,0)</f>
        <v>4.2568930502710593E-2</v>
      </c>
      <c r="D706" s="63">
        <f>IF(Table2[[#This Row],[Country]]&gt;0,(((Table2[[#This Row],[Country]]-B705)/B705)+1)^12-1,"")</f>
        <v>8.1085839580145924E-2</v>
      </c>
    </row>
    <row r="707" spans="1:4" x14ac:dyDescent="0.2">
      <c r="A707" s="35">
        <v>43617</v>
      </c>
      <c r="B707" s="36">
        <f>VLOOKUP(A707,Data!$A:$AH,MATCH(Country!$A$1,Data!$A$1:$AH$1,),)</f>
        <v>122.8304</v>
      </c>
      <c r="C707" s="63">
        <f>IF(B695&gt;0,(Table2[[#This Row],[Country]]-B695)/B695,0)</f>
        <v>4.6792307469417885E-2</v>
      </c>
      <c r="D707" s="63">
        <f>IF(Table2[[#This Row],[Country]]&gt;0,(((Table2[[#This Row],[Country]]-B706)/B706)+1)^12-1,"")</f>
        <v>0.10956432006628014</v>
      </c>
    </row>
    <row r="708" spans="1:4" x14ac:dyDescent="0.2">
      <c r="A708" s="35">
        <v>43647</v>
      </c>
      <c r="B708" s="36">
        <f>VLOOKUP(A708,Data!$A:$AH,MATCH(Country!$A$1,Data!$A$1:$AH$1,),)</f>
        <v>123.49679999999999</v>
      </c>
      <c r="C708" s="63">
        <f>IF(B696&gt;0,(Table2[[#This Row],[Country]]-B696)/B696,0)</f>
        <v>5.001696225197489E-2</v>
      </c>
      <c r="D708" s="63">
        <f>IF(Table2[[#This Row],[Country]]&gt;0,(((Table2[[#This Row],[Country]]-B707)/B707)+1)^12-1,"")</f>
        <v>6.708265338914754E-2</v>
      </c>
    </row>
    <row r="709" spans="1:4" x14ac:dyDescent="0.2">
      <c r="A709" s="35">
        <v>43678</v>
      </c>
      <c r="B709" s="36">
        <f>VLOOKUP(A709,Data!$A:$AH,MATCH(Country!$A$1,Data!$A$1:$AH$1,),)</f>
        <v>124.1027</v>
      </c>
      <c r="C709" s="63">
        <f>IF(B697&gt;0,(Table2[[#This Row],[Country]]-B697)/B697,0)</f>
        <v>5.1898758854277513E-2</v>
      </c>
      <c r="D709" s="63">
        <f>IF(Table2[[#This Row],[Country]]&gt;0,(((Table2[[#This Row],[Country]]-B708)/B708)+1)^12-1,"")</f>
        <v>6.0489342902909859E-2</v>
      </c>
    </row>
    <row r="710" spans="1:4" x14ac:dyDescent="0.2">
      <c r="A710" s="35">
        <v>43709</v>
      </c>
      <c r="B710" s="36">
        <f>VLOOKUP(A710,Data!$A:$AH,MATCH(Country!$A$1,Data!$A$1:$AH$1,),)</f>
        <v>124.8614</v>
      </c>
      <c r="C710" s="63">
        <f>IF(B698&gt;0,(Table2[[#This Row],[Country]]-B698)/B698,0)</f>
        <v>5.5986265397512724E-2</v>
      </c>
      <c r="D710" s="63">
        <f>IF(Table2[[#This Row],[Country]]&gt;0,(((Table2[[#This Row],[Country]]-B709)/B709)+1)^12-1,"")</f>
        <v>7.5879516637185507E-2</v>
      </c>
    </row>
    <row r="711" spans="1:4" x14ac:dyDescent="0.2">
      <c r="A711" s="35">
        <v>43739</v>
      </c>
      <c r="B711" s="36">
        <f>VLOOKUP(A711,Data!$A:$AH,MATCH(Country!$A$1,Data!$A$1:$AH$1,),)</f>
        <v>125.9392</v>
      </c>
      <c r="C711" s="63">
        <f>IF(B699&gt;0,(Table2[[#This Row],[Country]]-B699)/B699,0)</f>
        <v>6.4585608645227166E-2</v>
      </c>
      <c r="D711" s="63">
        <f>IF(Table2[[#This Row],[Country]]&gt;0,(((Table2[[#This Row],[Country]]-B710)/B710)+1)^12-1,"")</f>
        <v>0.10864565991857367</v>
      </c>
    </row>
    <row r="712" spans="1:4" x14ac:dyDescent="0.2">
      <c r="A712" s="35">
        <v>43770</v>
      </c>
      <c r="B712" s="36">
        <f>VLOOKUP(A712,Data!$A:$AH,MATCH(Country!$A$1,Data!$A$1:$AH$1,),)</f>
        <v>126.8068</v>
      </c>
      <c r="C712" s="63">
        <f>IF(B700&gt;0,(Table2[[#This Row],[Country]]-B700)/B700,0)</f>
        <v>7.1167129434482751E-2</v>
      </c>
      <c r="D712" s="63">
        <f>IF(Table2[[#This Row],[Country]]&gt;0,(((Table2[[#This Row],[Country]]-B711)/B711)+1)^12-1,"")</f>
        <v>8.5873801843129538E-2</v>
      </c>
    </row>
    <row r="713" spans="1:4" x14ac:dyDescent="0.2">
      <c r="A713" s="35">
        <v>43800</v>
      </c>
      <c r="B713" s="36">
        <f>VLOOKUP(A713,Data!$A:$AH,MATCH(Country!$A$1,Data!$A$1:$AH$1,),)</f>
        <v>127.2988</v>
      </c>
      <c r="C713" s="63">
        <f>IF(B701&gt;0,(Table2[[#This Row],[Country]]-B701)/B701,0)</f>
        <v>6.7358234121743743E-2</v>
      </c>
      <c r="D713" s="63">
        <f>IF(Table2[[#This Row],[Country]]&gt;0,(((Table2[[#This Row],[Country]]-B712)/B712)+1)^12-1,"")</f>
        <v>4.7565528296855897E-2</v>
      </c>
    </row>
    <row r="714" spans="1:4" x14ac:dyDescent="0.2">
      <c r="A714" s="35">
        <v>43831</v>
      </c>
      <c r="B714" s="36">
        <f>VLOOKUP(A714,Data!$A:$AH,MATCH(Country!$A$1,Data!$A$1:$AH$1,),)</f>
        <v>128.29849999999999</v>
      </c>
      <c r="C714" s="63">
        <f>IF(B702&gt;0,(Table2[[#This Row],[Country]]-B702)/B702,0)</f>
        <v>6.9562382976169151E-2</v>
      </c>
      <c r="D714" s="63">
        <f>IF(Table2[[#This Row],[Country]]&gt;0,(((Table2[[#This Row],[Country]]-B713)/B713)+1)^12-1,"")</f>
        <v>9.8416958742367333E-2</v>
      </c>
    </row>
    <row r="715" spans="1:4" x14ac:dyDescent="0.2">
      <c r="A715" s="35">
        <v>43862</v>
      </c>
      <c r="B715" s="36">
        <f>VLOOKUP(A715,Data!$A:$AH,MATCH(Country!$A$1,Data!$A$1:$AH$1,),)</f>
        <v>129.1062</v>
      </c>
      <c r="C715" s="63">
        <f>IF(B703&gt;0,(Table2[[#This Row],[Country]]-B703)/B703,0)</f>
        <v>7.4077863993830442E-2</v>
      </c>
      <c r="D715" s="63">
        <f>IF(Table2[[#This Row],[Country]]&gt;0,(((Table2[[#This Row],[Country]]-B714)/B714)+1)^12-1,"")</f>
        <v>7.8217155747160483E-2</v>
      </c>
    </row>
    <row r="716" spans="1:4" x14ac:dyDescent="0.2">
      <c r="A716" s="35">
        <v>43891</v>
      </c>
      <c r="B716" s="36">
        <f>VLOOKUP(A716,Data!$A:$AH,MATCH(Country!$A$1,Data!$A$1:$AH$1,),)</f>
        <v>132.95849999999999</v>
      </c>
      <c r="C716" s="63">
        <f>IF(B704&gt;0,(Table2[[#This Row],[Country]]-B704)/B704,0)</f>
        <v>0.10251352037135614</v>
      </c>
      <c r="D716" s="63">
        <f>IF(Table2[[#This Row],[Country]]&gt;0,(((Table2[[#This Row],[Country]]-B715)/B715)+1)^12-1,"")</f>
        <v>0.42307601373208947</v>
      </c>
    </row>
    <row r="717" spans="1:4" x14ac:dyDescent="0.2">
      <c r="A717" s="35">
        <v>43922</v>
      </c>
      <c r="B717" s="36">
        <f>VLOOKUP(A717,Data!$A:$AH,MATCH(Country!$A$1,Data!$A$1:$AH$1,),)</f>
        <v>141.49250000000001</v>
      </c>
      <c r="C717" s="63">
        <f>IF(B705&gt;0,(Table2[[#This Row],[Country]]-B705)/B705,0)</f>
        <v>0.1695315509223671</v>
      </c>
      <c r="D717" s="63">
        <f>IF(Table2[[#This Row],[Country]]&gt;0,(((Table2[[#This Row],[Country]]-B716)/B716)+1)^12-1,"")</f>
        <v>1.1096371213170917</v>
      </c>
    </row>
    <row r="718" spans="1:4" x14ac:dyDescent="0.2">
      <c r="A718" s="35">
        <v>43952</v>
      </c>
      <c r="B718" s="36">
        <f>VLOOKUP(A718,Data!$A:$AH,MATCH(Country!$A$1,Data!$A$1:$AH$1,),)</f>
        <v>148.55170000000001</v>
      </c>
      <c r="C718" s="63">
        <f>IF(B706&gt;0,(Table2[[#This Row],[Country]]-B706)/B706,0)</f>
        <v>0.21992875139195947</v>
      </c>
      <c r="D718" s="63">
        <f>IF(Table2[[#This Row],[Country]]&gt;0,(((Table2[[#This Row],[Country]]-B717)/B717)+1)^12-1,"")</f>
        <v>0.79362014321177354</v>
      </c>
    </row>
    <row r="719" spans="1:4" x14ac:dyDescent="0.2">
      <c r="A719" s="35">
        <v>43983</v>
      </c>
      <c r="B719" s="36">
        <f>VLOOKUP(A719,Data!$A:$AH,MATCH(Country!$A$1,Data!$A$1:$AH$1,),)</f>
        <v>150.9308</v>
      </c>
      <c r="C719" s="63">
        <f>IF(B707&gt;0,(Table2[[#This Row],[Country]]-B707)/B707,0)</f>
        <v>0.228773984290534</v>
      </c>
      <c r="D719" s="63">
        <f>IF(Table2[[#This Row],[Country]]&gt;0,(((Table2[[#This Row],[Country]]-B718)/B718)+1)^12-1,"")</f>
        <v>0.21004904750557074</v>
      </c>
    </row>
    <row r="720" spans="1:4" x14ac:dyDescent="0.2">
      <c r="A720" s="35">
        <v>44013</v>
      </c>
      <c r="B720" s="36">
        <f>VLOOKUP(A720,Data!$A:$AH,MATCH(Country!$A$1,Data!$A$1:$AH$1,),)</f>
        <v>152.10079999999999</v>
      </c>
      <c r="C720" s="63">
        <f>IF(B708&gt;0,(Table2[[#This Row],[Country]]-B708)/B708,0)</f>
        <v>0.23161733745327814</v>
      </c>
      <c r="D720" s="63">
        <f>IF(Table2[[#This Row],[Country]]&gt;0,(((Table2[[#This Row],[Country]]-B719)/B719)+1)^12-1,"")</f>
        <v>9.7093120122837107E-2</v>
      </c>
    </row>
    <row r="721" spans="1:4" x14ac:dyDescent="0.2">
      <c r="A721" s="35">
        <v>44044</v>
      </c>
      <c r="B721" s="36">
        <f>VLOOKUP(A721,Data!$A:$AH,MATCH(Country!$A$1,Data!$A$1:$AH$1,),)</f>
        <v>152.6148</v>
      </c>
      <c r="C721" s="63">
        <f>IF(B709&gt;0,(Table2[[#This Row],[Country]]-B709)/B709,0)</f>
        <v>0.22974600874920534</v>
      </c>
      <c r="D721" s="63">
        <f>IF(Table2[[#This Row],[Country]]&gt;0,(((Table2[[#This Row],[Country]]-B720)/B720)+1)^12-1,"")</f>
        <v>4.1314325083422032E-2</v>
      </c>
    </row>
    <row r="722" spans="1:4" x14ac:dyDescent="0.2">
      <c r="A722" s="35">
        <v>44075</v>
      </c>
      <c r="B722" s="36">
        <f>VLOOKUP(A722,Data!$A:$AH,MATCH(Country!$A$1,Data!$A$1:$AH$1,),)</f>
        <v>154.4674</v>
      </c>
      <c r="C722" s="63">
        <f>IF(B710&gt;0,(Table2[[#This Row],[Country]]-B710)/B710,0)</f>
        <v>0.23711090857542838</v>
      </c>
      <c r="D722" s="63">
        <f>IF(Table2[[#This Row],[Country]]&gt;0,(((Table2[[#This Row],[Country]]-B721)/B721)+1)^12-1,"")</f>
        <v>0.15579873830159485</v>
      </c>
    </row>
    <row r="723" spans="1:4" x14ac:dyDescent="0.2">
      <c r="A723" s="35">
        <v>44105</v>
      </c>
      <c r="B723" s="36">
        <f>VLOOKUP(A723,Data!$A:$AH,MATCH(Country!$A$1,Data!$A$1:$AH$1,),)</f>
        <v>155.6823</v>
      </c>
      <c r="C723" s="63">
        <f>IF(B711&gt;0,(Table2[[#This Row],[Country]]-B711)/B711,0)</f>
        <v>0.23617031075312531</v>
      </c>
      <c r="D723" s="63">
        <f>IF(Table2[[#This Row],[Country]]&gt;0,(((Table2[[#This Row],[Country]]-B722)/B722)+1)^12-1,"")</f>
        <v>9.8572771219517241E-2</v>
      </c>
    </row>
    <row r="724" spans="1:4" x14ac:dyDescent="0.2">
      <c r="A724" s="35">
        <v>44136</v>
      </c>
      <c r="B724" s="36">
        <f>VLOOKUP(A724,Data!$A:$AH,MATCH(Country!$A$1,Data!$A$1:$AH$1,),)</f>
        <v>157.43279999999999</v>
      </c>
      <c r="C724" s="63">
        <f>IF(B712&gt;0,(Table2[[#This Row],[Country]]-B712)/B712,0)</f>
        <v>0.24151701643760423</v>
      </c>
      <c r="D724" s="63">
        <f>IF(Table2[[#This Row],[Country]]&gt;0,(((Table2[[#This Row],[Country]]-B723)/B723)+1)^12-1,"")</f>
        <v>0.14359373132803377</v>
      </c>
    </row>
    <row r="725" spans="1:4" x14ac:dyDescent="0.2">
      <c r="A725" s="35">
        <v>44166</v>
      </c>
      <c r="B725" s="36">
        <f>VLOOKUP(A725,Data!$A:$AH,MATCH(Country!$A$1,Data!$A$1:$AH$1,),)</f>
        <v>158.8511</v>
      </c>
      <c r="C725" s="63">
        <f>IF(B713&gt;0,(Table2[[#This Row],[Country]]-B713)/B713,0)</f>
        <v>0.24786015264872885</v>
      </c>
      <c r="D725" s="63">
        <f>IF(Table2[[#This Row],[Country]]&gt;0,(((Table2[[#This Row],[Country]]-B724)/B724)+1)^12-1,"")</f>
        <v>0.11362784964828876</v>
      </c>
    </row>
    <row r="726" spans="1:4" x14ac:dyDescent="0.2">
      <c r="A726" s="35">
        <v>44197</v>
      </c>
      <c r="B726" s="36">
        <f>VLOOKUP(A726,Data!$A:$AH,MATCH(Country!$A$1,Data!$A$1:$AH$1,),)</f>
        <v>161.04089999999999</v>
      </c>
      <c r="C726" s="63">
        <f>IF(B714&gt;0,(Table2[[#This Row],[Country]]-B714)/B714,0)</f>
        <v>0.25520485430460998</v>
      </c>
      <c r="D726" s="63">
        <f>IF(Table2[[#This Row],[Country]]&gt;0,(((Table2[[#This Row],[Country]]-B725)/B725)+1)^12-1,"")</f>
        <v>0.17855959933654186</v>
      </c>
    </row>
    <row r="727" spans="1:4" x14ac:dyDescent="0.2">
      <c r="A727" s="35">
        <v>44228</v>
      </c>
      <c r="B727" s="36">
        <f>VLOOKUP(A727,Data!$A:$AH,MATCH(Country!$A$1,Data!$A$1:$AH$1,),)</f>
        <v>163.30119999999999</v>
      </c>
      <c r="C727" s="63">
        <f>IF(B715&gt;0,(Table2[[#This Row],[Country]]-B715)/B715,0)</f>
        <v>0.2648594722794102</v>
      </c>
      <c r="D727" s="63">
        <f>IF(Table2[[#This Row],[Country]]&gt;0,(((Table2[[#This Row],[Country]]-B726)/B726)+1)^12-1,"")</f>
        <v>0.18205652671461103</v>
      </c>
    </row>
    <row r="728" spans="1:4" x14ac:dyDescent="0.2">
      <c r="A728" s="35">
        <v>44256</v>
      </c>
      <c r="B728" s="36">
        <f>VLOOKUP(A728,Data!$A:$AH,MATCH(Country!$A$1,Data!$A$1:$AH$1,),)</f>
        <v>165.35980000000001</v>
      </c>
      <c r="C728" s="63">
        <f>IF(B716&gt;0,(Table2[[#This Row],[Country]]-B716)/B716,0)</f>
        <v>0.24369483711082798</v>
      </c>
      <c r="D728" s="63">
        <f>IF(Table2[[#This Row],[Country]]&gt;0,(((Table2[[#This Row],[Country]]-B727)/B727)+1)^12-1,"")</f>
        <v>0.16221572394237915</v>
      </c>
    </row>
    <row r="729" spans="1:4" x14ac:dyDescent="0.2">
      <c r="A729" s="35">
        <v>44287</v>
      </c>
      <c r="B729" s="36">
        <f>VLOOKUP(A729,Data!$A:$AH,MATCH(Country!$A$1,Data!$A$1:$AH$1,),)</f>
        <v>167.22819999999999</v>
      </c>
      <c r="C729" s="63">
        <f>IF(B717&gt;0,(Table2[[#This Row],[Country]]-B717)/B717,0)</f>
        <v>0.18188737918970954</v>
      </c>
      <c r="D729" s="63">
        <f>IF(Table2[[#This Row],[Country]]&gt;0,(((Table2[[#This Row],[Country]]-B728)/B728)+1)^12-1,"")</f>
        <v>0.14433958610321262</v>
      </c>
    </row>
    <row r="730" spans="1:4" x14ac:dyDescent="0.2">
      <c r="A730" s="35">
        <v>44317</v>
      </c>
      <c r="B730" s="36">
        <f>VLOOKUP(A730,Data!$A:$AH,MATCH(Country!$A$1,Data!$A$1:$AH$1,),)</f>
        <v>169.4196</v>
      </c>
      <c r="C730" s="63">
        <f>IF(B718&gt;0,(Table2[[#This Row],[Country]]-B718)/B718,0)</f>
        <v>0.14047567277924111</v>
      </c>
      <c r="D730" s="63">
        <f>IF(Table2[[#This Row],[Country]]&gt;0,(((Table2[[#This Row],[Country]]-B729)/B729)+1)^12-1,"")</f>
        <v>0.16909456770420417</v>
      </c>
    </row>
    <row r="731" spans="1:4" x14ac:dyDescent="0.2">
      <c r="A731" s="35">
        <v>44348</v>
      </c>
      <c r="B731" s="36">
        <f>VLOOKUP(A731,Data!$A:$AH,MATCH(Country!$A$1,Data!$A$1:$AH$1,),)</f>
        <v>169.6405</v>
      </c>
      <c r="C731" s="63">
        <f>IF(B719&gt;0,(Table2[[#This Row],[Country]]-B719)/B719,0)</f>
        <v>0.12396210713784063</v>
      </c>
      <c r="D731" s="63">
        <f>IF(Table2[[#This Row],[Country]]&gt;0,(((Table2[[#This Row],[Country]]-B730)/B730)+1)^12-1,"")</f>
        <v>1.5759052713404165E-2</v>
      </c>
    </row>
    <row r="732" spans="1:4" x14ac:dyDescent="0.2">
      <c r="A732" s="35">
        <v>44378</v>
      </c>
      <c r="B732" s="36">
        <f>VLOOKUP(A732,Data!$A:$AH,MATCH(Country!$A$1,Data!$A$1:$AH$1,),)</f>
        <v>170.88030000000001</v>
      </c>
      <c r="C732" s="63">
        <f>IF(B720&gt;0,(Table2[[#This Row],[Country]]-B720)/B720,0)</f>
        <v>0.12346746368197942</v>
      </c>
      <c r="D732" s="63">
        <f>IF(Table2[[#This Row],[Country]]&gt;0,(((Table2[[#This Row],[Country]]-B731)/B731)+1)^12-1,"")</f>
        <v>9.1313298969481149E-2</v>
      </c>
    </row>
    <row r="733" spans="1:4" x14ac:dyDescent="0.2">
      <c r="A733" s="35">
        <v>44409</v>
      </c>
      <c r="B733" s="36">
        <f>VLOOKUP(A733,Data!$A:$AH,MATCH(Country!$A$1,Data!$A$1:$AH$1,),)</f>
        <v>172.9845</v>
      </c>
      <c r="C733" s="63">
        <f>IF(B721&gt;0,(Table2[[#This Row],[Country]]-B721)/B721,0)</f>
        <v>0.13347132781355409</v>
      </c>
      <c r="D733" s="63">
        <f>IF(Table2[[#This Row],[Country]]&gt;0,(((Table2[[#This Row],[Country]]-B732)/B732)+1)^12-1,"")</f>
        <v>0.15819667461459153</v>
      </c>
    </row>
    <row r="734" spans="1:4" x14ac:dyDescent="0.2">
      <c r="A734" s="35">
        <v>44440</v>
      </c>
      <c r="B734" s="36">
        <f>VLOOKUP(A734,Data!$A:$AH,MATCH(Country!$A$1,Data!$A$1:$AH$1,),)</f>
        <v>174.3356</v>
      </c>
      <c r="C734" s="63">
        <f>IF(B722&gt;0,(Table2[[#This Row],[Country]]-B722)/B722,0)</f>
        <v>0.12862390381400868</v>
      </c>
      <c r="D734" s="63">
        <f>IF(Table2[[#This Row],[Country]]&gt;0,(((Table2[[#This Row],[Country]]-B733)/B733)+1)^12-1,"")</f>
        <v>9.7859291869547782E-2</v>
      </c>
    </row>
    <row r="735" spans="1:4" x14ac:dyDescent="0.2">
      <c r="A735" s="35">
        <v>44470</v>
      </c>
      <c r="B735" s="36">
        <f>VLOOKUP(A735,Data!$A:$AH,MATCH(Country!$A$1,Data!$A$1:$AH$1,),)</f>
        <v>175.9374</v>
      </c>
      <c r="C735" s="63">
        <f>IF(B723&gt;0,(Table2[[#This Row],[Country]]-B723)/B723,0)</f>
        <v>0.13010534916300695</v>
      </c>
      <c r="D735" s="63">
        <f>IF(Table2[[#This Row],[Country]]&gt;0,(((Table2[[#This Row],[Country]]-B734)/B734)+1)^12-1,"")</f>
        <v>0.11600224176851071</v>
      </c>
    </row>
    <row r="736" spans="1:4" x14ac:dyDescent="0.2">
      <c r="A736" s="35">
        <v>44501</v>
      </c>
      <c r="B736" s="36">
        <f>VLOOKUP(A736,Data!$A:$AH,MATCH(Country!$A$1,Data!$A$1:$AH$1,),)</f>
        <v>178.01009999999999</v>
      </c>
      <c r="C736" s="63">
        <f>IF(B724&gt;0,(Table2[[#This Row],[Country]]-B724)/B724,0)</f>
        <v>0.13070529140052142</v>
      </c>
      <c r="D736" s="63">
        <f>IF(Table2[[#This Row],[Country]]&gt;0,(((Table2[[#This Row],[Country]]-B735)/B735)+1)^12-1,"")</f>
        <v>0.15090027468526923</v>
      </c>
    </row>
    <row r="737" spans="1:4" x14ac:dyDescent="0.2">
      <c r="A737" s="35">
        <v>44531</v>
      </c>
      <c r="B737" s="36">
        <f>VLOOKUP(A737,Data!$A:$AH,MATCH(Country!$A$1,Data!$A$1:$AH$1,),)</f>
        <v>179.6825</v>
      </c>
      <c r="C737" s="63">
        <f>IF(B725&gt;0,(Table2[[#This Row],[Country]]-B725)/B725,0)</f>
        <v>0.13113790209825429</v>
      </c>
      <c r="D737" s="63">
        <f>IF(Table2[[#This Row],[Country]]&gt;0,(((Table2[[#This Row],[Country]]-B736)/B736)+1)^12-1,"")</f>
        <v>0.11875154447938208</v>
      </c>
    </row>
  </sheetData>
  <conditionalFormatting sqref="D7:D73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2022-02-16T07:39:12Z</dcterms:modified>
</cp:coreProperties>
</file>